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xr:revisionPtr revIDLastSave="0" documentId="13_ncr:1_{7110BA1C-1AA2-40C1-8212-31B2053231B2}"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27　ノロウイルス関連情報 " sheetId="101" r:id="rId3"/>
    <sheet name="27  衛生訓話" sheetId="111" r:id="rId4"/>
    <sheet name="27　新型コロナウイルス情報" sheetId="82" r:id="rId5"/>
    <sheet name="27　食中毒記事等 " sheetId="29" r:id="rId6"/>
    <sheet name="27　海外情報" sheetId="31" r:id="rId7"/>
    <sheet name="26　感染症情報" sheetId="103" r:id="rId8"/>
    <sheet name="27　感染症統計" sheetId="106" r:id="rId9"/>
    <sheet name="27 食品回収" sheetId="60" r:id="rId10"/>
    <sheet name="27　食品表示" sheetId="34" r:id="rId11"/>
    <sheet name="27 残留農薬　等 " sheetId="35" r:id="rId12"/>
  </sheets>
  <definedNames>
    <definedName name="_xlnm._FilterDatabase" localSheetId="2" hidden="1">'27　ノロウイルス関連情報 '!$A$22:$G$75</definedName>
    <definedName name="_xlnm._FilterDatabase" localSheetId="11" hidden="1">'27 残留農薬　等 '!$A$1:$C$1</definedName>
    <definedName name="_xlnm._FilterDatabase" localSheetId="5" hidden="1">'27　食中毒記事等 '!$A$1:$D$1</definedName>
    <definedName name="_xlnm.Print_Area" localSheetId="7">'26　感染症情報'!$A$1:$E$21</definedName>
    <definedName name="_xlnm.Print_Area" localSheetId="3">'27  衛生訓話'!$A$1:$M$24</definedName>
    <definedName name="_xlnm.Print_Area" localSheetId="2">'27　ノロウイルス関連情報 '!$A$1:$N$84</definedName>
    <definedName name="_xlnm.Print_Area" localSheetId="6">'27　海外情報'!$A$1:$C$38</definedName>
    <definedName name="_xlnm.Print_Area" localSheetId="8">'27　感染症統計'!$A$1:$AC$36</definedName>
    <definedName name="_xlnm.Print_Area" localSheetId="11">'27 残留農薬　等 '!$A$1:$A$16</definedName>
    <definedName name="_xlnm.Print_Area" localSheetId="5">'27　食中毒記事等 '!$A$1:$D$37</definedName>
    <definedName name="_xlnm.Print_Area" localSheetId="9">'27 食品回収'!$A$1:$E$53</definedName>
    <definedName name="_xlnm.Print_Area" localSheetId="10">'27　食品表示'!$A$1:$N$18</definedName>
    <definedName name="_xlnm.Print_Area" localSheetId="1">スポンサー広告!$A$1:$M$19</definedName>
    <definedName name="_xlnm.Print_Titles" localSheetId="11">'27 残留農薬　等 '!$1:$1</definedName>
    <definedName name="_xlnm.Print_Titles" localSheetId="5">'27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78" l="1"/>
  <c r="B17" i="78"/>
  <c r="G24" i="101" l="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B11" i="78"/>
  <c r="C13" i="78"/>
  <c r="B13" i="78"/>
  <c r="I23" i="82" l="1"/>
  <c r="B42" i="101"/>
  <c r="B43" i="101"/>
  <c r="B44" i="101"/>
  <c r="B12" i="78" l="1"/>
  <c r="P11" i="82" l="1"/>
  <c r="Q8" i="82" l="1"/>
  <c r="C14" i="78" l="1"/>
  <c r="B14" i="78"/>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10" i="78" l="1"/>
  <c r="G75" i="101" l="1"/>
  <c r="F75" i="101" s="1"/>
  <c r="G74" i="101"/>
  <c r="G73" i="101"/>
  <c r="D10" i="78" s="1"/>
  <c r="N71" i="101"/>
  <c r="M71" i="101"/>
  <c r="B70" i="10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<sst xmlns="http://schemas.openxmlformats.org/spreadsheetml/2006/main" count="725" uniqueCount="491">
  <si>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</si>
  <si>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</si>
  <si>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</si>
  <si>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</si>
  <si>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</si>
  <si>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</si>
  <si>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</si>
  <si>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</si>
  <si>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</si>
  <si>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</si>
  <si>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</si>
  <si>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</si>
  <si>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</si>
  <si>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</si>
  <si>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</si>
  <si>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</si>
  <si>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</si>
  <si>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</si>
  <si>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</si>
  <si>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</si>
  <si>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</si>
  <si>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</si>
  <si>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</si>
  <si>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</si>
  <si>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</si>
  <si>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</si>
  <si>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</si>
  <si>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</si>
  <si>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</si>
  <si>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</si>
  <si>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</si>
  <si>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</si>
  <si>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</si>
  <si>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</si>
  <si>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</si>
  <si>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</si>
  <si>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</si>
  <si>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</si>
  <si>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</si>
  <si>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</si>
  <si>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</si>
  <si>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</si>
  <si>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</si>
  <si>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</si>
  <si>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</si>
  <si>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</si>
  <si>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</si>
  <si>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</si>
  <si>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</si>
  <si>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</si>
  <si>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</si>
  <si>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</si>
  <si>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</si>
  <si>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</si>
  <si>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</si>
  <si>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</si>
  <si>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</si>
  <si>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</si>
  <si>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</si>
  <si>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</si>
  <si>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</si>
  <si>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</si>
  <si>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</si>
  <si>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</si>
  <si>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</si>
  <si>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</si>
  <si>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</si>
  <si>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</si>
  <si>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</si>
  <si>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</si>
  <si>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</si>
  <si>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</si>
  <si>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</si>
  <si>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</si>
  <si>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</si>
  <si>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</si>
  <si>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</si>
  <si>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</si>
  <si>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</si>
  <si>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</si>
  <si>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</si>
  <si>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</si>
  <si>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</si>
  <si>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</si>
  <si>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</si>
  <si>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</si>
  <si>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</si>
  <si>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</si>
  <si>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</si>
  <si>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</si>
  <si>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</si>
  <si>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</si>
  <si>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</si>
  <si>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</si>
  <si>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</si>
  <si>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</si>
  <si>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</si>
  <si>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</si>
  <si>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</si>
  <si>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</si>
  <si>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</si>
  <si>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</si>
  <si>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</si>
  <si>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</si>
  <si>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</si>
  <si>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</si>
  <si>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</si>
  <si>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</si>
  <si>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</si>
  <si>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</si>
  <si>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</si>
  <si>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</si>
  <si>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</si>
  <si>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</si>
  <si>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</si>
  <si>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</si>
  <si>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</si>
  <si>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</si>
  <si>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</si>
  <si>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</si>
  <si>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</si>
  <si>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</si>
  <si>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</si>
  <si>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</si>
  <si>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</si>
  <si>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</si>
  <si>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</si>
  <si>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</si>
  <si>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</si>
  <si>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</si>
  <si>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</si>
  <si>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</si>
  <si>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</si>
  <si>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</si>
  <si>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</si>
  <si>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</si>
  <si>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</si>
  <si>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</si>
  <si>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</si>
  <si>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</si>
  <si>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</si>
  <si>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</si>
  <si>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</si>
  <si>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</si>
  <si>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</si>
  <si>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</si>
  <si>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</si>
  <si>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</si>
  <si>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</si>
  <si>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</si>
  <si>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</si>
  <si>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</si>
  <si>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</si>
  <si>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</si>
  <si>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</si>
  <si>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</si>
  <si>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</si>
  <si>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</si>
  <si>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</si>
  <si>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</si>
  <si>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</si>
  <si>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</si>
  <si>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</si>
  <si>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</si>
  <si>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</si>
  <si>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</si>
  <si>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</si>
  <si>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</si>
  <si>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</si>
  <si>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</si>
  <si>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</si>
  <si>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</si>
  <si>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</si>
  <si>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</si>
  <si>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</si>
  <si>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</si>
  <si>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</si>
  <si>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</si>
  <si>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</si>
  <si>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</si>
  <si>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</si>
  <si>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</si>
  <si>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</si>
  <si>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</si>
  <si>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</si>
  <si>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</si>
  <si>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</si>
  <si>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</si>
  <si>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</si>
  <si>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</si>
  <si>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</si>
  <si>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</si>
  <si>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</si>
  <si>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</si>
  <si>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</si>
  <si>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</si>
  <si>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</si>
  <si>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</si>
  <si>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</si>
  <si>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</si>
  <si>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</si>
  <si>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</si>
  <si>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</si>
  <si>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</si>
  <si>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</si>
  <si>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</si>
  <si>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</si>
  <si>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</si>
  <si>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</si>
  <si>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</si>
  <si>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</si>
  <si>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</si>
  <si>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</si>
  <si>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</si>
  <si>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</si>
  <si>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</si>
  <si>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</si>
  <si>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</si>
  <si>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</si>
  <si>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</si>
  <si>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</si>
  <si>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</si>
  <si>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</si>
  <si>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</si>
  <si>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</si>
  <si>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</si>
  <si>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</si>
  <si>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</si>
  <si>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6"/>
  </si>
  <si>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</si>
  <si>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</si>
  <si>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</si>
  <si>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</si>
  <si>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</si>
  <si>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</si>
  <si>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</si>
  <si>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</si>
  <si>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</si>
  <si>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</si>
  <si>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</si>
  <si>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</si>
  <si>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</si>
  <si>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</si>
  <si>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</si>
  <si>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</si>
  <si>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</si>
  <si>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</si>
  <si>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</si>
  <si>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</si>
  <si>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</si>
  <si>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</si>
  <si>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</si>
  <si>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</si>
  <si>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</si>
  <si>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</si>
  <si>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</si>
  <si>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</si>
  <si>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</si>
  <si>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</si>
  <si>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</si>
  <si>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</si>
  <si>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</si>
  <si>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</si>
  <si>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回収＆返金</t>
  </si>
  <si>
    <t>マックスバリュ西...</t>
  </si>
  <si>
    <t>回収＆返金/交換</t>
  </si>
  <si>
    <t>回収</t>
  </si>
  <si>
    <t>ddf</t>
    <phoneticPr fontId="106"/>
  </si>
  <si>
    <t>回収＆交換</t>
  </si>
  <si>
    <t>ベルク</t>
  </si>
  <si>
    <t>ヤオコー</t>
  </si>
  <si>
    <t>　</t>
    <phoneticPr fontId="16"/>
  </si>
  <si>
    <t>皆様  週刊情報2022-25を配信いたします</t>
    <phoneticPr fontId="5"/>
  </si>
  <si>
    <t>2022/26週</t>
    <phoneticPr fontId="5"/>
  </si>
  <si>
    <t>ベイシア</t>
  </si>
  <si>
    <t>相鉄ローゼン</t>
  </si>
  <si>
    <t>綿半パートナーズ...</t>
  </si>
  <si>
    <t>細菌性赤痢1例 菌種：S. sonnei（D群）＿感染地域：ホンジュラス</t>
    <phoneticPr fontId="106"/>
  </si>
  <si>
    <t xml:space="preserve">パラチフス
</t>
    <phoneticPr fontId="5"/>
  </si>
  <si>
    <r>
      <rPr>
        <sz val="13"/>
        <color theme="0"/>
        <rFont val="ＭＳ Ｐゴシック"/>
        <family val="3"/>
        <charset val="128"/>
      </rPr>
      <t>チリ</t>
    </r>
    <phoneticPr fontId="5"/>
  </si>
  <si>
    <t xml:space="preserve"> GⅡ　27週　0例</t>
    <rPh sb="9" eb="10">
      <t>レイ</t>
    </rPh>
    <phoneticPr fontId="5"/>
  </si>
  <si>
    <t>2022/27週</t>
    <phoneticPr fontId="5"/>
  </si>
  <si>
    <t>今週のニュース（Noroｖｉｒｕｓ）　(7/11-7/17)</t>
    <rPh sb="0" eb="2">
      <t>コンシュウ</t>
    </rPh>
    <phoneticPr fontId="5"/>
  </si>
  <si>
    <t>食中毒情報　(7/11-7/17)</t>
    <rPh sb="0" eb="3">
      <t>ショクチュウドク</t>
    </rPh>
    <rPh sb="3" eb="5">
      <t>ジョウホウ</t>
    </rPh>
    <phoneticPr fontId="5"/>
  </si>
  <si>
    <t>海外情報　(7/11-7/17)</t>
    <rPh sb="0" eb="2">
      <t>カイガイ</t>
    </rPh>
    <rPh sb="2" eb="4">
      <t>ジョウホウ</t>
    </rPh>
    <phoneticPr fontId="5"/>
  </si>
  <si>
    <t>食品表示　(7/11-7/17)</t>
    <rPh sb="0" eb="2">
      <t>ショクヒン</t>
    </rPh>
    <rPh sb="2" eb="4">
      <t>ヒョウジ</t>
    </rPh>
    <phoneticPr fontId="5"/>
  </si>
  <si>
    <t>残留農薬　(7/11-7/17)</t>
    <phoneticPr fontId="16"/>
  </si>
  <si>
    <t>-</t>
    <phoneticPr fontId="106"/>
  </si>
  <si>
    <t>※2022年 第27週（7/4～7/10） 現在</t>
    <phoneticPr fontId="5"/>
  </si>
  <si>
    <t>非常に少ない</t>
    <rPh sb="0" eb="2">
      <t>ヒジョウ</t>
    </rPh>
    <rPh sb="3" eb="4">
      <t>スク</t>
    </rPh>
    <phoneticPr fontId="106"/>
  </si>
  <si>
    <t>食品リコール・回収情報
(7/11-7/17)　　</t>
    <rPh sb="0" eb="2">
      <t>ショクヒン</t>
    </rPh>
    <rPh sb="7" eb="9">
      <t>カイシュウ</t>
    </rPh>
    <rPh sb="9" eb="11">
      <t>ジョウホウ</t>
    </rPh>
    <phoneticPr fontId="5"/>
  </si>
  <si>
    <t>アトリ</t>
  </si>
  <si>
    <t>日清食品冷凍</t>
  </si>
  <si>
    <t>オギノ</t>
  </si>
  <si>
    <t>西日本食品工業</t>
  </si>
  <si>
    <t>コープデリ生活協...</t>
  </si>
  <si>
    <t>ニチレイフレッシ...</t>
  </si>
  <si>
    <t>石川食品</t>
  </si>
  <si>
    <t>京都宝製菓</t>
  </si>
  <si>
    <t>秦野市農業協同組...</t>
  </si>
  <si>
    <t>ライフコーポレー...</t>
  </si>
  <si>
    <t>イズミ</t>
  </si>
  <si>
    <t>くじらベーコン 一部消費期限誤貼付</t>
  </si>
  <si>
    <t>さつまいもシュクレ 一部表示ラベル誤貼付</t>
  </si>
  <si>
    <t>オリオン</t>
  </si>
  <si>
    <t>コブックチップきな粉味 一部表示欠落</t>
  </si>
  <si>
    <t>マックスバリュ東...</t>
  </si>
  <si>
    <t>北海道産チーズのささみフライ 一部ラベル誤貼付で表示欠落</t>
  </si>
  <si>
    <t>生活協同組合コー...</t>
  </si>
  <si>
    <t>穀物肥育牛カルビ(ばら)焼肉用 一部器具の刃こぼれ</t>
  </si>
  <si>
    <t>ヨーク</t>
  </si>
  <si>
    <t>愛知県産うなぎ長蒲焼 一部賞味期限誤表示</t>
  </si>
  <si>
    <t>杉永蒲鉾</t>
  </si>
  <si>
    <t>いわしすぼ巻 一部期限誤表示</t>
  </si>
  <si>
    <t>フジバンビ</t>
  </si>
  <si>
    <t>濃い黒糖ドーナツ棒 一部カビ発生の恐れ</t>
  </si>
  <si>
    <t>さばみりん(骨とり) 一部アレルゲン表示欠落</t>
  </si>
  <si>
    <t>イオンリテール</t>
  </si>
  <si>
    <t>ささみ梅しそ巻き 一部ラベル誤貼付で表示欠落</t>
  </si>
  <si>
    <t>シフォンケーキ カット(冷蔵) 一部特定原材料表示欠落</t>
  </si>
  <si>
    <t>海鮮ハンバーグ(イカ)他 計2品目 特定原材料表示欠落</t>
  </si>
  <si>
    <t>長野県A・コープ...</t>
  </si>
  <si>
    <t>北海道産 真ほっけ(刺身用) 一部アニサキス混入の恐れ</t>
  </si>
  <si>
    <t>大福屋嘉祥福楽</t>
  </si>
  <si>
    <t>ふとん太鼓 一部開封時に異臭</t>
  </si>
  <si>
    <t>もっちり塩パン 特定原材料(卵)表示欠落</t>
  </si>
  <si>
    <t>南浦和店 ごろっとマンゴータルト1/4 一部原料未加熱で誤使用</t>
  </si>
  <si>
    <t>ハンガン物産</t>
  </si>
  <si>
    <t>甘い大根キムチ 一部賞味期限誤表示</t>
  </si>
  <si>
    <t>サーモンタルタルサラダ巻 ラベル誤貼付でアレルゲン表示欠落</t>
  </si>
  <si>
    <t>平井店 釜揚げしらす(ふっくらしらす) 消費期限誤表示</t>
  </si>
  <si>
    <t>亀山みずほ台店 バタール 一部誤表示</t>
  </si>
  <si>
    <t>秋田やまもと農業...</t>
  </si>
  <si>
    <t>プレミアム豆板醤,まごころ豆板醬 一部アレルギー(小麦)表示欠落</t>
  </si>
  <si>
    <t>エコス</t>
  </si>
  <si>
    <t>昭島店 国産うなぎ長蒲焼 一部保存ラベル誤添付</t>
  </si>
  <si>
    <t>サンリブ</t>
  </si>
  <si>
    <t>野間大池店 さばみりん 一部賞味期限誤表示</t>
  </si>
  <si>
    <t>シャチホウ</t>
  </si>
  <si>
    <t>オクスス茶(コーン茶) 日本語の一括表示欠落</t>
  </si>
  <si>
    <t>いぶり中央漁業協...</t>
  </si>
  <si>
    <t>ほっきがい(うばがい) 一部麻痺性貝毒規制値超過</t>
  </si>
  <si>
    <t>太陽食品</t>
  </si>
  <si>
    <t>玉子とうふ,胡麻とうふ 一部容器底部にピンホール</t>
  </si>
  <si>
    <t>苫小牧漁業協同組...</t>
  </si>
  <si>
    <t>ホッキ貝 一部まひ性貝毒が検出</t>
  </si>
  <si>
    <t>いわしと豆腐のハンバーグ(冷凍) 一部ラベル誤貼付で表示欠落</t>
  </si>
  <si>
    <t>マイベジタブル</t>
  </si>
  <si>
    <t>カリーノケール 一部残留農薬基準超過</t>
  </si>
  <si>
    <t>マルキヨ製菓</t>
  </si>
  <si>
    <t>あんもち 他 計6品目 一部賞味期限記載ミス</t>
  </si>
  <si>
    <t>エムアイフードス...</t>
  </si>
  <si>
    <t>杏仁豆腐(ラベル:フルーツみつ豆) 一部ラベル誤貼付で表示欠落</t>
  </si>
  <si>
    <t>ファーマインド</t>
  </si>
  <si>
    <t>オーストラリア産ぶどう 一部残留農薬基準値超過の恐れ</t>
  </si>
  <si>
    <t>山吹</t>
  </si>
  <si>
    <t>山吹の一人前おでん他 2品目 針状金属異物混入の恐れ</t>
  </si>
  <si>
    <t>ヨコハママドレーヌ 一部賞味期限表記貼付漏れ</t>
  </si>
  <si>
    <t>国産鶏肉使用やわらか旨鶏天 一部ラベル誤貼付で表示欠落</t>
  </si>
  <si>
    <t>スタイルワンたこ焼(7個入) 金属片混入の恐れ</t>
  </si>
  <si>
    <t>向町店 チキン梅しそ竜田揚(中) 別商品のラベル誤貼付</t>
  </si>
  <si>
    <t>ショートタイプはるさめ一部 カビ発生の恐れ</t>
  </si>
  <si>
    <t>醤油の旨み鶏もも唐揚げ(中) 一部ラベル誤貼付で表示欠落</t>
  </si>
  <si>
    <t>豚ばら蒲焼風味付 一部「十分に加熱」表示欠落</t>
  </si>
  <si>
    <t>1/3日分の野菜が摂れる10種の野菜スープ(和風,洋風) 一部シール不良</t>
  </si>
  <si>
    <t>神戸コーヒーフロマージュフィナンシェ 一部脱酸素剤未封入</t>
  </si>
  <si>
    <t>モロヘイヤ 一部適用範囲外農薬使用</t>
  </si>
  <si>
    <t>十勝大福本舗(みたらし団子,黒蜜入りわらび餅) 要冷蔵を常温陳列</t>
  </si>
  <si>
    <t>今週の新型コロナ 新規感染者数　世界で693万人(対前週の増加に対して78万人増加)</t>
    <rPh sb="0" eb="2">
      <t>コンシュウ</t>
    </rPh>
    <rPh sb="9" eb="15">
      <t>シンキカンセンシャスウ</t>
    </rPh>
    <rPh sb="23" eb="24">
      <t>ニン</t>
    </rPh>
    <rPh sb="24" eb="25">
      <t>タイ</t>
    </rPh>
    <rPh sb="25" eb="27">
      <t>ゼンシュウ</t>
    </rPh>
    <rPh sb="28" eb="30">
      <t>ゾウカ</t>
    </rPh>
    <rPh sb="31" eb="32">
      <t>タイ</t>
    </rPh>
    <rPh sb="34" eb="35">
      <t>サラ</t>
    </rPh>
    <rPh sb="37" eb="39">
      <t>マンニン</t>
    </rPh>
    <rPh sb="39" eb="41">
      <t>ゾウカ</t>
    </rPh>
    <phoneticPr fontId="5"/>
  </si>
  <si>
    <t xml:space="preserve">
世界の新規感染者数: 693万人で感染拡大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</si>
  <si>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Reported 7/17　 6:20 (前週より693万人)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</si>
  <si>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r>
      <rPr>
        <b/>
        <sz val="12.55"/>
        <color theme="0"/>
        <rFont val="Inherit"/>
        <family val="2"/>
      </rPr>
      <t>中国</t>
    </r>
    <rPh sb="0" eb="2">
      <t>チュウゴク</t>
    </rPh>
    <phoneticPr fontId="106"/>
  </si>
  <si>
    <t>日本の感染状況は、いまだ世界平均の2倍ほど多い。中国の増加状況はやや吐出気味</t>
    <rPh sb="0" eb="2">
      <t>ニホン</t>
    </rPh>
    <rPh sb="3" eb="5">
      <t>カンセン</t>
    </rPh>
    <rPh sb="5" eb="7">
      <t>ジョウキョウ</t>
    </rPh>
    <rPh sb="12" eb="14">
      <t>セカイ</t>
    </rPh>
    <rPh sb="14" eb="16">
      <t>ヘイキン</t>
    </rPh>
    <rPh sb="18" eb="19">
      <t>バイ</t>
    </rPh>
    <rPh sb="21" eb="22">
      <t>オオ</t>
    </rPh>
    <rPh sb="24" eb="26">
      <t>チュウゴク</t>
    </rPh>
    <rPh sb="27" eb="29">
      <t>ゾウカ</t>
    </rPh>
    <rPh sb="29" eb="31">
      <t>ジョウキョウ</t>
    </rPh>
    <rPh sb="34" eb="38">
      <t>トシュツギミ</t>
    </rPh>
    <phoneticPr fontId="106"/>
  </si>
  <si>
    <r>
      <t xml:space="preserve">世界的にみて感染増加率は前週の0.6%になっています。また感染症の世界的流行以来でも致死率は1.2%、最近のオミクロン株以降ではやはり0.6%以下です。こうなると感染症法の位置づけとしても5類相当が適当となります。
</t>
    </r>
    <r>
      <rPr>
        <b/>
        <sz val="20"/>
        <color rgb="FFFF0000"/>
        <rFont val="ＭＳ Ｐゴシック"/>
        <family val="3"/>
        <charset val="128"/>
        <scheme val="minor"/>
      </rPr>
      <t>第六波に確実に入る</t>
    </r>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rPh sb="109" eb="111">
      <t>ダイロッ</t>
    </rPh>
    <rPh sb="111" eb="112">
      <t>ナミ</t>
    </rPh>
    <rPh sb="113" eb="115">
      <t>カクジツ</t>
    </rPh>
    <rPh sb="116" eb="117">
      <t>ハイ</t>
    </rPh>
    <phoneticPr fontId="106"/>
  </si>
  <si>
    <t>累計感染者数の増加ペース 118</t>
    <rPh sb="0" eb="2">
      <t>ルイケイ</t>
    </rPh>
    <rPh sb="2" eb="5">
      <t>カンセンシャ</t>
    </rPh>
    <rPh sb="5" eb="6">
      <t>スウ</t>
    </rPh>
    <rPh sb="7" eb="9">
      <t>ゾウカ</t>
    </rPh>
    <phoneticPr fontId="5"/>
  </si>
  <si>
    <t>2022年第26週（6月27日〜7月3日）</t>
  </si>
  <si>
    <t>結核例220</t>
    <phoneticPr fontId="5"/>
  </si>
  <si>
    <t>年齢群：‌1歳（2例）、2歳（1例）、3歳（1例）、4歳（1例）、7歳（1例）、
10代（17例）、20代（12例）、30代（15例）、40代（8例）、50代（9例）、
60代（7例）、70代（7例）、80代（4例）、90代以上（2例）</t>
    <phoneticPr fontId="106"/>
  </si>
  <si>
    <t xml:space="preserve">腸管出血性大腸菌感染症87例（有症者57例、うちHUS 2例）
感染地域：国内73例、韓国1例、国内・国外不明13例
国内の感染地域：‌東京都8例、福岡県7例、愛知県6例、秋田県4例、群馬県4例、千葉県4例、栃木県3例、神奈川県3例、富山県3例、大阪府3例、兵庫県3例、広島県3例、岩手県2例、
静岡県2例、熊本県2例、鹿児島県2例、北海道1例、宮城県1例、茨城県1例、新潟県1例、石川県1例、山梨県1例、長野県1例、岐阜県1例、滋賀県1例、京都府1例、
国内（都道府県不明）4例
</t>
    <phoneticPr fontId="106"/>
  </si>
  <si>
    <t>血清群・毒素型：‌O157 VT1・VT2（21例）、O157 VT2（17例）、O26 VT1（10例）、O103 VT1（6例）、
O121VT2（4例）、O146 VT1・VT2（2例）、O111VT1（2例）、O145 VT2（1例）、O26 VT1・VT2（1例）、
O111 VT1・VT2（1例）、その他・不明（22例）
累積報告数：937例（有症者571例、うちHUS 11例．死亡なし）</t>
    <phoneticPr fontId="106"/>
  </si>
  <si>
    <t xml:space="preserve"> 感染地域：インド</t>
    <phoneticPr fontId="106"/>
  </si>
  <si>
    <t xml:space="preserve">E型肝炎5例 感染地域（感染源）：‌群馬県1例（馬刺し）、静岡県1例（不明）、   愛知県1例（豚レバー）、国内・国外不明2例（不明2例）
</t>
    <phoneticPr fontId="106"/>
  </si>
  <si>
    <t>レジオネラ症76例（肺炎型73例、ポンティアック型3例）
感染地域：‌愛知県6例、兵庫県6例、山形県3例、埼玉県3例、長野県3例、岐阜県3例、福岡県3例、北海道2例、群馬県2例、神奈川県2例、静岡県2例、大阪府2例、奈良県2例、広島県2例、岩手県1例、宮城県1例、
秋田県1例、茨城県1例、東京都1例、新潟県1例、三重県1例、滋賀県1例、京都府1例、岡山県1例、
佐賀県1例、大分県1例、千葉県/栃木県1例、神奈川県/静岡県1例、長野県/群馬県1例、
岐阜県/長野県/三重県1例、国内（都道府県不明）6例、国内・国外不明13例
年齢群：30代（1例）、40代（4例）、50代（17例）、60代（18例）、70代（19例）、80代（16例）、90代以上（1例）
累積報告数：859例</t>
    <phoneticPr fontId="106"/>
  </si>
  <si>
    <t>アメーバ赤痢9例（腸管アメーバ症8例、腸管及び腸管外アメーバ症1例）
感染地域：‌兵庫県2例、京都府1例、国内（都道府県不明）3例、
メキシコ/中国1例、国内・国外不明2例
感染経路：‌性的接触2例（同性間1例、異性間・同性間不明1例）、
経口感染3例、その他・不明4例</t>
    <phoneticPr fontId="106"/>
  </si>
  <si>
    <t>冷凍マグロ産地偽装で処分　東京の卸業者　農水省</t>
    <phoneticPr fontId="16"/>
  </si>
  <si>
    <t>　農林水産省は15日、冷凍メバチマグロの原産地を偽って表示し販売したとして、水産物卸会社「築地魚市場」（東京）に対し、食品表示法に基づき是正を指示した。
　法令順守や再発防止も求めた。　農水省によると、同社は少なくとも2018年4月23日～21年10月12日に、中国産やバヌアツ産とすべきところを台湾産などとし不適切な表示を繰り返した。同社は仲卸業者など133社に計2万3530本、約1376トンを販売した。競り価格への影響は小さいという。
　食品表示法では、領海以外の海域で捕れた水産物は、漁獲した船舶が属する国を原産地と表示する。同省は、担当者が法令順守の姿勢を欠き、社内のチェック体制にも不備があったと指摘した。　同社は「取引先に多大なご迷惑、ご心配をお掛けし、おわびする」としている。</t>
    <phoneticPr fontId="16"/>
  </si>
  <si>
    <t>中国産マグロを台湾産と表示　豊洲市場の「大卸」、2.3万本販売</t>
    <phoneticPr fontId="16"/>
  </si>
  <si>
    <t>　中国産のマグロを台湾産などと表示して販売したとして、農林水産省は15日、東京・豊洲市場の水産物卸売会社「築地魚市場」（東京都江東区）に対し、食品表示法に基づく是正などを求める指示を出した。　同省によると、事実と異なる表示は、同社が2018年4月～昨年10月、133社の仲卸業者などに売った冷凍メバチマグロで、計2万3530本（1376トン）にのぼる。8割は中国産を台湾産と表示し、日本インド洋産を台湾産に、中国産をバヌアツ産にした例もあった。同社によると、扱う冷凍マグロの2割で表示が異なっていたという。
　農水省によれば、同社は世界中からマグロを買い付けて豊洲市場で競りにかける「大卸」の5社の一つ。同社の大竹利夫取締役常務執行役員は朝日新聞の取材に「制度の理解が不十分で、担当者がよく確認せずに表示していた」と説明した。　大竹氏によると、昨年4月からの農水省検査の過程で、不適切な表示が昨年10月になって発覚し、同11月からは表示を改めたという。同社は農水相に8月にも、是正結果や再発防止策などを報告する。</t>
    <phoneticPr fontId="16"/>
  </si>
  <si>
    <t>農水省、みなもと農園にミニトマトの表示是正を指示</t>
    <phoneticPr fontId="16"/>
  </si>
  <si>
    <t>農林水産省は24日、事実と異なる原産地表示によってミニトマトを販売したとして、（株）みなもと農園（新潟市江南区、和田充彦代表）に対し、表示の是正などを指示したと発表した。
　同社はミニトマト「トマトベリー」（商品名）について、実際には「熊本県産」や「宮崎県産」であるにもかかわらず、「新潟県産」などと表示し、卸売業者に販売していた。
　農水省の調べによると、不適正な表示によって販売された同商品は合計684.6㎏（3,801パック）に上る。
　農水省は表示内容が食品表示法の食品表示基準に違反すると認定。同社に対し、販売するすべての食品の表示を点検し、不適正な表示については是正するように指示。これと合わせて、原因究明と再発防止策の実施、すべての役員・従業員への啓発などを求めた。</t>
    <phoneticPr fontId="16"/>
  </si>
  <si>
    <t>「無添加」表示ガイドライン作成へ、消費者庁の検討会が初会合</t>
    <phoneticPr fontId="16"/>
  </si>
  <si>
    <t>「無添加」「食品添加物不使用」と表示するためのルールを設けるため、消費者庁の「食品添加物の不使用表示に関するガイドライン検討会」（池戸重信座長）は4日、初会合を開き、ガイドライン作成に向けた検討に着手した。消費者庁は来年3月をメドに、ガイドラインを公表する計画だ。　現行制度では、企業の任意によって「無添加」「食品添加物不使用」と表示できる。しかし、食品添加物と同等の成分を含む代替品を使用しているケースもある。また、「保存料不使用」などと表示した場合であっても、すべての食品添加物が不使用であると誤認する消費者もいることが、消費者意向調査から判明している。　そうした現状を踏まえて同検討会は、消費者の誤認防止を目的に、「無添加」「食品添加物不使用」の表示ルールに関するガイドラインを作成する。
　初会合で消費者庁が示した案によると、ガイドラインの対象は容器包装の表示とする。ガイドラインでは、消費者が誤認するケースとそうでないケースを分類。これと合わせて、消費者の誤認につながらない表示方法を定める。また、今後設ける新たな表示ルールに沿って、事業者が商品パッケージを変更するための猶予期間についても検討する。　出席した委員からは、「消費者に誤認を与えないわかりやすい表示」や「容器包装だけでなく、インターネット上の表示や広告にもおよぶガイドラインの作成」を求める意見が寄せられた。
　同検討会は今後2カ月に1回のペースで開催。次回は、消費者や事業者からのヒアリングを予定している。</t>
    <phoneticPr fontId="16"/>
  </si>
  <si>
    <t>機能性表示食7/17現在　5,659品目です　(A18,A89,A178,A217を除く)</t>
    <phoneticPr fontId="16"/>
  </si>
  <si>
    <t xml:space="preserve">お詫び タイ産生鮮バナナ「幻バナナ グロスミシェル」残留農薬検出の件 </t>
    <phoneticPr fontId="16"/>
  </si>
  <si>
    <t>平素より弊社商品に格別のご愛顧を賜り、厚く御礼申し上げます。
この度、2022 年 7 月 15 日付にて横浜検疫所より弊社タイ産生鮮バナナ「幻バナナ グロスミシェル」より食品衛生法の基準を上回る農薬が含まれているとのご指摘を受けました。お客様におかれましてはご迷惑をおかけし深くお詫び申し上げます。ご指摘を受けまして、直ちに該当商品は売場から撤去させていただいております。
検出されました農薬は、イミダクロプリドという日本でも登録され使用されている農薬です。残留基準値が 0.04ppm のところ、0.09ppm 検出された次第でございます。
現在まで、健康被害は報告されておりません。
ベイシア店舗での販売日としては、下記の 4 日間で販売しました「タイ産生鮮 幻バナナグロスミシェル」が該当する商品となります。ご購入されたお客様につきましては、
下記のお問い合わせ先へご連絡またはレシートをお持ちの上、店舗のサービスカウンターまでお申し出ください。
7 月 11 日(月) 商品 タイ産生鮮 幻バナナ グロスミシェル
7 月 12 日(火) 商品 タイ産生鮮 幻バナナ グロスミシェル
7 月 14 日(木) 商品 タイ産生鮮 幻バナナ グロスミシェル
7 月 15 日(金) 商品 タイ産生鮮 幻バナナ グロスミシェル
このようなご迷惑をおかけしましたことにつきまして深くお詫び申し上げますとともに、今後はこのような事態を引き起こさないよう、商品管理体制の向上に努めて参りますので、
何卒ご理解の程よろしくお願い申し上げます。</t>
    <phoneticPr fontId="16"/>
  </si>
  <si>
    <t>https://www.beisia.co.jp/wp-content/uploads/2022/07/7ff4a070080de44ea69090881a04954a-1.pdf</t>
    <phoneticPr fontId="16"/>
  </si>
  <si>
    <t>モンデニッシン、即席麺に農薬で回収</t>
    <phoneticPr fontId="16"/>
  </si>
  <si>
    <t>フィリピン食品大手モンデ・ニッシンは７日、即席麺から残留農薬（酸化エチレン）が検出され、欧州連合（ＥＵ）や台湾などで回収の対象になっていると発表した。製造過程では即席麺に酸化エチレンを添加していないと主張している。 酸化エチレンが検出されたのは即席麺「ラッキー…
関連国・地域： 台湾／フィリピン／欧州
関連業種： 食品・飲料</t>
    <phoneticPr fontId="16"/>
  </si>
  <si>
    <t>https://www.nna.jp/news/show/2361127</t>
    <phoneticPr fontId="16"/>
  </si>
  <si>
    <t>残留農薬が多い野菜、果物</t>
    <phoneticPr fontId="16"/>
  </si>
  <si>
    <t>昨日の記事のEWG（アメリカにある非営利の組織で、環境に関する活動をしている）が載せている、農薬を含まれ方が少ない野菜のリスト
https://www.ewg.org/foodnews/clean-fifteen.php
①アボカド    ②スイートコーン     ③パイナップル      ④玉ねぎ       ⑤パパイヤ
今日は、農薬が、多く含まれている野菜、果物を見てみたい、と思います。  https://www.ewg.org/foodnews/dirty-dozen.php
①いちご       ②ほうれん草             ③ケール                 ④ネクタリン（桃）      ⑤りんご
⑥葡萄           ⑦ピーマン                ⑧さくらんぼ          ⑨桃                                ⑩梨
なお、12位にトマトが入っています。 おいしそうな野菜、果物が入っています。</t>
    <phoneticPr fontId="16"/>
  </si>
  <si>
    <t>https://spring211.hatenablog.com/entry/2022/07/10/080544</t>
    <phoneticPr fontId="16"/>
  </si>
  <si>
    <t>市立函館保健所は１４日、市内の保育所でノロウイルスが原因とみられる集団感染性胃腸炎が発生したと発表した</t>
    <phoneticPr fontId="106"/>
  </si>
  <si>
    <t>函館新聞</t>
    <rPh sb="0" eb="4">
      <t>ハコダテシンブン</t>
    </rPh>
    <phoneticPr fontId="106"/>
  </si>
  <si>
    <t>都留市と甲府市の２か所の斎場で食事をした人たち、合わせて３４人が下痢やおう吐などの症状を訴え、保健所はノロウイルスによる食中毒と断定し、食事を調理した施設を１１日から当面の間、営業禁止処分にしました。</t>
    <phoneticPr fontId="106"/>
  </si>
  <si>
    <t>NHK</t>
    <phoneticPr fontId="106"/>
  </si>
  <si>
    <t xml:space="preserve"> GⅡ　26週　1例</t>
    <rPh sb="6" eb="7">
      <t>シュウ</t>
    </rPh>
    <phoneticPr fontId="5"/>
  </si>
  <si>
    <t>群馬県</t>
    <rPh sb="0" eb="3">
      <t>グンマケン</t>
    </rPh>
    <phoneticPr fontId="16"/>
  </si>
  <si>
    <t>飲食店でアニサキス食中毒　原因はシメサバ、アジの薬味あえか　広島市2日連続の発表</t>
    <phoneticPr fontId="16"/>
  </si>
  <si>
    <t xml:space="preserve">●アニサキスは酢や醤油、塩、わさびでは死にません。しめ鯖などの加工品も刺身と同様に注意が必要です。
●加熱により死滅します。筋肉の内部まで入り込んでいる場合があるため、中心部まで十分に加熱しましょう。
●冷凍により死滅します。－20℃で24時間以上を目安に内部までしっかり冷凍しましょう。
●アニサキスは通常魚の内臓に寄生していますが、魚が死に鮮度が落ちると内臓から筋肉に移動します。筋肉に移動したアニサキスは発見が難しくなるため、早めに内臓を除去しましょう。
●内臓にアニサキスが寄生していた場合は、生食やしめ鯖への加工は止めましょう。
●魚介類を刺身等に加工する際は、アニサキスが寄生していないか目視で確認し、取り除きましょう。
</t>
    <phoneticPr fontId="16"/>
  </si>
  <si>
    <t>https://newsdig.tbs.co.jp/articles/rcc/95455?page=2</t>
    <phoneticPr fontId="16"/>
  </si>
  <si>
    <t>広島県</t>
    <rPh sb="0" eb="3">
      <t>ヒロシマケン</t>
    </rPh>
    <phoneticPr fontId="16"/>
  </si>
  <si>
    <t>RCC　news</t>
    <phoneticPr fontId="16"/>
  </si>
  <si>
    <t>丸亀市の焼き鳥店で食中毒 ３日間の営業停止処分</t>
    <phoneticPr fontId="16"/>
  </si>
  <si>
    <t>７月８日に丸亀市の焼き鳥店で食事をした男性９人が下痢や腹痛を訴えたことなどから、保健所は焼き鳥店の食事が原因の食中毒と断定し、店を１４日から３日間の営業停止処分としました。営業停止処分を受けたのは、丸亀市郡家町の「やきとりしん吉」です。
県によりますと７月８日に店を利用した１０人のグループのうち９人が焼き鳥やハツの造り、ささみタタキ、若鳥のから揚げなどを食べ、下痢や腹痛などの症状を訴えたということです。医療機関から連絡を受けた中讃保健所が調査したところ、９人がともに食事したのはこの店だけで、便からはカンピロバクターが検出されたことなどから、保健所は食中毒と断定し１４日から３日間の営業停止処分としました。
県は気温や湿度の高い日が続いていることから今月に入って２度の食中毒警報を出していて、今回を含めるとことしは３件、３２人の食中毒が発生しています。県生活衛生課は「夏場は食材も傷みやすいため、食品は早めに冷蔵庫にしまうとともに、肉などを調理する際には中心部まで加熱するよう注意してもらいたい」と呼びかけています。</t>
    <phoneticPr fontId="16"/>
  </si>
  <si>
    <t>https://www3.nhk.or.jp/lnews/takamatsu/20220714/8030013442.html</t>
    <phoneticPr fontId="16"/>
  </si>
  <si>
    <t>香川県</t>
    <rPh sb="0" eb="3">
      <t>カガワケン</t>
    </rPh>
    <phoneticPr fontId="16"/>
  </si>
  <si>
    <t>NHK</t>
    <phoneticPr fontId="16"/>
  </si>
  <si>
    <t>広島市</t>
    <rPh sb="0" eb="3">
      <t>ヒロシマシ</t>
    </rPh>
    <phoneticPr fontId="16"/>
  </si>
  <si>
    <t>広島市は市内の飲食店で11日、鮮魚介類を生で食べた1人が腹痛や吐き気を訴え、医療機関でアニサキスが摘出されたと発表しました。市は原因の食品として、シメサバ、またはアジの薬味あえを挙げています。広島市によりますと、11日に広島市中区の飲食店「そらや」で鮮魚介類を生で食べた2人のうち1人が、同日午後9時ごろから上腹部痛、吐き気を訴え、翌日に受診した医療機関で、アニサキスが摘出されたということです。
広島市保健所は、アニサキスによる食中毒と判断し、飲食店に対して、生食用鮮魚介類の調理と販売の禁止を命令しました。
広島市などは、魚介類を刺身などに加工する際は、アニサキスが寄生していないか、目視で確認し、取り除くよう呼び掛けています。</t>
    <phoneticPr fontId="16"/>
  </si>
  <si>
    <t>https://news.yahoo.co.jp/articles/4b08ffa7c5385c1704ae999dcc11c746c7410531</t>
    <phoneticPr fontId="16"/>
  </si>
  <si>
    <t>飲食店でアニサキス食中毒　原因はシメサバ、アジの薬味あえか　広島市2日連続の発表(予防法)</t>
    <rPh sb="41" eb="44">
      <t>ヨボウホウ</t>
    </rPh>
    <phoneticPr fontId="16"/>
  </si>
  <si>
    <t>群馬県草津町の飲食店で焼き肉食べた11人が食中毒　カンピロバクターを検出</t>
    <phoneticPr fontId="16"/>
  </si>
  <si>
    <t>群馬県は14日、群馬県草津町の飲食店が提供した食事を原因とする食中毒が発生したと発表した。吾妻保健所管内に住む12～14歳の男性11人が下痢や発熱、腹痛などの症状を訴えたが、全員が入院せず快方に向かっている。症状を訴えた人の便からカンピロバクターが検出された。
　県によると、7日午後1時45分ごろ、吾妻郡内の医療機関から「3日の夕方に会食したグループのうち、4人が発熱、下痢などの症状を訴えて受診した」と吾妻保健所に連絡があった。保健所が調査したところ、草津町の飲食店「したつづみ」を利用した53人のグループのうち、11人が同様の症状を訴えてることを確認した。飲食店では鶏や牛、豚の焼き肉などを食べていた。
　症状があった人が共通して食べていたのがこの店の食事のみで、10人の便からカンピロバクターが検出された。症状がカンピロバクターによる食中毒と一致していたことなどから、この店の食事を原因とする食中毒が発生したと断定した。　食中毒の発生を受け、県はこの店に対し、14日から3日間、飲食店営業を停止する処分を出した。
　カンピロバクターは、鶏や牛、ペットなどの消化管内に生息している。生または加熱が不十分な食肉などが食中毒の原因となる。下痢や腹痛、発熱が主な症状で、潜伏期間は平均2、3日。食肉は75度、1分以上を目安に十分に加熱して生食を避けたり、生肉を扱う際は専用のトングやはしを使ったりすることが予防に有効とされる。</t>
    <phoneticPr fontId="16"/>
  </si>
  <si>
    <t>https://www.jomo-news.co.jp/articles/-/145225</t>
    <phoneticPr fontId="16"/>
  </si>
  <si>
    <t>上毛新聞</t>
    <rPh sb="0" eb="2">
      <t>ジョウモウ</t>
    </rPh>
    <rPh sb="2" eb="4">
      <t>シンブン</t>
    </rPh>
    <phoneticPr fontId="16"/>
  </si>
  <si>
    <t>山鹿市の飲食店で食中毒　２日間営業停止【熊本】</t>
    <phoneticPr fontId="16"/>
  </si>
  <si>
    <t>県は、山鹿市平山にある飲食店『地どり庵　三蔵』で食事した男性４人が食中毒になったとして、１３日まで２日間の営業停止処分としました。
県によりますと、６月２６日に食事した６人の男性のうち４人が下痢や発熱などの症状を訴えたということです。
３人の便からカンピロバクターが検出されたことから県は食中毒と断定しました。
鶏肉やレバーの加熱が不十分だった可能性があるということです。</t>
    <phoneticPr fontId="16"/>
  </si>
  <si>
    <t>熊本県</t>
    <rPh sb="0" eb="2">
      <t>クマモトケン</t>
    </rPh>
    <phoneticPr fontId="16"/>
  </si>
  <si>
    <t>熊本テレビ</t>
    <rPh sb="0" eb="2">
      <t>クマモト</t>
    </rPh>
    <phoneticPr fontId="16"/>
  </si>
  <si>
    <t>https://news.yahoo.co.jp/articles/3f2de3fa771a1ca054d28b16220f63597e295881</t>
    <phoneticPr fontId="16"/>
  </si>
  <si>
    <t>都留市と甲府市の斎場で食事をした３４人 食中毒</t>
    <phoneticPr fontId="16"/>
  </si>
  <si>
    <t>都留市と甲府市の２か所の斎場で食事をした人たち、合わせて３４人が下痢やおう吐などの症状を訴え、保健所はノロウイルスによる食中毒と断定し、食事を調理した施設を１１日から当面の間、営業禁止処分にしました。
県によりますと、今月６日と７日に都留市の「アピオプラザ都留」と甲府市の「アピオキャピタルセレモニーホール」で出された食事を食べた２０代から８０代までの男女合わせて３４人が下痢や嘔吐などの症状を訴えました。
いずれの患者も現在、快方に向かっているということです。
保健所が詳しい調査を行ったところ、患者は昭和町内の同じ施設で調理された料理を食べていたことや、便からノロウイルスが検出されたことなどから食中毒が発生したと断定し、食事を調理した施設を１１日から当面、営業禁止処分にしました。
県によりますと、同じ施設では県内のほかの施設にも食事を提供していることから、ほかにも不調を訴える人がいないか、詳しい調査を行っているということです。</t>
    <phoneticPr fontId="16"/>
  </si>
  <si>
    <t>https://www3.nhk.or.jp/lnews/kofu/20220711/1040017342.html</t>
    <phoneticPr fontId="16"/>
  </si>
  <si>
    <t>山梨県</t>
    <rPh sb="0" eb="3">
      <t>ヤマナシケン</t>
    </rPh>
    <phoneticPr fontId="16"/>
  </si>
  <si>
    <t>Ｏ１５７集団食中毒から２６年　堺市で追悼と誓いのつどい</t>
    <phoneticPr fontId="16"/>
  </si>
  <si>
    <t>堺市で平成８年７月、病原性大腸菌Ｏ(オー)１５７による集団食中毒で亡くなった児童らを悼む「追悼と誓いのつどい」が１２日、同市堺区の市役所敷地内にある追悼碑前で開かれた。これまで新型コロナウイルス禍で参加者を限定してきたが、国会議員らを招待するなど３年ぶりに通常規模での開催になった。市教委は２４年、７月１２日を「Ｏ１５７堺市学童集団下痢症を忘れない日」に制定。市民有志が行ってきた追悼行事を引き継ぎ、市と市教委の主催で毎年行う。この日の式典は市民や学校関係者ら約２６０人が参加。永藤英機市長が「二度とこのような痛ましい出来事を繰り返さないために、被害に遭われた方を決して忘れず、事件を風化させないことを誓う」と述べ、参加者による献花も行われた。
堺市のＯ１５７集団食中毒は、小学校で給食を食べた児童ら約９５００人が発症。女児３人が死亡し、２７年に発生時小学１年生だった女性が後遺症による脳出血で死亡した。現在も１５人が経過観察や治療が必要とされ、１１人との間で補償合意に至っていないという。</t>
    <phoneticPr fontId="16"/>
  </si>
  <si>
    <t>https://www.sankei.com/article/20220712-5MHYBQ4LB5PNVGVJEQWKZKWDLA/</t>
    <phoneticPr fontId="16"/>
  </si>
  <si>
    <t>堺市</t>
    <rPh sb="0" eb="1">
      <t>サカイ</t>
    </rPh>
    <rPh sb="1" eb="2">
      <t>シ</t>
    </rPh>
    <phoneticPr fontId="16"/>
  </si>
  <si>
    <t>産経新聞</t>
    <rPh sb="0" eb="4">
      <t>サンケイシンブン</t>
    </rPh>
    <phoneticPr fontId="16"/>
  </si>
  <si>
    <t>“加熱不十分な牛レバー”でカンピロバクター食中毒　20代女性2人が腹痛</t>
    <phoneticPr fontId="16"/>
  </si>
  <si>
    <t>先月、仙台市内の飲食店で加熱不十分な牛レバーなどを食べた客が下痢などの症状を訴えました。市はカンピロバクター菌による食中毒と断定し、この店を12日から3日間の営業停止処分としました。
3日間の営業停止処分となったのは青葉区錦町の飲食店です。仙台市によりますと先月26日にこの店で食事をした20代の女性2人がそれぞれ4日から5日後に、下痢や腹痛の症状を訴えました。2人は加熱が不十分な牛レバーなどを食べていて、2人の便からカンピロバクター菌が検出されました。市はこの店の食事が原因の食中毒と断定しました。2人は快方に向かっているということです。
店は「表面を火であぶった」などと話しているということです。
仙台市は、「あぶった程度では生レバーとほとんど変わらない。カンピロバクター菌は死滅しないので十分に加熱してほしい」と話しています。</t>
    <phoneticPr fontId="16"/>
  </si>
  <si>
    <t>仙台市</t>
    <rPh sb="0" eb="3">
      <t>センダイシ</t>
    </rPh>
    <phoneticPr fontId="16"/>
  </si>
  <si>
    <t>TBS東北放送</t>
    <rPh sb="3" eb="5">
      <t>トウホク</t>
    </rPh>
    <rPh sb="5" eb="7">
      <t>ホウソウ</t>
    </rPh>
    <phoneticPr fontId="16"/>
  </si>
  <si>
    <t>https://newsdig.tbs.co.jp/articles/-/93816?display=1</t>
    <phoneticPr fontId="16"/>
  </si>
  <si>
    <t>テランガーナのニルマルにあるホステルの混乱で昼食をとった後、100人の学生が病気になり、調査が進行中</t>
    <phoneticPr fontId="16"/>
  </si>
  <si>
    <t>テランガーナのニルマル地区にあるIIIT-バザールとして一般に知られているラジブガンジー知識技術大学の少なくとも100人の学生が、金曜日に昼食をとった後、病気になりました。 現在、50人近くの学生が食中毒の治療を受けています。
「今日、IIITバサラのホステルで、3つの食堂のうち2つで昼食をとった後、100人の学生が病気になり、そのうち50人が治療を受けています。すべての学生は安定しています。食中毒の理由はまだ解明されていません。A刑事事件は混乱したスタッフに対して予約され、調査が進行中です」と、NirmalコレクターのMusharrafAliFaruquiはIndiaTodayに語った。
学生たちは不安を訴えて入院した。 現在、すべての生徒は安定しています。 PTIによると、学生は昼食に卵カレーとご飯を提供され、500人以上の学生が食事を食べました。 体調不良は研究所の医師によって治療されています。一方、Tハリッシュラオ保健相は声明の中で、病んでいる学生へのより良い治療のために特別な医療チームをバサールに派遣するよう関係当局に指示したと述べた。</t>
    <phoneticPr fontId="16"/>
  </si>
  <si>
    <t>https://www.nipponese.news/%e3%83%86%e3%83%a9%e3%83%b3%e3%82%ac%e3%83%bc%e3%83%8a%e3%81%ae%e3%83%8b%e3%83%ab%e3%83%9e%e3%83%ab%e3%81%ab%e3%81%82%e3%82%8b%e3%83%9b%e3%82%b9%e3%83%86%e3%83%ab%e3%81%ae%e6%b7%b7%e4%b9%b1%e3%81%a7/</t>
    <phoneticPr fontId="16"/>
  </si>
  <si>
    <t>インド
テランガーナ州</t>
    <rPh sb="10" eb="11">
      <t>シュウ</t>
    </rPh>
    <phoneticPr fontId="16"/>
  </si>
  <si>
    <t>nipponese news</t>
    <phoneticPr fontId="16"/>
  </si>
  <si>
    <t>https://www.jetro.go.jp/biznews/2022/07/5247bcdc9be8a8f2.html</t>
    <phoneticPr fontId="16"/>
  </si>
  <si>
    <t>https://nordot.app/919870883272884224?c=113896078018594299</t>
    <phoneticPr fontId="16"/>
  </si>
  <si>
    <t>https://jp.sputniknews.com/20220714/who-11996286.html</t>
    <phoneticPr fontId="16"/>
  </si>
  <si>
    <t>https://jp.reuters.com/article/health-coronavirus-china-food-idJPL6N2YT057</t>
    <phoneticPr fontId="16"/>
  </si>
  <si>
    <t>https://www.jetro.go.jp/biznews/2022/07/75fa2c0269b2ee1a.html</t>
    <phoneticPr fontId="16"/>
  </si>
  <si>
    <t>https://www.jetro.go.jp/biznews/2022/07/65286581672b3abe.html</t>
    <phoneticPr fontId="16"/>
  </si>
  <si>
    <t>https://www.jetro.go.jp/biznews/2022/07/3ad2a0efd0244287.html</t>
    <phoneticPr fontId="16"/>
  </si>
  <si>
    <t>https://www.jetro.go.jp/biznews/2022/07/ccbe5c051d310ae2.html</t>
    <phoneticPr fontId="16"/>
  </si>
  <si>
    <t>米カリフォルニア州でプラスチック削減に関する新たな法案が成立、全米で4州目(米国)  - ジェトロ</t>
  </si>
  <si>
    <t>一部の農畜産物・食品原料に関税割当適用へ、最近の高物価を受けて(韓国)  - ジェトロ</t>
  </si>
  <si>
    <t>アマゾン、新型スマートショッピングカート導入　軽量化し容量を拡大 ｜ DCSオンライン</t>
  </si>
  <si>
    <t>WHO　世界各国にマスク着用義務を戻すよう呼びかけ - Sputnik 日本</t>
  </si>
  <si>
    <t xml:space="preserve">米インフレ率、9.1％に上昇 40年ぶり高水準 - AFPBB News </t>
  </si>
  <si>
    <t>中国、一部輸入品に対する地方政府のコロナ検査を廃止 ｜ ロイター</t>
  </si>
  <si>
    <t>1～5月の酒類輸入状況、前年同期比63％減(中国) | ビジネス短信 - ジェトロ</t>
  </si>
  <si>
    <t>カナダ保健省、包装済み食品に対する新栄養表示規制を発表(カナダ) ｜ ビジネス短信 - ジェトロ</t>
  </si>
  <si>
    <t>食品安全法が施行、今後発表の細則に注意(カンボジア) ｜ ビジネス短信 - ジェトロ</t>
  </si>
  <si>
    <t>米ニューヨーク州で焼酎の販売規制が緩和、アルコール度数24％以下はソフトリカー扱いに(日本、米国) ジェトロ</t>
  </si>
  <si>
    <t>米国カリフォルニア州のギャビン・ニューサム知事（民主党）は6月30日、有害プラスチック汚染を削減するため、「プラスチック汚染防止および包装の生産者責任に関する法案」（Plastic Pollution Prevention and Packaging Producer Responsibility Act、SB 54）に署名外部サイトへ、新しいウィンドウで開きますし、成立した。同様の法案成立はメーン州、オレゴン州、コロラド州に続いて4州目となっており、今後、他州にも影響を与えることが予想される。今回成立した法案では、2032年1月1日までに全ての使い捨て食用プラスチック食器の使用量を25％減少させることを要求している。さらに、食品サービス向け発泡スチロールのリサイクル率についても一定の基準を達成するよう生産者に求めている。リサイクル率は2025年1月1日までの25％から段階的に引き上げられ、2032年1月1日には65％となる。リサイクル率が規定値に達しない場合、発泡スチロール商品生産者による州内での商品販売・配布が禁止される。現在、同州における発泡スチロール商品のリサイクル率は約6％にとどまっており、自然保護団体ネイチャー・コンサーバンシーで政策・渉外担当ディレクターを務めるジェイ・ジーグラー氏は「事実上の使用禁止だ」と述べている（「ロサンゼルス・タイムズ」紙電子版7月1日）。
こうした目標の達成に向けて、同法案ではプラスチック製品生産者に生産者責任組織（Producer Responsibility Organization, PRO）の設立が求められている。PROが策定した生産者責任計画（Producer Responsibility Plan）に参加しないプラスチック製品生産者は、2027年1月あるいは同州による生産者責任計画の承認のうち、いずれか早い時期から、同州内での販売や流通、輸入が原則として禁止される。また、同法案の成立に伴い、州財務部門のもとに、プラスチックの環境への影響緩和のために資金支出を行うプラスチック汚染緩和基金（California Plastic Pollution Mitigation Fund）が設立される。PROは、組織として2027年から2037年までの10年間、毎年5億ドルを同基金に納める必要がある。同法案の成立で懸念されるのは、現地飲食業界への影響だ。同州では2021年10月、レストランで利用客が要求しない限り、使い捨てのプラスチック製ストローや食器を提供することを禁止した法案（AB 1276）が成立した。これにより、飲食店によるプラスチック食器の提供にある程度制限がかけられることになったが、高価な代替品を使用する飲食店が少ないのが実情だ。今回の法律施行が、多くの飲食店にさらなる影響を及ぼすことが予想され、価格がより手頃で、環境に配慮した代替品の増加が望まれている。</t>
    <phoneticPr fontId="16"/>
  </si>
  <si>
    <t>https://www.jetro.go.jp/biznews/2022/07/2dc0ccf7134f666b.html</t>
    <phoneticPr fontId="16"/>
  </si>
  <si>
    <t>韓国政府は、2022年6月の消費者物価上昇率が前年同月比6.0％と24年ぶりの高水準だったことを受け（2022年7月6日記事参照）、追加の国民生活対策案を公表した。今回の支援策によって、肉類をはじめとする一部の食料品に関税割当が適用される予定だ。韓国政府は7月8日、尹錫悦（ユン・ソンニョル）大統領の主催で第1回非常経済民生会議を開催し、「高物価による負担軽減のための民生安定方案」を発表した。同方案は、物価上昇の主な原因、かつ韓国国民の生活に大きく関わる農畜水産物・食品分野と石油類の価格上昇圧力の最小化を主な目的としている。同方案における食費負担軽減策として、畜産物、農産物、食品原料の3分野で計9品目に関税割当が適用または既存の割当枠が増量されることが決まった。
畜産物分野については、牛肉が10万トンの割当関税枠が設けられ、主要輸入先である米国産やオーストラリア産の輸入単価が下がることが期待されている。鶏肉が8万2,500トンの関税割当枠が設けられるほか、豚肉は6月下旬より既に適用済みの5万トンに加え、新たに2万トンの枠が追加で設定された。畜産物の関税割当は、いずれも7月20日から2022年末まで適用される。農産物分野では、長ネギが国内産の出荷量増加が見込まれる11月までの約3カ月間（7月20日～10月31日）に限定して448万トンの関税割当枠が設定され、ゴマの割当枠が3,000トン増量された。食品原料分野では、粉乳類（割当枠1万トン）、コーヒー豆、酒精原料の3品目が7月20日から12月31日まで関税が0％となる。また、前述の3品目に加え、加工用大豆（1万トン）の関税割当枠が増量された。会議を主催した尹大統領は「生活物価の安定化のため、積極的な需給管理はもちろん、海外からの輸入を拡大し農水産物の割引支援を大幅に拡大する」と述べた。韓国政府は今後、消費者が割当関税適用の恩恵を受けられるよう、農林畜産食品部を中心に、農畜産物、食品原料の輸入業界などと緊密に協議するとしている。</t>
    <phoneticPr fontId="16"/>
  </si>
  <si>
    <t>米アマゾン・ドットコムは7月12日、スマートショッピングカート「アマゾン・ダッシュカート（Amazon Dash Cart）」の新型を開発したと発表した。食品スーパーの「アマゾンフレッシュ（Amazon Fresh）」や傘下の自然食品スーパー「ホールフーズ・マーケット（Whole Foods Market）」に導入する。
同社は2020年9月、アマゾンフレッシュでダッシュカートの導入を始めた。ダッシュカートにはカメラと重量センサーが搭載されており、買物客がカートに入れた商品を自動で認識。客は、専用レーンを通過することでレジを通らずに支払いを済ませられる。
新型のダッシュカートは軽量化を実現すると同時に、商品を積める容量を2倍に拡大した。カートに備え付けのかごの下には、かさばる商品を載せられるスペースを設けた。暑さや寒さにも耐えられる全天候型の仕様とし、屋外の駐車場までダッシュカートを持ち出せるようにした。また、バッテリー寿命を延ばし、充電なしで1日使用できるようにした。重量センサーの精度も向上させ、野菜など商品バーコードが付いていない商品の重さを瞬時に測り、価格を計算できるようになった。
新型ダッシュカートは、マサチューセッツ州ウェストフォードにあるホールフーズの店舗で最初に導入され、順次他のホールフーズやアマゾンフレッシュの店舗でも導入していく。ダッシュカートを利用するには、アマゾンまたはホールフーズのアプリでログインする。買物袋をかごに載せた後、ハンドル付近にある読み取り機で商品バーコードをスキャンし、商品を袋に入れていく。スキャンした商品のリストはダッシュカートの画面に表示される。
専用レーンを通過して店舗を出ると、アマゾンアカウントに登録されたクレジットカードで自動的に決済される。レシートは電子メールで送信される。</t>
    <phoneticPr fontId="16"/>
  </si>
  <si>
    <t>https://www.afpbb.com/articles/-/3414395</t>
    <phoneticPr fontId="16"/>
  </si>
  <si>
    <t>世界の新型コロナウイルス感染率はこの1週間で6％増加した。欧州諸国ではオミクロン、ステルスオミクロン、BA.4／BA.5、デルタに加え、新たな株のBA.2.75が広まりつつある。WHO（世界保健機構）のテドロス事務局長はSkyNewsテレビのインタビューの中で、各国政府に対しパンデミック最盛期の制限、特にマスク着用義務を戻すよう呼びかけた。
経済力のある国の政府はワクチン効果を踏まえ、かつて採用していた制限をほぼ全て解除した。しかし同時に、パンデミックは「収束にはほど遠い」とテドロス事務局長は強調する。オミクロンの新たな変異株が複数国で確認されており、ウイルスは「引き続き侵攻している」ことを物WHOが 監視する変異株にBA.2.75がある。「センタウル」と名付けられ、5月にインドで初めて確認された。研究者によると、センタウルは感染スピードが速いことが特徴で、ワクチン接種や感染後にできた免疫防御を回避するという。語っている。</t>
    <phoneticPr fontId="16"/>
  </si>
  <si>
    <t>米労働省が13日発表した6月の消費者物価指数（CPI）は、前年同月比の上昇率が9.1％となり、1981年11月以来40年ぶりの高水準を記録した。物価の高騰により米国民の家計はさらに圧迫され、支持率が低下するジョー・バイデン（Joe Biden）大統領にとって厳しい状況となっている。
　ガソリン価格の高騰により、CPI上昇率は前月比で予想を上回る1.3ポイント上昇。エネルギーは上昇分の半分を占め、ガソリン価格は前月比で11.2％増、前年同月比で59.9％増と大幅に上昇した。エネルギー価格全体の上昇率は80年4月以来の高水準を記録した。
　バイデン氏は声明で、インフレ率が「受け入れられない高水準」にあると認めつつも、6月中旬以降のエネルギー価格下落を反映していない「古い」データだと指摘。小麦などの価格も急激に下落していると説明した。一方で、インフレ対策が最優先事項であることを強調し、「さらなる進展をより急速に」実現する必要があると認めた。　米連邦準備制度理事会（FRB）は今後も、インフレ抑制のため大幅な利上げを続ける可能性が高い。FRBは先月、27年ぶりに0.75％の利上げを決定。エコノミストは、今月中にも同等の利上げがあり得るとみている。</t>
    <phoneticPr fontId="16"/>
  </si>
  <si>
    <t>中国国家衛生健康委員会は１２日、地方政府が輸入品に実施している新型コロナウイルス検査について、一部が不要になると発表した。厳格なコロナ対策にかかるコストを削減する。中国は２０２０年６月、北京の食品卸売市場で従業員の集団感染が発生したことを受け、輸入した冷蔵・冷凍食品の包装について検査を開始。その６カ月後には常温の製品についても検査を勧告した。同委員会によると、地方政府は常温の食品やその他製品について検査をする必要はなくなる。ただ、冷蔵・冷凍食品は引き続き検査されるという。</t>
    <phoneticPr fontId="16"/>
  </si>
  <si>
    <t>中国食品土畜輸出入商会酒類輸出入商分会(CAWS)は、2022年1～5月の中国の酒類輸入量が前年同期比63.1％減の3億9,238万リットルだったと6月30日に発表した。輸入額は15億7,614万ドルで24.8％減だった。品目別の輸入量では、ビールが1億8,878万リットルで最も多く、次いでワイン、スピリッツ（注）と続いた。品目別の輸入額では、スピリッツが6億6,117万ドルで最も多く、ワイン、ビールが続いた（添付資料表1参照）。
ワインの輸入量を国・地域別でみると、チリが16.1％増の6,433万リットルと最も多く、輸入額でも2位（12.0％増の1億5,502万ドル、添付資料表2参照)で、各国・地域からの輸入量が減少傾向の中、量、金額とも増加した。金額ベースではフランス（2億5,427万ドル）が全体の4割以上を占めた｡同国からの輸入は量、金額ともに減少したものの、平均単価は15.9％上昇しており、高価格帯の商品へとシフトしていることがうかがえる。オーストラリアからの輸入は、量、金額それぞれ85.6％減（98万リットル）、93.2％減（330万ドル）となっており、中国政府によるオーストラリア産ワインへの追加関税措置の影響が要因として考えられる（2021年6月22日記事参照）。
日本からのスピリッツの輸入量は290万リットル、輸入額は2,199万ドルに達し、国・地域別輸入量では4位に位置している（添付資料表3－1参照）。スピリッツのうち､日本からのウイスキーの輸入量は75万リットルで3位、輸入額は1,783万ドルで英国に次ぐ2位となった（添付資料表3－2参照）。日本からのスパークリングワインの輸入量は99.6％増の6,150リットルで、国・地域別輸入量で8位となった（添付資料表4参照）。
2021年の金額ベースで、中国は日本からの日本酒の最大の輸出相手先となった（2022年4月13日付地域・分析レポート参照）。前述の日本産ウイスキーに加えて、梅酒をはじめとしたリキュール類に注目する動きもある中（2022年1月21日記事参照）、日本酒類の輸出がさらに拡大していくか注目される。</t>
    <phoneticPr fontId="16"/>
  </si>
  <si>
    <t>カナダのジャンイブ・デュクロ保健相は6月30日、包装済み食品に対する新たな栄養表示規制を7月20日から施行することを発表外部サイトへ、新しいウィンドウで開きますした。消費者が十分な情報を得た上で食品を選択できるようにすることを目的としたもので、この規制により、飽和脂肪や糖分、ナトリウムを多く含む食品のパッケージ前面に新しいシンボルマークを表示することが義務付けられる。製造業者は2026年1月1日までに新要件に適合させる必要がある。シンボルマークは、消費者が包装済み食品を購入する際に注意を引くよう、虫眼鏡のイラストと「飽和脂肪を多く含有」などの文字で構成されており、パッケージ裏面に表示が義務付けられている栄養成分表を補完するものとなっている。シンボルマークの表示が義務付けられる食品は以下のとおりとしている。
一般的な包装済み食品：1日当たり推奨摂取量の15％以上に相当する飽和脂肪、糖分、ナトリウムを含むもの。例えば、スライスされたハム・ソーセージなどの肉類、冷凍デザートやスープなど。
基準量が少ない（30グラムまたはミリリットル以下）包装済み食品：飽和脂肪、糖分、またはナトリウムの1日当たり推奨摂取量の10％を超えるもの。例えば、ピクルス、サラダドレッシング、クッキー、朝食用シリアルなど。包装済みの基準量200グラム以上の主菜となる食品：飽和脂肪、糖分、ナトリウムの1日当たり推奨摂取量の30％以上を満たすもの。例えば、冷凍ラザニアやミートパイ、ピザなど。
カナダでは、成人の5人に2人が心臓病や2型糖尿病などの慢性疾患に罹患（りかん）しているといわれている。保健省ではこうした状況を改善すべく、2016年に「健康な食事戦略」を策定し、食環境の改善や、消費者が十分な情報を得た上で食品を選択することを容易にすること、食事に関連する慢性疾患のリスクを低減することを目標として掲げてきた。今回の発表はその戦略の一環で、2016年の提案後、2018年のパブコメ募集を経て議論が重ねられてきた。その間、飽和脂肪、糖分、ナトリウムの過剰摂取が慢性疾患のリスクを高めるという研究結果が蓄積され、保健省では同制度の導入を決めた。
デュクロ保健相は会見で、チリで同様の表示制度を導入後、シンボルマークを表示する必要のある商品の割合が大幅に減少し、企業が糖分、脂肪、塩分を減らすために製造方法を変更したことが示唆されたことを例に挙げた。併せて「政府が2026年まで企業に変更を実施する機会を与えるのは、企業が包装見直しによるコストを管理し、食品の製造方法を見直して、この規制の対象外となる可能性を探ることを支援するためだ」と述べた（CTVニュース6月30日）。</t>
    <phoneticPr fontId="16"/>
  </si>
  <si>
    <t>カンボジアで食品安全法外部サイトへ、新しいウィンドウで開きますが2022年6月8日付で発布され、即日施行された（英語仮訳添付資料参照）（注1）。この法律は、消費者保護を目的に、食品の安全や品質、衛生、公正な取引を管理することを定めている。食品の生産・加工・流通・販売に関わる全ての事業者がこれを守る必要がある。全11章43条からなり、食品の品質、衛生管理、品質表示ラベルによる情報提供、トレーサビリティーの確保、食品検査の方法、違反した場合の罰則などを定めている。商業省（MOC）の消費者保護・不正防止総局（CCF、注2）のパン・オウン局長によると、この法律は国際植物防疫条約（IPPC）、国際獣疫事務局（OIE）、コーデックス規格（CODEX）といった、食品安全と動植物検疫の国際基準を参照の上、2015年ごろから作成を開始していたという。
同法に関して、今後法律を運用する細則として、下位法令が制定される。CCFのパン氏によると、今後6カ月以内に合計9つの下位法令〔政令（Sub-decree）3つ、複数省省令（Interministry prakas）3つ、省令（Prakas）〕3つを各関連省庁と協力の上作成する予定とのこと。また、食品安全法に関連し、管理監督の役割を担う省庁は6つあり、カンボジアの農林水産省（MAFF）が農業畜産水産業、産業科学技術革新省（MISTI）が食品加工業、保健省（MOH）がレストランなど外食産業、観光省（MOT）がホテル産業、関税消費税総局（GDCE）が輸出入に係る水際の検査を担当。商業省は、消費者保護の観点から食品の卸・流通経路・小売店での販売方法などを含め検査・監督する義務を担う。日系を含む外資企業が対応すべき点は、今後作成される細則により定められるため、CCFの発表に注意する必要がある。</t>
    <phoneticPr fontId="16"/>
  </si>
  <si>
    <t>米国ニューヨーク州のアルコール飲料管理法（Alcoholic Beverage Control Law：ABC法）が6月30日に改正され、アルコール度数が24％以下の焼酎が、飲食店などにおいてソフトリカーライセンスでも販売・提供できることとなった。これを受けて、ニューヨーク日本食レストラン協会（NYJRA）と日本酒造組合中央会が7月5日、共同で声明外部サイトへ、新しいウィンドウで開きますを発表した。これまで、焼酎を含めた蒸留酒は、ABC法においてハードリカーに分類されており、飲食店などで販売・提供するに当たっては高額なライセンス料が設定され、焼酎の販売拡大の障壁となっていた。他方、焼酎と同じ蒸留酒である韓国のソジュ（Soju）は、2002年に制定されたABC法の特例条項によって、アルコール度数が24％以下のものに関しては、飲食店などにおいて例外的にライセンス料の安いソフトリカーライセンスでも販売することが可能となっていた。これにより、飲食店などが焼酎を取り扱いたい場合には同じ蒸留酒であるソジュを取り扱う場合に比べて高いライセンス料を払う必要があり、ソジュとの間で不利な立場での競争を強いられていた。
そのため、ニューヨーク市近辺にある日本食レストランなどで構成されるNYJRAは、アルコール度数が24％以下の焼酎も、ソジュと同様に例外的にソフトリカーライセンスで取り扱うことができるよう、ニューヨーク州政府に働きかけを行ってきた。ニューヨーク州議会議員の協力なども得て、ABC法改正案がニューヨーク州議会に提出および上下両院で可決され、6月30日に州知事が署名を行い、即日施行された。
日本酒造組合中央会は声明の中で、「長年この法改正を待ち望んできたので、大変うれしく思う。NYJRA、輸入業者、流通業者、日系コミュニティー、政府機関の支援に感謝する。この機会に、パートナーと協力して焼酎の楽しさを皆に知っていただきたい」と述べている。
なお、NYJRAが法改正に向けた活動に際しニューヨーク州リカーオーソリティに提出した陳情書ではジェトロ・ニューヨーク事務所も連名提出者となっている。</t>
    <phoneticPr fontId="16"/>
  </si>
  <si>
    <t>米国</t>
    <rPh sb="0" eb="2">
      <t>ベイコク</t>
    </rPh>
    <phoneticPr fontId="16"/>
  </si>
  <si>
    <t>韓国</t>
    <rPh sb="0" eb="2">
      <t>カンコク</t>
    </rPh>
    <phoneticPr fontId="16"/>
  </si>
  <si>
    <t>中國</t>
    <rPh sb="0" eb="2">
      <t>チュウゴク</t>
    </rPh>
    <phoneticPr fontId="16"/>
  </si>
  <si>
    <t>カナダ</t>
    <phoneticPr fontId="16"/>
  </si>
  <si>
    <t>カンボジア</t>
    <phoneticPr fontId="16"/>
  </si>
  <si>
    <t>毎週　　ひとつ　　覚えていきましょう</t>
    <phoneticPr fontId="5"/>
  </si>
  <si>
    <r>
      <t>　　　　　今週のお題(</t>
    </r>
    <r>
      <rPr>
        <b/>
        <sz val="16"/>
        <color indexed="10"/>
        <rFont val="ＭＳ Ｐゴシック"/>
        <family val="3"/>
        <charset val="128"/>
      </rPr>
      <t>洗剤は汚れを落とすもので菌を殺しません!)</t>
    </r>
    <rPh sb="11" eb="13">
      <t>センザイ</t>
    </rPh>
    <rPh sb="14" eb="15">
      <t>ヨゴ</t>
    </rPh>
    <rPh sb="17" eb="18">
      <t>オ</t>
    </rPh>
    <rPh sb="23" eb="24">
      <t>キン</t>
    </rPh>
    <rPh sb="25" eb="26">
      <t>コロ</t>
    </rPh>
    <phoneticPr fontId="5"/>
  </si>
  <si>
    <t>　　固形洗剤を汚れたままにしたり、液体洗剤にスポンジを入れっぱなしはダメです！</t>
    <rPh sb="2" eb="4">
      <t>コケイ</t>
    </rPh>
    <rPh sb="4" eb="6">
      <t>センザイ</t>
    </rPh>
    <rPh sb="7" eb="8">
      <t>ヨゴ</t>
    </rPh>
    <rPh sb="17" eb="19">
      <t>エキタイ</t>
    </rPh>
    <rPh sb="19" eb="21">
      <t>センザイ</t>
    </rPh>
    <rPh sb="27" eb="28">
      <t>イ</t>
    </rPh>
    <phoneticPr fontId="5"/>
  </si>
  <si>
    <t>　↓　職場の先輩は以下のことを理解して　わかり易く　指導しましょう　↓</t>
    <phoneticPr fontId="5"/>
  </si>
  <si>
    <r>
      <t>★洗剤は汚れを落とすもの</t>
    </r>
    <r>
      <rPr>
        <b/>
        <sz val="12"/>
        <color indexed="13"/>
        <rFont val="ＭＳ Ｐゴシック"/>
        <family val="3"/>
        <charset val="128"/>
      </rPr>
      <t>(消毒効果は無い)</t>
    </r>
    <r>
      <rPr>
        <b/>
        <sz val="12"/>
        <color indexed="9"/>
        <rFont val="ＭＳ Ｐゴシック"/>
        <family val="3"/>
        <charset val="128"/>
      </rPr>
      <t xml:space="preserve">
★洗剤は油や蛋白質を容器などから分離させるもので、
</t>
    </r>
    <r>
      <rPr>
        <b/>
        <sz val="12"/>
        <color indexed="13"/>
        <rFont val="ＭＳ Ｐゴシック"/>
        <family val="3"/>
        <charset val="128"/>
      </rPr>
      <t>界面活性剤</t>
    </r>
    <r>
      <rPr>
        <b/>
        <sz val="12"/>
        <color indexed="9"/>
        <rFont val="ＭＳ Ｐゴシック"/>
        <family val="3"/>
        <charset val="128"/>
      </rPr>
      <t>が主成分です。
★石鹸の界面活性剤は</t>
    </r>
    <r>
      <rPr>
        <b/>
        <sz val="12"/>
        <color indexed="13"/>
        <rFont val="ＭＳ Ｐゴシック"/>
        <family val="3"/>
        <charset val="128"/>
      </rPr>
      <t>脂肪酸塩</t>
    </r>
    <r>
      <rPr>
        <b/>
        <sz val="12"/>
        <color indexed="9"/>
        <rFont val="ＭＳ Ｐゴシック"/>
        <family val="3"/>
        <charset val="128"/>
      </rPr>
      <t xml:space="preserve">で枯草菌(バチルス)など
</t>
    </r>
    <r>
      <rPr>
        <b/>
        <sz val="12"/>
        <color indexed="13"/>
        <rFont val="ＭＳ Ｐゴシック"/>
        <family val="3"/>
        <charset val="128"/>
      </rPr>
      <t>多くの細菌が栄養源として利用できる物質です。</t>
    </r>
    <r>
      <rPr>
        <b/>
        <sz val="12"/>
        <color indexed="9"/>
        <rFont val="ＭＳ Ｐゴシック"/>
        <family val="3"/>
        <charset val="128"/>
      </rPr>
      <t xml:space="preserve">
★スポンジについている細菌類は洗剤の中では死なず、
むしろ驚異的な菌量10</t>
    </r>
    <r>
      <rPr>
        <b/>
        <vertAlign val="superscript"/>
        <sz val="12"/>
        <color indexed="9"/>
        <rFont val="ＭＳ Ｐゴシック"/>
        <family val="3"/>
        <charset val="128"/>
      </rPr>
      <t>8-9</t>
    </r>
    <r>
      <rPr>
        <b/>
        <sz val="12"/>
        <color indexed="9"/>
        <rFont val="ＭＳ Ｐゴシック"/>
        <family val="3"/>
        <charset val="128"/>
      </rPr>
      <t xml:space="preserve">個/mlに増えます。
</t>
    </r>
    <r>
      <rPr>
        <b/>
        <sz val="12"/>
        <color indexed="13"/>
        <rFont val="ＭＳ Ｐゴシック"/>
        <family val="3"/>
        <charset val="128"/>
      </rPr>
      <t>★細菌まみれのスポンジで食器や調理器具を洗うのは、
かえって危険な汚染行為です。</t>
    </r>
    <rPh sb="1" eb="3">
      <t>センザイ</t>
    </rPh>
    <rPh sb="4" eb="5">
      <t>ヨゴ</t>
    </rPh>
    <rPh sb="7" eb="8">
      <t>オ</t>
    </rPh>
    <rPh sb="13" eb="15">
      <t>ショウドク</t>
    </rPh>
    <rPh sb="15" eb="17">
      <t>コウカ</t>
    </rPh>
    <rPh sb="18" eb="19">
      <t>ナ</t>
    </rPh>
    <rPh sb="23" eb="25">
      <t>センザイ</t>
    </rPh>
    <rPh sb="26" eb="27">
      <t>アブラ</t>
    </rPh>
    <rPh sb="28" eb="30">
      <t>タンパク</t>
    </rPh>
    <rPh sb="30" eb="31">
      <t>シツ</t>
    </rPh>
    <rPh sb="32" eb="34">
      <t>ヨウキ</t>
    </rPh>
    <rPh sb="38" eb="40">
      <t>ブンリ</t>
    </rPh>
    <rPh sb="48" eb="50">
      <t>カイメン</t>
    </rPh>
    <rPh sb="50" eb="53">
      <t>カッセイザイ</t>
    </rPh>
    <rPh sb="54" eb="57">
      <t>シュセイブン</t>
    </rPh>
    <rPh sb="62" eb="64">
      <t>セッケン</t>
    </rPh>
    <rPh sb="65" eb="67">
      <t>カイメン</t>
    </rPh>
    <rPh sb="67" eb="70">
      <t>カッセイザイ</t>
    </rPh>
    <rPh sb="74" eb="75">
      <t>エン</t>
    </rPh>
    <rPh sb="76" eb="79">
      <t>コソウキン</t>
    </rPh>
    <rPh sb="88" eb="89">
      <t>オオ</t>
    </rPh>
    <rPh sb="91" eb="93">
      <t>サイキン</t>
    </rPh>
    <rPh sb="94" eb="96">
      <t>エイヨウ</t>
    </rPh>
    <rPh sb="96" eb="97">
      <t>ゲン</t>
    </rPh>
    <rPh sb="100" eb="102">
      <t>リヨウ</t>
    </rPh>
    <rPh sb="105" eb="107">
      <t>ブッシツ</t>
    </rPh>
    <rPh sb="122" eb="124">
      <t>サイキン</t>
    </rPh>
    <rPh sb="124" eb="125">
      <t>ルイ</t>
    </rPh>
    <rPh sb="126" eb="128">
      <t>センザイ</t>
    </rPh>
    <rPh sb="129" eb="130">
      <t>ナカ</t>
    </rPh>
    <rPh sb="132" eb="133">
      <t>シ</t>
    </rPh>
    <rPh sb="140" eb="143">
      <t>キョウイテキ</t>
    </rPh>
    <rPh sb="144" eb="145">
      <t>キン</t>
    </rPh>
    <rPh sb="145" eb="146">
      <t>リョウ</t>
    </rPh>
    <rPh sb="156" eb="157">
      <t>フ</t>
    </rPh>
    <rPh sb="163" eb="165">
      <t>サイキン</t>
    </rPh>
    <rPh sb="174" eb="176">
      <t>ショッキ</t>
    </rPh>
    <rPh sb="177" eb="179">
      <t>チョウリ</t>
    </rPh>
    <rPh sb="179" eb="181">
      <t>キグ</t>
    </rPh>
    <rPh sb="182" eb="183">
      <t>アラ</t>
    </rPh>
    <rPh sb="192" eb="194">
      <t>キケン</t>
    </rPh>
    <rPh sb="195" eb="197">
      <t>オセン</t>
    </rPh>
    <rPh sb="197" eb="199">
      <t>コウイ</t>
    </rPh>
    <phoneticPr fontId="5"/>
  </si>
  <si>
    <t>洗浄用具は、使用後毎日２００ppmの次亜塩素酸ソーダ溶液に漬けて除菌します。
食器・調理器具洗浄用の洗剤は、使用時に清潔な容器から適量出して使用します。
洗浄液、洗剤受皿を一週間に一度は洗浄しましょう。
詰替容器を使っている場合は、詰替前に容器自体をしっかり乾燥させてから洗剤を充填しましょう。</t>
    <rPh sb="0" eb="2">
      <t>センジョウ</t>
    </rPh>
    <rPh sb="2" eb="4">
      <t>ヨウグ</t>
    </rPh>
    <rPh sb="6" eb="9">
      <t>シヨウゴ</t>
    </rPh>
    <rPh sb="9" eb="11">
      <t>マイニチ</t>
    </rPh>
    <rPh sb="18" eb="22">
      <t>ジアエンソ</t>
    </rPh>
    <rPh sb="22" eb="23">
      <t>サン</t>
    </rPh>
    <rPh sb="26" eb="28">
      <t>ヨウエキ</t>
    </rPh>
    <rPh sb="29" eb="30">
      <t>ツ</t>
    </rPh>
    <rPh sb="32" eb="34">
      <t>ジョキン</t>
    </rPh>
    <rPh sb="39" eb="41">
      <t>ショッキ</t>
    </rPh>
    <rPh sb="42" eb="44">
      <t>チョウリ</t>
    </rPh>
    <rPh sb="44" eb="46">
      <t>キグ</t>
    </rPh>
    <rPh sb="46" eb="48">
      <t>センジョウ</t>
    </rPh>
    <rPh sb="48" eb="49">
      <t>ヨウ</t>
    </rPh>
    <rPh sb="50" eb="52">
      <t>センザイ</t>
    </rPh>
    <rPh sb="54" eb="57">
      <t>シヨウジ</t>
    </rPh>
    <rPh sb="58" eb="60">
      <t>セイケツ</t>
    </rPh>
    <rPh sb="61" eb="63">
      <t>ヨウキ</t>
    </rPh>
    <rPh sb="65" eb="67">
      <t>テキリョウ</t>
    </rPh>
    <rPh sb="67" eb="68">
      <t>ダ</t>
    </rPh>
    <rPh sb="70" eb="72">
      <t>シヨウ</t>
    </rPh>
    <rPh sb="77" eb="79">
      <t>センジョウ</t>
    </rPh>
    <rPh sb="79" eb="80">
      <t>エキ</t>
    </rPh>
    <rPh sb="81" eb="83">
      <t>センザイ</t>
    </rPh>
    <rPh sb="83" eb="84">
      <t>ウケ</t>
    </rPh>
    <rPh sb="84" eb="85">
      <t>ザラ</t>
    </rPh>
    <rPh sb="86" eb="89">
      <t>イッシュウカン</t>
    </rPh>
    <rPh sb="90" eb="92">
      <t>イチド</t>
    </rPh>
    <rPh sb="93" eb="95">
      <t>センジョウ</t>
    </rPh>
    <rPh sb="102" eb="104">
      <t>ツメカ</t>
    </rPh>
    <rPh sb="104" eb="106">
      <t>ヨウキ</t>
    </rPh>
    <rPh sb="107" eb="108">
      <t>ツカ</t>
    </rPh>
    <rPh sb="112" eb="114">
      <t>バアイ</t>
    </rPh>
    <rPh sb="116" eb="118">
      <t>ツメカ</t>
    </rPh>
    <rPh sb="118" eb="119">
      <t>マエ</t>
    </rPh>
    <rPh sb="120" eb="122">
      <t>ヨウキ</t>
    </rPh>
    <rPh sb="122" eb="124">
      <t>ジタイ</t>
    </rPh>
    <rPh sb="129" eb="131">
      <t>カンソウ</t>
    </rPh>
    <rPh sb="136" eb="138">
      <t>センザイ</t>
    </rPh>
    <rPh sb="139" eb="141">
      <t>ジュウテン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</si>
</sst>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6"/>
      <name val="Microsoft YaHei"/>
      <family val="2"/>
      <charset val="134"/>
    </font>
    <font>
      <b/>
      <sz val="20"/>
      <color rgb="FFFF0000"/>
      <name val="ＭＳ Ｐゴシック"/>
      <family val="3"/>
      <charset val="128"/>
      <scheme val="minor"/>
    </font>
    <font>
      <sz val="13"/>
      <color theme="0"/>
      <name val="ＭＳ Ｐゴシック"/>
      <family val="3"/>
      <charset val="128"/>
    </font>
    <font>
      <b/>
      <sz val="13"/>
      <color rgb="FFFFFF00"/>
      <name val="Inherit"/>
      <family val="2"/>
    </font>
    <font>
      <b/>
      <sz val="12.55"/>
      <color theme="0"/>
      <name val="Inherit"/>
    </font>
    <font>
      <b/>
      <sz val="12.55"/>
      <color theme="0"/>
      <name val="Inherit"/>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4"/>
      <color theme="5"/>
      <name val="ＭＳ Ｐゴシック"/>
      <family val="3"/>
      <charset val="128"/>
    </font>
    <font>
      <sz val="11"/>
      <color theme="5"/>
      <name val="ＭＳ Ｐゴシック"/>
      <family val="3"/>
      <charset val="128"/>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b/>
      <vertAlign val="superscript"/>
      <sz val="12"/>
      <color indexed="9"/>
      <name val="ＭＳ Ｐゴシック"/>
      <family val="3"/>
      <charset val="128"/>
    </font>
    <font>
      <sz val="12"/>
      <color indexed="9"/>
      <name val="ＭＳ Ｐゴシック"/>
      <family val="3"/>
      <charset val="128"/>
    </font>
    <font>
      <b/>
      <sz val="14"/>
      <color indexed="12"/>
      <name val="ＭＳ Ｐゴシック"/>
      <family val="3"/>
      <charset val="128"/>
    </font>
    <font>
      <sz val="14"/>
      <color indexed="63"/>
      <name val="ＭＳ Ｐ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indexed="12"/>
        <bgColor indexed="64"/>
      </patternFill>
    </fill>
    <fill>
      <patternFill patternType="solid">
        <fgColor indexed="45"/>
        <bgColor indexed="64"/>
      </patternFill>
    </fill>
    <fill>
      <patternFill patternType="solid">
        <fgColor indexed="48"/>
        <bgColor indexed="64"/>
      </patternFill>
    </fill>
  </fills>
  <borders count="22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n">
        <color auto="1"/>
      </left>
      <right style="thin">
        <color auto="1"/>
      </right>
      <top/>
      <bottom style="medium">
        <color theme="0" tint="-0.2499465926084170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3" fillId="0" borderId="0"/>
    <xf numFmtId="0" fontId="184" fillId="0" borderId="0" applyNumberFormat="0" applyFill="0" applyBorder="0" applyAlignment="0" applyProtection="0"/>
    <xf numFmtId="0" fontId="183" fillId="0" borderId="0"/>
    <xf numFmtId="0" fontId="1" fillId="0" borderId="0">
      <alignment vertical="center"/>
    </xf>
  </cellStyleXfs>
  <cellXfs count="88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80" fontId="50" fillId="13" borderId="149" xfId="17" applyNumberFormat="1" applyFont="1" applyFill="1" applyBorder="1" applyAlignment="1">
      <alignment horizontal="center"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7" xfId="2" applyFill="1" applyBorder="1">
      <alignment vertical="center"/>
    </xf>
    <xf numFmtId="0" fontId="6" fillId="0" borderId="157" xfId="2" applyBorder="1">
      <alignment vertical="center"/>
    </xf>
    <xf numFmtId="3" fontId="144" fillId="22" borderId="0" xfId="0" applyNumberFormat="1" applyFont="1" applyFill="1" applyAlignment="1">
      <alignment vertical="center" wrapText="1"/>
    </xf>
    <xf numFmtId="0" fontId="115" fillId="22" borderId="155" xfId="17" applyFont="1" applyFill="1" applyBorder="1" applyAlignment="1">
      <alignment horizontal="center" vertical="center" wrapText="1"/>
    </xf>
    <xf numFmtId="14" fontId="115" fillId="22" borderId="156"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8" xfId="2" applyFill="1" applyBorder="1" applyAlignment="1">
      <alignment horizontal="left" vertical="top"/>
    </xf>
    <xf numFmtId="0" fontId="8" fillId="38" borderId="167"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8" xfId="2" applyFont="1" applyFill="1" applyBorder="1" applyAlignment="1">
      <alignment horizontal="center" vertical="center" wrapText="1"/>
    </xf>
    <xf numFmtId="0" fontId="8" fillId="0" borderId="181" xfId="1" applyFill="1" applyBorder="1" applyAlignment="1" applyProtection="1">
      <alignment vertical="center" wrapText="1"/>
    </xf>
    <xf numFmtId="0" fontId="18" fillId="24" borderId="182" xfId="2" applyFont="1" applyFill="1" applyBorder="1" applyAlignment="1">
      <alignment horizontal="center" vertical="center" wrapText="1"/>
    </xf>
    <xf numFmtId="0" fontId="18" fillId="24" borderId="182" xfId="1" applyFont="1" applyFill="1" applyBorder="1" applyAlignment="1" applyProtection="1">
      <alignment horizontal="center" vertical="center" wrapText="1"/>
    </xf>
    <xf numFmtId="0" fontId="8" fillId="0" borderId="183" xfId="1" applyBorder="1" applyAlignment="1" applyProtection="1">
      <alignment vertical="center" wrapText="1"/>
    </xf>
    <xf numFmtId="0" fontId="108" fillId="0" borderId="173"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4" fillId="26" borderId="102" xfId="2" applyFont="1" applyFill="1" applyBorder="1" applyAlignment="1">
      <alignment horizontal="center" vertical="center" wrapText="1"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4" xfId="2" applyFont="1" applyFill="1" applyBorder="1" applyAlignment="1">
      <alignment horizontal="center" vertical="center" wrapText="1"/>
    </xf>
    <xf numFmtId="0" fontId="108" fillId="26" borderId="175" xfId="2" applyFont="1" applyFill="1" applyBorder="1" applyAlignment="1">
      <alignment horizontal="center" vertical="center"/>
    </xf>
    <xf numFmtId="0" fontId="108" fillId="26" borderId="176"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2"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3" xfId="1" applyFill="1" applyBorder="1" applyAlignment="1" applyProtection="1">
      <alignment horizontal="left" vertical="top"/>
    </xf>
    <xf numFmtId="0" fontId="6" fillId="38" borderId="166"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3"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4"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7" xfId="17" applyBorder="1" applyAlignment="1">
      <alignment horizontal="center" vertical="center" wrapText="1"/>
    </xf>
    <xf numFmtId="0" fontId="1" fillId="0" borderId="148" xfId="17" applyBorder="1" applyAlignment="1">
      <alignment horizontal="center" vertical="center"/>
    </xf>
    <xf numFmtId="0" fontId="13" fillId="0" borderId="150" xfId="2" applyFont="1" applyBorder="1" applyAlignment="1">
      <alignment horizontal="center" vertical="center" wrapText="1"/>
    </xf>
    <xf numFmtId="0" fontId="13" fillId="0" borderId="151"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4"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4" xfId="16" applyFont="1" applyFill="1" applyBorder="1">
      <alignment vertical="center"/>
    </xf>
    <xf numFmtId="0" fontId="50" fillId="22" borderId="195" xfId="16" applyFont="1" applyFill="1" applyBorder="1">
      <alignment vertical="center"/>
    </xf>
    <xf numFmtId="0" fontId="10" fillId="22" borderId="195"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3" fontId="142" fillId="27" borderId="0" xfId="0" applyNumberFormat="1" applyFont="1" applyFill="1" applyBorder="1" applyAlignment="1">
      <alignment horizontal="right" vertical="center"/>
    </xf>
    <xf numFmtId="0" fontId="176" fillId="0" borderId="0" xfId="1" applyFont="1" applyAlignment="1" applyProtection="1">
      <alignment horizontal="left" vertical="top" wrapText="1"/>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184" fontId="163" fillId="42" borderId="0" xfId="0" applyNumberFormat="1" applyFont="1" applyFill="1" applyBorder="1" applyAlignment="1">
      <alignment horizontal="center" vertical="center" wrapText="1"/>
    </xf>
    <xf numFmtId="184" fontId="130" fillId="42" borderId="0" xfId="0" applyNumberFormat="1" applyFont="1" applyFill="1" applyBorder="1" applyAlignment="1">
      <alignment horizontal="center" vertical="center" wrapText="1"/>
    </xf>
    <xf numFmtId="0" fontId="178" fillId="39" borderId="0" xfId="0" applyFont="1" applyFill="1" applyAlignment="1">
      <alignment vertical="top" wrapText="1"/>
    </xf>
    <xf numFmtId="0" fontId="179"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6"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3" borderId="107" xfId="2" applyNumberFormat="1" applyFont="1" applyFill="1" applyBorder="1" applyAlignment="1">
      <alignment horizontal="center" vertical="center" wrapText="1"/>
    </xf>
    <xf numFmtId="177" fontId="13" fillId="43"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7" xfId="2" applyFont="1" applyBorder="1" applyAlignment="1">
      <alignment horizontal="center" vertical="center" wrapText="1"/>
    </xf>
    <xf numFmtId="0" fontId="13" fillId="0" borderId="198" xfId="2" applyFont="1" applyBorder="1" applyAlignment="1">
      <alignment horizontal="center" vertical="center" wrapText="1"/>
    </xf>
    <xf numFmtId="0" fontId="13" fillId="0" borderId="199" xfId="2" applyFont="1" applyBorder="1" applyAlignment="1">
      <alignment horizontal="center" vertical="center" wrapText="1"/>
    </xf>
    <xf numFmtId="0" fontId="13" fillId="0" borderId="197" xfId="2" applyFont="1" applyBorder="1" applyAlignment="1">
      <alignment horizontal="center" vertical="center"/>
    </xf>
    <xf numFmtId="0" fontId="13" fillId="6" borderId="197" xfId="2" applyFont="1" applyFill="1" applyBorder="1" applyAlignment="1">
      <alignment horizontal="center" vertical="center" wrapText="1"/>
    </xf>
    <xf numFmtId="0" fontId="160" fillId="22" borderId="158" xfId="0" applyFont="1" applyFill="1" applyBorder="1" applyAlignment="1">
      <alignment horizontal="center" vertical="center" wrapText="1"/>
    </xf>
    <xf numFmtId="0" fontId="160" fillId="22" borderId="188" xfId="0" applyFont="1" applyFill="1" applyBorder="1" applyAlignment="1">
      <alignment horizontal="center" vertical="center" wrapText="1"/>
    </xf>
    <xf numFmtId="0" fontId="185" fillId="22" borderId="196" xfId="2" applyFont="1" applyFill="1" applyBorder="1" applyAlignment="1">
      <alignment horizontal="center" vertical="center"/>
    </xf>
    <xf numFmtId="177" fontId="185" fillId="22" borderId="8" xfId="2" applyNumberFormat="1" applyFont="1" applyFill="1" applyBorder="1" applyAlignment="1">
      <alignment horizontal="center" vertical="center" shrinkToFit="1"/>
    </xf>
    <xf numFmtId="177" fontId="186" fillId="22" borderId="10" xfId="2" applyNumberFormat="1" applyFont="1" applyFill="1" applyBorder="1" applyAlignment="1">
      <alignment horizontal="center" vertical="center" shrinkToFit="1"/>
    </xf>
    <xf numFmtId="177" fontId="187" fillId="22" borderId="106" xfId="2" applyNumberFormat="1" applyFont="1" applyFill="1" applyBorder="1" applyAlignment="1">
      <alignment horizontal="center" vertical="center" wrapText="1"/>
    </xf>
    <xf numFmtId="0" fontId="188" fillId="0" borderId="172" xfId="1" applyFont="1" applyBorder="1" applyAlignment="1" applyProtection="1">
      <alignment horizontal="left" vertical="top" wrapText="1"/>
    </xf>
    <xf numFmtId="0" fontId="35" fillId="0" borderId="31" xfId="1" applyFont="1" applyBorder="1" applyAlignment="1" applyProtection="1">
      <alignment horizontal="left" vertical="top" wrapText="1"/>
    </xf>
    <xf numFmtId="0" fontId="177" fillId="0" borderId="0" xfId="0" applyFont="1" applyAlignment="1">
      <alignment vertical="top" wrapText="1"/>
    </xf>
    <xf numFmtId="0" fontId="128" fillId="34" borderId="200" xfId="2" applyFont="1" applyFill="1" applyBorder="1" applyAlignment="1">
      <alignment horizontal="center" vertical="center" wrapText="1"/>
    </xf>
    <xf numFmtId="0" fontId="129" fillId="34" borderId="201" xfId="2" applyFont="1" applyFill="1" applyBorder="1" applyAlignment="1">
      <alignment horizontal="center" vertical="center" wrapText="1"/>
    </xf>
    <xf numFmtId="0" fontId="180" fillId="34" borderId="201" xfId="2" applyFont="1" applyFill="1" applyBorder="1" applyAlignment="1">
      <alignment horizontal="left" vertical="center"/>
    </xf>
    <xf numFmtId="0" fontId="122" fillId="34" borderId="201" xfId="2" applyFont="1" applyFill="1" applyBorder="1" applyAlignment="1">
      <alignment horizontal="center" vertical="center"/>
    </xf>
    <xf numFmtId="0" fontId="122" fillId="34" borderId="202" xfId="2" applyFont="1" applyFill="1" applyBorder="1" applyAlignment="1">
      <alignment horizontal="center" vertical="center"/>
    </xf>
    <xf numFmtId="0" fontId="76" fillId="22" borderId="203" xfId="0" applyFont="1" applyFill="1" applyBorder="1" applyAlignment="1">
      <alignment horizontal="left" vertical="center"/>
    </xf>
    <xf numFmtId="14" fontId="76" fillId="22" borderId="203" xfId="0" applyNumberFormat="1" applyFont="1" applyFill="1" applyBorder="1" applyAlignment="1">
      <alignment horizontal="left" vertical="center"/>
    </xf>
    <xf numFmtId="0" fontId="103" fillId="40"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58" xfId="0" applyFont="1" applyBorder="1" applyAlignment="1">
      <alignment horizontal="center" vertical="center" wrapText="1"/>
    </xf>
    <xf numFmtId="184" fontId="163" fillId="44"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5" borderId="0" xfId="0" applyFont="1" applyFill="1" applyAlignment="1">
      <alignment horizontal="center" vertical="center" wrapText="1"/>
    </xf>
    <xf numFmtId="0" fontId="152" fillId="45"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9" fillId="45" borderId="0" xfId="0" applyFont="1" applyFill="1" applyAlignment="1">
      <alignment horizontal="center" vertical="center" wrapText="1"/>
    </xf>
    <xf numFmtId="0" fontId="190"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6" xfId="17" applyNumberFormat="1" applyFont="1" applyFill="1" applyBorder="1" applyAlignment="1">
      <alignment horizontal="center" vertical="center"/>
    </xf>
    <xf numFmtId="0" fontId="1" fillId="0" borderId="155" xfId="17" applyFill="1" applyBorder="1" applyAlignment="1">
      <alignment horizontal="center" vertical="center" wrapText="1"/>
    </xf>
    <xf numFmtId="0" fontId="149" fillId="22" borderId="0" xfId="0" applyFont="1" applyFill="1" applyAlignment="1">
      <alignment vertical="top" wrapText="1"/>
    </xf>
    <xf numFmtId="0" fontId="108" fillId="0" borderId="180" xfId="1" applyFont="1" applyFill="1" applyBorder="1" applyAlignment="1" applyProtection="1">
      <alignment vertical="top" wrapText="1"/>
    </xf>
    <xf numFmtId="0" fontId="108" fillId="0" borderId="180" xfId="2" applyFont="1" applyFill="1" applyBorder="1" applyAlignment="1">
      <alignment vertical="top" wrapText="1"/>
    </xf>
    <xf numFmtId="0" fontId="108" fillId="0" borderId="173" xfId="1" applyFont="1" applyBorder="1" applyAlignment="1" applyProtection="1">
      <alignment horizontal="left" vertical="top" wrapText="1"/>
    </xf>
    <xf numFmtId="0" fontId="146" fillId="22" borderId="0" xfId="0" applyFont="1" applyFill="1" applyAlignment="1">
      <alignment horizontal="center" vertical="center" wrapText="1"/>
    </xf>
    <xf numFmtId="14" fontId="37" fillId="22" borderId="156" xfId="17" applyNumberFormat="1" applyFont="1" applyFill="1" applyBorder="1" applyAlignment="1">
      <alignment horizontal="center" vertical="center" wrapText="1"/>
    </xf>
    <xf numFmtId="0" fontId="13" fillId="22" borderId="155" xfId="17" applyFont="1" applyFill="1" applyBorder="1" applyAlignment="1">
      <alignment horizontal="center" vertical="center" wrapText="1"/>
    </xf>
    <xf numFmtId="14" fontId="13" fillId="22" borderId="156" xfId="17" applyNumberFormat="1" applyFont="1" applyFill="1" applyBorder="1" applyAlignment="1">
      <alignment horizontal="center" vertical="center"/>
    </xf>
    <xf numFmtId="0" fontId="37" fillId="22" borderId="155" xfId="17" applyFont="1" applyFill="1" applyBorder="1" applyAlignment="1">
      <alignment horizontal="center" vertical="center" wrapText="1"/>
    </xf>
    <xf numFmtId="14" fontId="37" fillId="22" borderId="156" xfId="17" applyNumberFormat="1" applyFont="1" applyFill="1" applyBorder="1" applyAlignment="1">
      <alignment horizontal="center" vertical="center"/>
    </xf>
    <xf numFmtId="0" fontId="1" fillId="22" borderId="155" xfId="17" applyFill="1" applyBorder="1" applyAlignment="1">
      <alignment horizontal="center" vertical="center" wrapText="1"/>
    </xf>
    <xf numFmtId="14" fontId="1" fillId="22" borderId="156"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7"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6"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7" fillId="0" borderId="0" xfId="0" applyFont="1">
      <alignment vertical="center"/>
    </xf>
    <xf numFmtId="14" fontId="29" fillId="24" borderId="1" xfId="2" applyNumberFormat="1" applyFont="1" applyFill="1" applyBorder="1" applyAlignment="1">
      <alignment horizontal="center" vertical="center" shrinkToFit="1"/>
    </xf>
    <xf numFmtId="0" fontId="191" fillId="0" borderId="0" xfId="0" applyFont="1" applyAlignment="1">
      <alignment vertical="center" wrapText="1"/>
    </xf>
    <xf numFmtId="3" fontId="142" fillId="27" borderId="0" xfId="0" applyNumberFormat="1" applyFont="1" applyFill="1" applyBorder="1" applyAlignment="1">
      <alignment vertical="center"/>
    </xf>
    <xf numFmtId="184" fontId="192" fillId="27" borderId="0" xfId="0" applyNumberFormat="1" applyFont="1" applyFill="1" applyAlignment="1">
      <alignment vertical="center" wrapText="1"/>
    </xf>
    <xf numFmtId="0" fontId="8" fillId="0" borderId="204"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7" xfId="1" applyNumberFormat="1" applyFont="1" applyFill="1" applyBorder="1" applyAlignment="1" applyProtection="1">
      <alignment vertical="center" wrapText="1"/>
    </xf>
    <xf numFmtId="0" fontId="8" fillId="0" borderId="208" xfId="1" applyFill="1" applyBorder="1" applyAlignment="1" applyProtection="1">
      <alignment vertical="center"/>
    </xf>
    <xf numFmtId="14" fontId="108" fillId="24" borderId="159"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4" fillId="27" borderId="0" xfId="0" applyFont="1" applyFill="1" applyBorder="1" applyAlignment="1">
      <alignment horizontal="left" vertical="center" wrapText="1"/>
    </xf>
    <xf numFmtId="0" fontId="175" fillId="44" borderId="0" xfId="0" applyFont="1" applyFill="1" applyBorder="1" applyAlignment="1">
      <alignment horizontal="left" vertical="center" wrapText="1"/>
    </xf>
    <xf numFmtId="0" fontId="175" fillId="44" borderId="0" xfId="0" applyFont="1" applyFill="1" applyAlignment="1">
      <alignment horizontal="left" vertical="center" wrapText="1"/>
    </xf>
    <xf numFmtId="0" fontId="175" fillId="44" borderId="0" xfId="0" applyFont="1" applyFill="1" applyAlignment="1">
      <alignment horizontal="left" vertical="center" shrinkToFit="1"/>
    </xf>
    <xf numFmtId="0" fontId="175" fillId="44" borderId="0" xfId="0" applyFont="1" applyFill="1" applyBorder="1" applyAlignment="1">
      <alignment horizontal="left" vertical="center" shrinkToFit="1"/>
    </xf>
    <xf numFmtId="0" fontId="195" fillId="27" borderId="0" xfId="0" applyFont="1" applyFill="1" applyBorder="1" applyAlignment="1">
      <alignment horizontal="left" vertical="center" shrinkToFit="1"/>
    </xf>
    <xf numFmtId="0" fontId="196" fillId="24" borderId="185" xfId="1" applyFont="1" applyFill="1" applyBorder="1" applyAlignment="1" applyProtection="1">
      <alignment horizontal="center" vertical="center" wrapText="1"/>
    </xf>
    <xf numFmtId="0" fontId="18" fillId="2" borderId="209" xfId="2" applyFont="1" applyFill="1" applyBorder="1" applyAlignment="1">
      <alignment horizontal="center" vertical="center" wrapText="1"/>
    </xf>
    <xf numFmtId="0" fontId="193"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8" fillId="27" borderId="0" xfId="0" applyNumberFormat="1" applyFont="1" applyFill="1" applyAlignment="1">
      <alignment vertical="top" wrapText="1"/>
    </xf>
    <xf numFmtId="0" fontId="197" fillId="27" borderId="0" xfId="0" applyFont="1" applyFill="1" applyAlignment="1">
      <alignment vertical="top" wrapText="1"/>
    </xf>
    <xf numFmtId="0" fontId="199" fillId="22" borderId="0" xfId="0" applyFont="1" applyFill="1" applyAlignment="1">
      <alignment vertical="top" wrapText="1"/>
    </xf>
    <xf numFmtId="0" fontId="200" fillId="22" borderId="0" xfId="0" applyFont="1" applyFill="1" applyAlignment="1">
      <alignment vertical="top" wrapText="1"/>
    </xf>
    <xf numFmtId="177" fontId="158" fillId="27" borderId="0" xfId="0" applyNumberFormat="1" applyFont="1" applyFill="1" applyBorder="1" applyAlignment="1">
      <alignment vertical="center"/>
    </xf>
    <xf numFmtId="0" fontId="201" fillId="27" borderId="0" xfId="0" applyFont="1" applyFill="1" applyBorder="1" applyAlignment="1">
      <alignment horizontal="left" vertical="center"/>
    </xf>
    <xf numFmtId="0" fontId="192"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4" borderId="0" xfId="0" applyNumberFormat="1" applyFont="1" applyFill="1" applyBorder="1" applyAlignment="1">
      <alignment horizontal="center" vertical="center" wrapText="1"/>
    </xf>
    <xf numFmtId="0" fontId="175" fillId="44" borderId="0" xfId="0" applyFont="1" applyFill="1" applyBorder="1" applyAlignment="1">
      <alignment horizontal="left" vertical="center"/>
    </xf>
    <xf numFmtId="3" fontId="0" fillId="0" borderId="0" xfId="0" applyNumberFormat="1">
      <alignment vertical="center"/>
    </xf>
    <xf numFmtId="0" fontId="202" fillId="22" borderId="203" xfId="0" applyFont="1" applyFill="1" applyBorder="1" applyAlignment="1">
      <alignment horizontal="left" vertical="center"/>
    </xf>
    <xf numFmtId="0" fontId="108" fillId="0" borderId="45" xfId="1" applyFont="1" applyFill="1" applyBorder="1" applyAlignment="1" applyProtection="1">
      <alignment vertical="top" wrapText="1"/>
    </xf>
    <xf numFmtId="0" fontId="108" fillId="0" borderId="0" xfId="2" applyFont="1" applyFill="1" applyBorder="1" applyAlignment="1">
      <alignment vertical="top" wrapText="1"/>
    </xf>
    <xf numFmtId="0" fontId="148" fillId="22" borderId="155"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6" borderId="0" xfId="0" applyFont="1" applyFill="1" applyAlignment="1">
      <alignment vertical="center"/>
    </xf>
    <xf numFmtId="0" fontId="149" fillId="24" borderId="0" xfId="0" applyFont="1" applyFill="1" applyAlignment="1">
      <alignment horizontal="center" vertical="center" shrinkToFit="1"/>
    </xf>
    <xf numFmtId="0" fontId="8" fillId="0" borderId="218" xfId="1" applyBorder="1" applyAlignment="1" applyProtection="1">
      <alignment vertical="center" wrapText="1"/>
    </xf>
    <xf numFmtId="177" fontId="158" fillId="27" borderId="0" xfId="0" applyNumberFormat="1" applyFont="1" applyFill="1" applyBorder="1">
      <alignment vertical="center"/>
    </xf>
    <xf numFmtId="0" fontId="204" fillId="0" borderId="158" xfId="0" applyFont="1" applyBorder="1" applyAlignment="1">
      <alignment horizontal="center" vertical="center" wrapText="1"/>
    </xf>
    <xf numFmtId="0" fontId="204" fillId="0" borderId="188" xfId="0" applyFont="1" applyBorder="1" applyAlignment="1">
      <alignment horizontal="center" vertical="center" wrapText="1"/>
    </xf>
    <xf numFmtId="0" fontId="205" fillId="0" borderId="205" xfId="1" applyFont="1" applyBorder="1" applyAlignment="1" applyProtection="1">
      <alignment horizontal="left" vertical="top"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139" xfId="1" applyFill="1" applyBorder="1" applyAlignment="1" applyProtection="1">
      <alignment vertical="center" wrapText="1"/>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6" xfId="1" applyFill="1" applyBorder="1" applyAlignment="1" applyProtection="1">
      <alignment vertical="center" wrapText="1"/>
    </xf>
    <xf numFmtId="0" fontId="76" fillId="24" borderId="203" xfId="0" applyFont="1" applyFill="1" applyBorder="1" applyAlignment="1">
      <alignment horizontal="left" vertical="center"/>
    </xf>
    <xf numFmtId="0" fontId="76" fillId="47" borderId="203" xfId="0" applyFont="1" applyFill="1" applyBorder="1" applyAlignment="1">
      <alignment horizontal="left" vertical="center"/>
    </xf>
    <xf numFmtId="0" fontId="76" fillId="38" borderId="203" xfId="0" applyFont="1" applyFill="1" applyBorder="1" applyAlignment="1">
      <alignment horizontal="left" vertical="center"/>
    </xf>
    <xf numFmtId="0" fontId="76" fillId="48" borderId="203" xfId="0" applyFont="1" applyFill="1" applyBorder="1" applyAlignment="1">
      <alignment horizontal="left"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6" xfId="1" applyFill="1" applyBorder="1" applyAlignment="1" applyProtection="1">
      <alignment vertical="center"/>
    </xf>
    <xf numFmtId="0" fontId="113" fillId="24" borderId="9" xfId="2" quotePrefix="1" applyFont="1" applyFill="1" applyBorder="1" applyAlignment="1">
      <alignment horizontal="center" vertical="center" wrapText="1"/>
    </xf>
    <xf numFmtId="0" fontId="6" fillId="0" borderId="0" xfId="2">
      <alignment vertical="center"/>
    </xf>
    <xf numFmtId="0" fontId="137" fillId="27" borderId="0" xfId="0" applyFont="1" applyFill="1" applyBorder="1" applyAlignment="1">
      <alignment horizontal="left" vertical="center" wrapText="1"/>
    </xf>
    <xf numFmtId="0" fontId="103" fillId="23" borderId="158" xfId="0" applyFont="1" applyFill="1" applyBorder="1" applyAlignment="1">
      <alignment horizontal="center" vertical="center" wrapText="1"/>
    </xf>
    <xf numFmtId="180" fontId="50" fillId="13" borderId="220" xfId="17" applyNumberFormat="1" applyFont="1" applyFill="1" applyBorder="1" applyAlignment="1">
      <alignment horizontal="center" vertical="center"/>
    </xf>
    <xf numFmtId="180" fontId="50" fillId="13" borderId="219" xfId="17" applyNumberFormat="1" applyFont="1" applyFill="1" applyBorder="1" applyAlignment="1">
      <alignment horizontal="center" vertical="center"/>
    </xf>
    <xf numFmtId="0" fontId="76" fillId="49" borderId="203" xfId="0" applyFont="1" applyFill="1" applyBorder="1" applyAlignment="1">
      <alignment horizontal="left" vertical="center"/>
    </xf>
    <xf numFmtId="0" fontId="76" fillId="50" borderId="203" xfId="0" applyFont="1" applyFill="1" applyBorder="1" applyAlignment="1">
      <alignment horizontal="left" vertical="center"/>
    </xf>
    <xf numFmtId="184" fontId="208" fillId="51" borderId="0" xfId="0" applyNumberFormat="1" applyFont="1" applyFill="1" applyAlignment="1">
      <alignment vertical="center" wrapText="1"/>
    </xf>
    <xf numFmtId="184" fontId="175" fillId="51" borderId="0" xfId="0" applyNumberFormat="1" applyFont="1" applyFill="1" applyAlignment="1">
      <alignment vertical="center" wrapText="1"/>
    </xf>
    <xf numFmtId="184" fontId="175" fillId="51" borderId="0" xfId="0" applyNumberFormat="1" applyFont="1" applyFill="1" applyBorder="1" applyAlignment="1">
      <alignment horizontal="center" vertical="center" wrapText="1"/>
    </xf>
    <xf numFmtId="0" fontId="209" fillId="51" borderId="0" xfId="0" applyFont="1" applyFill="1" applyAlignment="1">
      <alignment vertical="center" wrapText="1"/>
    </xf>
    <xf numFmtId="177" fontId="175" fillId="51" borderId="0" xfId="0" applyNumberFormat="1" applyFont="1" applyFill="1" applyAlignment="1">
      <alignment vertical="center" wrapText="1"/>
    </xf>
    <xf numFmtId="3" fontId="175" fillId="51" borderId="0" xfId="0" applyNumberFormat="1" applyFont="1" applyFill="1" applyAlignment="1">
      <alignment vertical="center" wrapText="1"/>
    </xf>
    <xf numFmtId="0" fontId="148" fillId="24" borderId="155" xfId="17" applyFont="1" applyFill="1" applyBorder="1" applyAlignment="1">
      <alignment horizontal="center" vertical="center" wrapText="1"/>
    </xf>
    <xf numFmtId="14" fontId="148" fillId="24" borderId="156" xfId="17" applyNumberFormat="1" applyFont="1" applyFill="1" applyBorder="1" applyAlignment="1">
      <alignment horizontal="center" vertical="center" wrapText="1"/>
    </xf>
    <xf numFmtId="0" fontId="115" fillId="24" borderId="155" xfId="17" applyFont="1" applyFill="1" applyBorder="1" applyAlignment="1">
      <alignment horizontal="center" vertical="center" wrapText="1"/>
    </xf>
    <xf numFmtId="14" fontId="115" fillId="24" borderId="156"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2"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6" fillId="22" borderId="0" xfId="4" applyFill="1"/>
    <xf numFmtId="0" fontId="6" fillId="0" borderId="0" xfId="4"/>
    <xf numFmtId="0" fontId="212" fillId="22" borderId="0" xfId="2" applyFont="1" applyFill="1">
      <alignment vertical="center"/>
    </xf>
    <xf numFmtId="0" fontId="213" fillId="0" borderId="0" xfId="25" applyFont="1">
      <alignment vertical="center"/>
    </xf>
    <xf numFmtId="0" fontId="8" fillId="0" borderId="0" xfId="1" applyAlignment="1" applyProtection="1">
      <alignment vertical="center"/>
    </xf>
    <xf numFmtId="0" fontId="7" fillId="49" borderId="0" xfId="4" applyFont="1" applyFill="1" applyAlignment="1">
      <alignment vertical="top"/>
    </xf>
    <xf numFmtId="0" fontId="7" fillId="49" borderId="0" xfId="2" applyFont="1" applyFill="1" applyAlignment="1">
      <alignment vertical="top"/>
    </xf>
    <xf numFmtId="0" fontId="213" fillId="0" borderId="0" xfId="2" applyFont="1">
      <alignment vertical="center"/>
    </xf>
    <xf numFmtId="0" fontId="222" fillId="49" borderId="0" xfId="2" applyFont="1" applyFill="1" applyAlignment="1">
      <alignment vertical="top"/>
    </xf>
    <xf numFmtId="0" fontId="34" fillId="49" borderId="0" xfId="2" applyFont="1" applyFill="1" applyAlignment="1">
      <alignment vertical="top"/>
    </xf>
    <xf numFmtId="0" fontId="223" fillId="0" borderId="0" xfId="2" applyFont="1">
      <alignment vertical="center"/>
    </xf>
    <xf numFmtId="0" fontId="35" fillId="33" borderId="0" xfId="4" applyFont="1" applyFill="1"/>
    <xf numFmtId="0" fontId="6" fillId="33" borderId="0" xfId="4" applyFill="1"/>
    <xf numFmtId="0" fontId="6" fillId="33" borderId="0" xfId="4" applyFill="1" applyAlignment="1">
      <alignment horizontal="left" indent="1"/>
    </xf>
    <xf numFmtId="0" fontId="6" fillId="22" borderId="0" xfId="4" applyFill="1" applyAlignment="1">
      <alignment horizontal="left" indent="1"/>
    </xf>
    <xf numFmtId="0" fontId="6" fillId="0" borderId="0" xfId="4" applyAlignment="1">
      <alignment horizontal="left" inden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Border="1" applyAlignment="1">
      <alignment horizontal="left" vertical="center" wrapText="1"/>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179" fillId="39" borderId="0" xfId="0" applyFont="1" applyFill="1" applyAlignment="1">
      <alignment horizontal="left" vertical="center" wrapText="1"/>
    </xf>
    <xf numFmtId="0" fontId="10" fillId="7" borderId="152"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10" fillId="7" borderId="153" xfId="17" applyFont="1" applyFill="1" applyBorder="1" applyAlignment="1">
      <alignment horizontal="left" vertical="center" wrapText="1"/>
    </xf>
    <xf numFmtId="0" fontId="37" fillId="22" borderId="189" xfId="17" applyFont="1" applyFill="1" applyBorder="1" applyAlignment="1">
      <alignment horizontal="left" vertical="top" wrapText="1"/>
    </xf>
    <xf numFmtId="0" fontId="37" fillId="22" borderId="190" xfId="17" applyFont="1" applyFill="1" applyBorder="1" applyAlignment="1">
      <alignment horizontal="left" vertical="top" wrapText="1"/>
    </xf>
    <xf numFmtId="0" fontId="37" fillId="22" borderId="191"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12" fillId="0" borderId="142" xfId="17" applyFont="1" applyBorder="1" applyAlignment="1">
      <alignment horizontal="center" vertical="center" wrapText="1"/>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55" fillId="0" borderId="146" xfId="17" applyFont="1" applyBorder="1" applyAlignment="1">
      <alignment horizontal="center" vertical="center"/>
    </xf>
    <xf numFmtId="0" fontId="37" fillId="24" borderId="190" xfId="17" applyFont="1" applyFill="1" applyBorder="1" applyAlignment="1">
      <alignment horizontal="left" vertical="top" wrapText="1"/>
    </xf>
    <xf numFmtId="0" fontId="37" fillId="24" borderId="191" xfId="17" applyFont="1" applyFill="1" applyBorder="1" applyAlignment="1">
      <alignment horizontal="left" vertical="top" wrapText="1"/>
    </xf>
    <xf numFmtId="0" fontId="182" fillId="22" borderId="189" xfId="17" applyFont="1" applyFill="1" applyBorder="1" applyAlignment="1">
      <alignment horizontal="left" vertical="top" wrapText="1"/>
    </xf>
    <xf numFmtId="0" fontId="182" fillId="22" borderId="190" xfId="17" applyFont="1" applyFill="1" applyBorder="1" applyAlignment="1">
      <alignment horizontal="left" vertical="top" wrapText="1"/>
    </xf>
    <xf numFmtId="0" fontId="182" fillId="22" borderId="191"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90" xfId="17" applyFont="1" applyFill="1" applyBorder="1" applyAlignment="1">
      <alignment horizontal="left" vertical="top" wrapText="1"/>
    </xf>
    <xf numFmtId="0" fontId="13" fillId="22" borderId="191" xfId="17" applyFont="1" applyFill="1" applyBorder="1" applyAlignment="1">
      <alignment horizontal="left" vertical="top" wrapText="1"/>
    </xf>
    <xf numFmtId="0" fontId="37" fillId="24" borderId="189" xfId="17" applyFont="1" applyFill="1" applyBorder="1" applyAlignment="1">
      <alignment horizontal="left" vertical="top" wrapText="1"/>
    </xf>
    <xf numFmtId="0" fontId="13" fillId="22" borderId="189" xfId="2" applyFont="1" applyFill="1" applyBorder="1" applyAlignment="1">
      <alignment horizontal="left" vertical="top" wrapText="1"/>
    </xf>
    <xf numFmtId="0" fontId="13" fillId="22" borderId="190" xfId="2" applyFont="1" applyFill="1" applyBorder="1" applyAlignment="1">
      <alignment horizontal="left" vertical="top" wrapText="1"/>
    </xf>
    <xf numFmtId="0" fontId="13" fillId="22" borderId="191"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9" xfId="17" applyFont="1" applyFill="1" applyBorder="1" applyAlignment="1">
      <alignment horizontal="left" vertical="top" wrapText="1"/>
    </xf>
    <xf numFmtId="0" fontId="37" fillId="0" borderId="190" xfId="17" applyFont="1" applyFill="1" applyBorder="1" applyAlignment="1">
      <alignment horizontal="left" vertical="top" wrapText="1"/>
    </xf>
    <xf numFmtId="0" fontId="37" fillId="0" borderId="191" xfId="17" applyFont="1" applyFill="1" applyBorder="1" applyAlignment="1">
      <alignment horizontal="left" vertical="top" wrapText="1"/>
    </xf>
    <xf numFmtId="0" fontId="121" fillId="22" borderId="189" xfId="2" applyFont="1" applyFill="1" applyBorder="1" applyAlignment="1">
      <alignment horizontal="left" vertical="top" wrapText="1"/>
    </xf>
    <xf numFmtId="0" fontId="121" fillId="22" borderId="190" xfId="2" applyFont="1" applyFill="1" applyBorder="1" applyAlignment="1">
      <alignment horizontal="left" vertical="top" wrapText="1"/>
    </xf>
    <xf numFmtId="0" fontId="121" fillId="22" borderId="191" xfId="2" applyFont="1" applyFill="1" applyBorder="1" applyAlignment="1">
      <alignment horizontal="left" vertical="top" wrapText="1"/>
    </xf>
    <xf numFmtId="0" fontId="13" fillId="22" borderId="189" xfId="2" applyFont="1" applyFill="1" applyBorder="1" applyAlignment="1">
      <alignment horizontal="center" vertical="center" wrapText="1"/>
    </xf>
    <xf numFmtId="0" fontId="13" fillId="22" borderId="190" xfId="2" applyFont="1" applyFill="1" applyBorder="1" applyAlignment="1">
      <alignment horizontal="center" vertical="center" wrapText="1"/>
    </xf>
    <xf numFmtId="0" fontId="13" fillId="22" borderId="191" xfId="2" applyFont="1" applyFill="1" applyBorder="1" applyAlignment="1">
      <alignment horizontal="center" vertical="center" wrapText="1"/>
    </xf>
    <xf numFmtId="0" fontId="122" fillId="33" borderId="221" xfId="4" applyFont="1" applyFill="1" applyBorder="1" applyAlignment="1">
      <alignment horizontal="left" vertical="center" wrapText="1" indent="1"/>
    </xf>
    <xf numFmtId="0" fontId="13" fillId="33" borderId="222" xfId="4" applyFont="1" applyFill="1" applyBorder="1" applyAlignment="1">
      <alignment horizontal="left" vertical="center" wrapText="1" indent="1"/>
    </xf>
    <xf numFmtId="0" fontId="13" fillId="33" borderId="223" xfId="4" applyFont="1" applyFill="1" applyBorder="1" applyAlignment="1">
      <alignment horizontal="left" vertical="center" wrapText="1" indent="1"/>
    </xf>
    <xf numFmtId="0" fontId="13" fillId="33" borderId="224" xfId="4" applyFont="1" applyFill="1" applyBorder="1" applyAlignment="1">
      <alignment horizontal="left" vertical="center" wrapText="1" indent="1"/>
    </xf>
    <xf numFmtId="0" fontId="13" fillId="33" borderId="0" xfId="4" applyFont="1" applyFill="1" applyAlignment="1">
      <alignment horizontal="left" vertical="center" wrapText="1" indent="1"/>
    </xf>
    <xf numFmtId="0" fontId="13" fillId="33" borderId="225" xfId="4" applyFont="1" applyFill="1" applyBorder="1" applyAlignment="1">
      <alignment horizontal="left" vertical="center" wrapText="1" indent="1"/>
    </xf>
    <xf numFmtId="0" fontId="13" fillId="33" borderId="226" xfId="4" applyFont="1" applyFill="1" applyBorder="1" applyAlignment="1">
      <alignment horizontal="left" vertical="center" wrapText="1" indent="1"/>
    </xf>
    <xf numFmtId="0" fontId="13" fillId="33" borderId="227" xfId="4" applyFont="1" applyFill="1" applyBorder="1" applyAlignment="1">
      <alignment horizontal="left" vertical="center" wrapText="1" indent="1"/>
    </xf>
    <xf numFmtId="0" fontId="13" fillId="33" borderId="228" xfId="4" applyFont="1" applyFill="1" applyBorder="1" applyAlignment="1">
      <alignment horizontal="left" vertical="center" wrapText="1" indent="1"/>
    </xf>
    <xf numFmtId="0" fontId="211" fillId="52" borderId="0" xfId="2" applyFont="1" applyFill="1" applyAlignment="1">
      <alignment horizontal="center" vertical="center"/>
    </xf>
    <xf numFmtId="0" fontId="6" fillId="0" borderId="0" xfId="2">
      <alignment vertical="center"/>
    </xf>
    <xf numFmtId="0" fontId="108" fillId="0" borderId="0" xfId="2" applyFont="1" applyAlignment="1">
      <alignment horizontal="center" vertical="center"/>
    </xf>
    <xf numFmtId="0" fontId="21" fillId="0" borderId="0" xfId="2" applyFont="1" applyAlignment="1">
      <alignment horizontal="center" vertical="center"/>
    </xf>
    <xf numFmtId="0" fontId="108" fillId="53" borderId="0" xfId="2" applyFont="1" applyFill="1" applyAlignment="1">
      <alignment horizontal="center" vertical="center" wrapText="1" shrinkToFit="1"/>
    </xf>
    <xf numFmtId="0" fontId="21" fillId="53" borderId="0" xfId="2" applyFont="1" applyFill="1" applyAlignment="1">
      <alignment horizontal="center" vertical="center" wrapText="1" shrinkToFit="1"/>
    </xf>
    <xf numFmtId="0" fontId="214" fillId="22" borderId="0" xfId="2" applyFont="1" applyFill="1">
      <alignment vertical="center"/>
    </xf>
    <xf numFmtId="0" fontId="215" fillId="0" borderId="0" xfId="2" applyFont="1" applyAlignment="1">
      <alignment horizontal="center" vertical="center"/>
    </xf>
    <xf numFmtId="0" fontId="216" fillId="0" borderId="0" xfId="2" applyFont="1" applyAlignment="1">
      <alignment horizontal="center" vertical="center"/>
    </xf>
    <xf numFmtId="0" fontId="217" fillId="49" borderId="0" xfId="2" applyFont="1" applyFill="1" applyAlignment="1">
      <alignment vertical="top" wrapText="1"/>
    </xf>
    <xf numFmtId="0" fontId="218" fillId="49" borderId="0" xfId="2" applyFont="1" applyFill="1" applyAlignment="1">
      <alignment vertical="top" wrapText="1"/>
    </xf>
    <xf numFmtId="0" fontId="6" fillId="49" borderId="0" xfId="2" applyFill="1" applyAlignment="1">
      <alignment vertical="top" wrapText="1"/>
    </xf>
    <xf numFmtId="0" fontId="51" fillId="54" borderId="0" xfId="2" applyFont="1" applyFill="1" applyAlignment="1">
      <alignment horizontal="left" vertical="center" wrapText="1" indent="1"/>
    </xf>
    <xf numFmtId="0" fontId="221" fillId="0" borderId="0" xfId="2" applyFont="1" applyAlignment="1">
      <alignment horizontal="left" vertical="center" wrapText="1" indent="1"/>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7" fillId="27" borderId="0" xfId="0" applyFont="1" applyFill="1" applyAlignment="1">
      <alignment horizontal="center" vertical="top" wrapText="1"/>
    </xf>
    <xf numFmtId="0" fontId="197" fillId="27" borderId="0" xfId="0" applyFont="1" applyFill="1" applyAlignment="1">
      <alignment horizontal="left" vertical="top" wrapText="1"/>
    </xf>
    <xf numFmtId="0" fontId="203"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7"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08" fillId="0" borderId="216" xfId="2" applyFont="1" applyFill="1" applyBorder="1" applyAlignment="1">
      <alignment horizontal="left" vertical="top" wrapText="1"/>
    </xf>
    <xf numFmtId="0" fontId="108" fillId="0" borderId="217"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2"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14" fontId="108" fillId="24" borderId="161" xfId="2" applyNumberFormat="1" applyFont="1" applyFill="1" applyBorder="1" applyAlignment="1">
      <alignment horizontal="center" vertical="center" wrapText="1" shrinkToFi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14" fontId="108" fillId="24" borderId="214" xfId="1" applyNumberFormat="1" applyFont="1" applyFill="1" applyBorder="1" applyAlignment="1" applyProtection="1">
      <alignment horizontal="center" vertical="center" wrapText="1"/>
    </xf>
    <xf numFmtId="14" fontId="108" fillId="24" borderId="215" xfId="1" applyNumberFormat="1" applyFont="1" applyFill="1" applyBorder="1" applyAlignment="1" applyProtection="1">
      <alignment horizontal="center" vertical="center" wrapText="1"/>
    </xf>
    <xf numFmtId="14" fontId="108" fillId="24" borderId="179" xfId="1" applyNumberFormat="1" applyFont="1" applyFill="1" applyBorder="1" applyAlignment="1" applyProtection="1">
      <alignment horizontal="center" vertical="center" wrapText="1"/>
    </xf>
    <xf numFmtId="0" fontId="108" fillId="24" borderId="179" xfId="2" applyFont="1" applyFill="1" applyBorder="1" applyAlignment="1">
      <alignment horizontal="center" vertical="center"/>
    </xf>
    <xf numFmtId="0" fontId="108" fillId="24" borderId="213" xfId="2" applyFont="1" applyFill="1" applyBorder="1" applyAlignment="1">
      <alignment horizontal="center" vertical="center"/>
    </xf>
    <xf numFmtId="0" fontId="108" fillId="24" borderId="184"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9" xfId="2" applyNumberFormat="1" applyFont="1" applyFill="1" applyBorder="1" applyAlignment="1">
      <alignment horizontal="center" vertical="center" wrapText="1"/>
    </xf>
    <xf numFmtId="14" fontId="108" fillId="24" borderId="210" xfId="2" applyNumberFormat="1" applyFont="1" applyFill="1" applyBorder="1" applyAlignment="1">
      <alignment horizontal="center" vertical="center"/>
    </xf>
    <xf numFmtId="14" fontId="108" fillId="24" borderId="211" xfId="2" applyNumberFormat="1" applyFont="1" applyFill="1" applyBorder="1" applyAlignment="1">
      <alignment horizontal="center" vertical="center"/>
    </xf>
    <xf numFmtId="14" fontId="108" fillId="24" borderId="212" xfId="2" applyNumberFormat="1" applyFont="1" applyFill="1" applyBorder="1" applyAlignment="1">
      <alignment horizontal="center" vertical="center"/>
    </xf>
    <xf numFmtId="14" fontId="108" fillId="24" borderId="163" xfId="1" applyNumberFormat="1" applyFont="1" applyFill="1" applyBorder="1" applyAlignment="1" applyProtection="1">
      <alignment horizontal="center" vertical="center" wrapText="1" shrinkToFit="1"/>
    </xf>
    <xf numFmtId="14" fontId="108" fillId="24" borderId="165"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13" fillId="24" borderId="1" xfId="2" applyNumberFormat="1" applyFont="1" applyFill="1" applyBorder="1" applyAlignment="1">
      <alignment horizontal="center" vertical="center" shrinkToFit="1"/>
    </xf>
    <xf numFmtId="14" fontId="113" fillId="24" borderId="159"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9"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7" xfId="2" applyNumberFormat="1" applyFont="1" applyFill="1" applyBorder="1" applyAlignment="1">
      <alignment horizontal="center" vertical="center" shrinkToFit="1"/>
    </xf>
    <xf numFmtId="56" fontId="113" fillId="24" borderId="43" xfId="2" applyNumberFormat="1" applyFont="1" applyFill="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3" xfId="2" applyFill="1" applyBorder="1" applyAlignment="1">
      <alignment horizontal="left" vertical="top" wrapText="1"/>
    </xf>
    <xf numFmtId="0" fontId="6" fillId="29" borderId="167"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3" xfId="1" applyFill="1" applyBorder="1" applyAlignment="1" applyProtection="1">
      <alignment horizontal="left" vertical="top"/>
    </xf>
    <xf numFmtId="0" fontId="6" fillId="38" borderId="166"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1" borderId="99" xfId="1" applyFont="1" applyFill="1" applyBorder="1" applyAlignment="1" applyProtection="1">
      <alignment vertical="top" wrapText="1"/>
    </xf>
    <xf numFmtId="0" fontId="21" fillId="41" borderId="100" xfId="2" applyFont="1" applyFill="1" applyBorder="1" applyAlignment="1">
      <alignment vertical="top" wrapText="1"/>
    </xf>
    <xf numFmtId="0" fontId="21" fillId="41" borderId="101" xfId="2" applyFont="1" applyFill="1" applyBorder="1" applyAlignment="1">
      <alignment vertical="top" wrapText="1"/>
    </xf>
    <xf numFmtId="0" fontId="145" fillId="41" borderId="102" xfId="2" applyFont="1" applyFill="1" applyBorder="1" applyAlignment="1">
      <alignment horizontal="center" vertical="center" wrapText="1" shrinkToFit="1"/>
    </xf>
    <xf numFmtId="0" fontId="32" fillId="41" borderId="29" xfId="2" applyFont="1" applyFill="1" applyBorder="1" applyAlignment="1">
      <alignment horizontal="center" vertical="center" shrinkToFit="1"/>
    </xf>
    <xf numFmtId="0" fontId="32" fillId="41" borderId="103" xfId="2" applyFont="1" applyFill="1" applyBorder="1" applyAlignment="1">
      <alignment horizontal="center" vertical="center"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8" fillId="22" borderId="171"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1" borderId="169" xfId="2" applyFont="1" applyFill="1" applyBorder="1" applyAlignment="1">
      <alignment horizontal="center" vertical="center" wrapText="1" shrinkToFit="1"/>
    </xf>
    <xf numFmtId="0" fontId="28" fillId="41" borderId="170" xfId="2" applyFont="1" applyFill="1" applyBorder="1" applyAlignment="1">
      <alignment horizontal="center" vertical="center" wrapText="1" shrinkToFit="1"/>
    </xf>
    <xf numFmtId="0" fontId="28" fillId="41" borderId="171" xfId="2" applyFont="1" applyFill="1" applyBorder="1" applyAlignment="1">
      <alignment horizontal="center" vertical="center" wrapText="1" shrinkToFit="1"/>
    </xf>
    <xf numFmtId="0" fontId="20" fillId="41" borderId="59" xfId="2" applyFont="1" applyFill="1" applyBorder="1" applyAlignment="1">
      <alignment horizontal="left" vertical="top" wrapText="1" shrinkToFit="1"/>
    </xf>
    <xf numFmtId="0" fontId="20" fillId="41" borderId="60" xfId="2" applyFont="1" applyFill="1" applyBorder="1" applyAlignment="1">
      <alignment horizontal="left" vertical="top" wrapText="1" shrinkToFit="1"/>
    </xf>
    <xf numFmtId="0" fontId="20" fillId="41"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21" fillId="22" borderId="102" xfId="1" applyFont="1" applyFill="1" applyBorder="1" applyAlignment="1" applyProtection="1">
      <alignment horizontal="center" vertical="center" wrapText="1"/>
    </xf>
    <xf numFmtId="0" fontId="21" fillId="22" borderId="29" xfId="1" applyFont="1" applyFill="1" applyBorder="1" applyAlignment="1" applyProtection="1">
      <alignment horizontal="center" vertical="center" wrapText="1"/>
    </xf>
    <xf numFmtId="0" fontId="21"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6" xfId="1" applyFont="1" applyFill="1" applyBorder="1" applyAlignment="1" applyProtection="1">
      <alignment horizontal="left" vertical="top" wrapText="1"/>
    </xf>
    <xf numFmtId="0" fontId="21" fillId="22" borderId="18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523B4A3E-4301-44FA-BF9C-E4B49A0D9D79}"/>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0033CC"/>
      <color rgb="FF66CCFF"/>
      <color rgb="FFFF99FF"/>
      <color rgb="FFFF0066"/>
      <color rgb="FFBB1F05"/>
      <color rgb="FFEBA915"/>
      <color rgb="FF6EF72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'27　感染症統計'!$A$7</c:f>
              <c:strCache>
                <c:ptCount val="1"/>
                <c:pt idx="0">
                  <c:v>2022年</c:v>
                </c:pt>
              </c:strCache>
            </c:strRef>
          </c:tx>
          <c:spPr>
            <a:ln w="63500" cap="rnd">
              <a:solidFill>
                <a:srgbClr val="FF0000"/>
              </a:solidFill>
              <a:round/>
            </a:ln>
            <a:effectLst/>
          </c:spPr>
          <c:marker>
            <c:symbol val="none"/>
          </c:marker>
          <c:val>
            <c:numRef>
              <c:f>'27　感染症統計'!$B$7:$M$7</c:f>
              <c:numCache>
                <c:formatCode>#,##0_ </c:formatCode>
                <c:ptCount val="12"/>
                <c:pt idx="0" formatCode="General">
                  <c:v>81</c:v>
                </c:pt>
                <c:pt idx="1">
                  <c:v>39</c:v>
                </c:pt>
                <c:pt idx="2">
                  <c:v>72</c:v>
                </c:pt>
                <c:pt idx="3" formatCode="General">
                  <c:v>88</c:v>
                </c:pt>
                <c:pt idx="4" formatCode="General">
                  <c:v>258</c:v>
                </c:pt>
                <c:pt idx="5" formatCode="General">
                  <c:v>408</c:v>
                </c:pt>
                <c:pt idx="6" formatCode="General">
                  <c:v>88</c:v>
                </c:pt>
              </c:numCache>
            </c:numRef>
          </c:val>
          <c:smooth val="0"/>
          <c:extLst>
            <c:ext xmlns:c16="http://schemas.microsoft.com/office/drawing/2014/chart" uri="{C3380CC4-5D6E-409C-BE32-E72D297353CC}">
              <c16:uniqueId val="{00000000-B26B-4AAB-ADDF-AF634710DDB6}"/>
            </c:ext>
          </c:extLst>
        </c:ser>
        <c:ser>
          <c:idx val="7"/>
          <c:order val="1"/>
          <c:tx>
            <c:strRef>
              <c:f>'27　感染症統計'!$A$8</c:f>
              <c:strCache>
                <c:ptCount val="1"/>
                <c:pt idx="0">
                  <c:v>2021年</c:v>
                </c:pt>
              </c:strCache>
            </c:strRef>
          </c:tx>
          <c:spPr>
            <a:ln w="25400" cap="rnd">
              <a:solidFill>
                <a:schemeClr val="accent6">
                  <a:lumMod val="75000"/>
                </a:schemeClr>
              </a:solidFill>
              <a:round/>
            </a:ln>
            <a:effectLst/>
          </c:spPr>
          <c:marker>
            <c:symbol val="none"/>
          </c:marker>
          <c:val>
            <c:numRef>
              <c:f>'27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'27　感染症統計'!$A$9</c:f>
              <c:strCache>
                <c:ptCount val="1"/>
                <c:pt idx="0">
                  <c:v>2020年</c:v>
                </c:pt>
              </c:strCache>
            </c:strRef>
          </c:tx>
          <c:spPr>
            <a:ln w="19050" cap="rnd">
              <a:solidFill>
                <a:schemeClr val="accent1"/>
              </a:solidFill>
              <a:round/>
            </a:ln>
            <a:effectLst/>
          </c:spPr>
          <c:marker>
            <c:symbol val="none"/>
          </c:marker>
          <c:val>
            <c:numRef>
              <c:f>'27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'27　感染症統計'!$A$10</c:f>
              <c:strCache>
                <c:ptCount val="1"/>
                <c:pt idx="0">
                  <c:v>2019年</c:v>
                </c:pt>
              </c:strCache>
            </c:strRef>
          </c:tx>
          <c:spPr>
            <a:ln w="12700" cap="rnd">
              <a:solidFill>
                <a:srgbClr val="FF0066"/>
              </a:solidFill>
              <a:round/>
            </a:ln>
            <a:effectLst/>
          </c:spPr>
          <c:marker>
            <c:symbol val="none"/>
          </c:marker>
          <c:val>
            <c:numRef>
              <c:f>'27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'27　感染症統計'!$A$11</c:f>
              <c:strCache>
                <c:ptCount val="1"/>
                <c:pt idx="0">
                  <c:v>2018年</c:v>
                </c:pt>
              </c:strCache>
            </c:strRef>
          </c:tx>
          <c:spPr>
            <a:ln w="12700" cap="rnd">
              <a:solidFill>
                <a:schemeClr val="accent3"/>
              </a:solidFill>
              <a:round/>
            </a:ln>
            <a:effectLst/>
          </c:spPr>
          <c:marker>
            <c:symbol val="none"/>
          </c:marker>
          <c:val>
            <c:numRef>
              <c:f>'27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'27　感染症統計'!$A$12</c:f>
              <c:strCache>
                <c:ptCount val="1"/>
                <c:pt idx="0">
                  <c:v>2017年</c:v>
                </c:pt>
              </c:strCache>
            </c:strRef>
          </c:tx>
          <c:spPr>
            <a:ln w="12700" cap="rnd">
              <a:solidFill>
                <a:schemeClr val="accent4"/>
              </a:solidFill>
              <a:round/>
            </a:ln>
            <a:effectLst/>
          </c:spPr>
          <c:marker>
            <c:symbol val="none"/>
          </c:marker>
          <c:val>
            <c:numRef>
              <c:f>'27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'27　感染症統計'!$A$13</c:f>
              <c:strCache>
                <c:ptCount val="1"/>
                <c:pt idx="0">
                  <c:v>2016年</c:v>
                </c:pt>
              </c:strCache>
            </c:strRef>
          </c:tx>
          <c:spPr>
            <a:ln w="12700" cap="rnd">
              <a:solidFill>
                <a:schemeClr val="accent5"/>
              </a:solidFill>
              <a:round/>
            </a:ln>
            <a:effectLst/>
          </c:spPr>
          <c:marker>
            <c:symbol val="none"/>
          </c:marker>
          <c:val>
            <c:numRef>
              <c:f>'27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'27　感染症統計'!$A$14</c:f>
              <c:strCache>
                <c:ptCount val="1"/>
                <c:pt idx="0">
                  <c:v>2015年</c:v>
                </c:pt>
              </c:strCache>
            </c:strRef>
          </c:tx>
          <c:spPr>
            <a:ln w="12700" cap="rnd">
              <a:solidFill>
                <a:schemeClr val="accent6"/>
              </a:solidFill>
              <a:round/>
            </a:ln>
            <a:effectLst/>
          </c:spPr>
          <c:marker>
            <c:symbol val="none"/>
          </c:marker>
          <c:val>
            <c:numRef>
              <c:f>'27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'27　感染症統計'!$P$8</c:f>
              <c:strCache>
                <c:ptCount val="1"/>
                <c:pt idx="0">
                  <c:v>2021年</c:v>
                </c:pt>
              </c:strCache>
            </c:strRef>
          </c:tx>
          <c:spPr>
            <a:ln w="63500" cap="rnd">
              <a:solidFill>
                <a:srgbClr val="FF0000"/>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'27　感染症統計'!$P$9</c:f>
              <c:strCache>
                <c:ptCount val="1"/>
                <c:pt idx="0">
                  <c:v>2020年</c:v>
                </c:pt>
              </c:strCache>
            </c:strRef>
          </c:tx>
          <c:spPr>
            <a:ln w="25400" cap="rnd">
              <a:solidFill>
                <a:schemeClr val="accent6">
                  <a:lumMod val="75000"/>
                </a:schemeClr>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'27　感染症統計'!$P$10</c:f>
              <c:strCache>
                <c:ptCount val="1"/>
                <c:pt idx="0">
                  <c:v>2019年</c:v>
                </c:pt>
              </c:strCache>
            </c:strRef>
          </c:tx>
          <c:spPr>
            <a:ln w="19050" cap="rnd">
              <a:solidFill>
                <a:schemeClr val="accent1"/>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'27　感染症統計'!$P$11</c:f>
              <c:strCache>
                <c:ptCount val="1"/>
                <c:pt idx="0">
                  <c:v>2018年</c:v>
                </c:pt>
              </c:strCache>
            </c:strRef>
          </c:tx>
          <c:spPr>
            <a:ln w="12700" cap="rnd">
              <a:solidFill>
                <a:schemeClr val="accent2"/>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'27　感染症統計'!$P$12</c:f>
              <c:strCache>
                <c:ptCount val="1"/>
                <c:pt idx="0">
                  <c:v>2017年</c:v>
                </c:pt>
              </c:strCache>
            </c:strRef>
          </c:tx>
          <c:spPr>
            <a:ln w="12700" cap="rnd">
              <a:solidFill>
                <a:schemeClr val="accent3"/>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'27　感染症統計'!$P$13</c:f>
              <c:strCache>
                <c:ptCount val="1"/>
                <c:pt idx="0">
                  <c:v>2016年</c:v>
                </c:pt>
              </c:strCache>
            </c:strRef>
          </c:tx>
          <c:spPr>
            <a:ln w="12700" cap="rnd">
              <a:solidFill>
                <a:schemeClr val="accent4"/>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'27　感染症統計'!$P$14</c:f>
              <c:strCache>
                <c:ptCount val="1"/>
                <c:pt idx="0">
                  <c:v>2015年</c:v>
                </c:pt>
              </c:strCache>
            </c:strRef>
          </c:tx>
          <c:spPr>
            <a:ln w="12700" cap="rnd">
              <a:solidFill>
                <a:schemeClr val="accent5"/>
              </a:solidFill>
              <a:round/>
            </a:ln>
            <a:effectLst/>
          </c:spPr>
          <c:marker>
            <c:symbol val="none"/>
          </c:marker>
          <c:cat>
            <c:numRef>
              <c:f>'27　感染症統計'!$Q$7:$AB$7</c:f>
              <c:numCache>
                <c:formatCode>#,##0_ </c:formatCode>
                <c:ptCount val="12"/>
                <c:pt idx="0" formatCode="General">
                  <c:v>0</c:v>
                </c:pt>
                <c:pt idx="1">
                  <c:v>5</c:v>
                </c:pt>
                <c:pt idx="2">
                  <c:v>4</c:v>
                </c:pt>
                <c:pt idx="3">
                  <c:v>1</c:v>
                </c:pt>
                <c:pt idx="4">
                  <c:v>1</c:v>
                </c:pt>
                <c:pt idx="5">
                  <c:v>0</c:v>
                </c:pt>
                <c:pt idx="6">
                  <c:v>1</c:v>
                </c:pt>
              </c:numCache>
            </c:numRef>
          </c:cat>
          <c:val>
            <c:numRef>
              <c:f>'27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121920</xdr:colOff>
      <xdr:row>18</xdr:row>
      <xdr:rowOff>22860</xdr:rowOff>
    </xdr:to>
    <xdr:pic>
      <xdr:nvPicPr>
        <xdr:cNvPr id="27" name="図 26" descr="感染性胃腸炎患者報告数　直近5シーズン">
          <a:extLst>
            <a:ext uri="{FF2B5EF4-FFF2-40B4-BE49-F238E27FC236}">
              <a16:creationId xmlns:a16="http://schemas.microsoft.com/office/drawing/2014/main" id="{DCBA2A09-8186-ADAD-F635-795AC845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600"/>
          <a:ext cx="717804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4.55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07045"/>
            <a:gd name="adj6" fmla="val 5035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899884</xdr:colOff>
      <xdr:row>14</xdr:row>
      <xdr:rowOff>23987</xdr:rowOff>
    </xdr:from>
    <xdr:to>
      <xdr:col>11</xdr:col>
      <xdr:colOff>1222702</xdr:colOff>
      <xdr:row>15</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181044" y="274432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xdr:rowOff>
    </xdr:from>
    <xdr:to>
      <xdr:col>3</xdr:col>
      <xdr:colOff>91440</xdr:colOff>
      <xdr:row>16</xdr:row>
      <xdr:rowOff>22861</xdr:rowOff>
    </xdr:to>
    <xdr:pic>
      <xdr:nvPicPr>
        <xdr:cNvPr id="13" name="図 12">
          <a:extLst>
            <a:ext uri="{FF2B5EF4-FFF2-40B4-BE49-F238E27FC236}">
              <a16:creationId xmlns:a16="http://schemas.microsoft.com/office/drawing/2014/main" id="{3C535CC8-9DFF-E5BC-487A-B5F5B513111E}"/>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548641"/>
          <a:ext cx="1577340"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C069BFD8-8C62-4AF4-AFF1-84E9A4F452DB}"/>
            </a:ext>
          </a:extLst>
        </xdr:cNvPr>
        <xdr:cNvSpPr>
          <a:spLocks noChangeAspect="1" noChangeArrowheads="1"/>
        </xdr:cNvSpPr>
      </xdr:nvSpPr>
      <xdr:spPr bwMode="auto">
        <a:xfrm>
          <a:off x="5067300" y="4030980"/>
          <a:ext cx="304800" cy="299085"/>
        </a:xfrm>
        <a:prstGeom prst="rect">
          <a:avLst/>
        </a:prstGeom>
        <a:noFill/>
        <a:ln w="9525">
          <a:noFill/>
          <a:miter lim="800000"/>
          <a:headEnd/>
          <a:tailEnd/>
        </a:ln>
      </xdr:spPr>
    </xdr:sp>
    <xdr:clientData/>
  </xdr:twoCellAnchor>
  <xdr:twoCellAnchor>
    <xdr:from>
      <xdr:col>5</xdr:col>
      <xdr:colOff>178969</xdr:colOff>
      <xdr:row>7</xdr:row>
      <xdr:rowOff>38100</xdr:rowOff>
    </xdr:from>
    <xdr:to>
      <xdr:col>6</xdr:col>
      <xdr:colOff>407569</xdr:colOff>
      <xdr:row>10</xdr:row>
      <xdr:rowOff>114300</xdr:rowOff>
    </xdr:to>
    <xdr:sp macro="" textlink="">
      <xdr:nvSpPr>
        <xdr:cNvPr id="3" name="右矢印 2">
          <a:extLst>
            <a:ext uri="{FF2B5EF4-FFF2-40B4-BE49-F238E27FC236}">
              <a16:creationId xmlns:a16="http://schemas.microsoft.com/office/drawing/2014/main" id="{0023C521-B490-45D5-ACEB-B8C7C67BA122}"/>
            </a:ext>
          </a:extLst>
        </xdr:cNvPr>
        <xdr:cNvSpPr/>
      </xdr:nvSpPr>
      <xdr:spPr>
        <a:xfrm>
          <a:off x="2983129" y="1935480"/>
          <a:ext cx="845820" cy="830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327259</xdr:colOff>
      <xdr:row>4</xdr:row>
      <xdr:rowOff>176463</xdr:rowOff>
    </xdr:from>
    <xdr:to>
      <xdr:col>5</xdr:col>
      <xdr:colOff>8827</xdr:colOff>
      <xdr:row>14</xdr:row>
      <xdr:rowOff>24063</xdr:rowOff>
    </xdr:to>
    <xdr:pic>
      <xdr:nvPicPr>
        <xdr:cNvPr id="4" name="図 1">
          <a:extLst>
            <a:ext uri="{FF2B5EF4-FFF2-40B4-BE49-F238E27FC236}">
              <a16:creationId xmlns:a16="http://schemas.microsoft.com/office/drawing/2014/main" id="{90A76EDF-6304-4E83-9E7C-BA5F99E1B0AE}"/>
            </a:ext>
          </a:extLst>
        </xdr:cNvPr>
        <xdr:cNvPicPr>
          <a:picLocks noChangeAspect="1"/>
        </xdr:cNvPicPr>
      </xdr:nvPicPr>
      <xdr:blipFill>
        <a:blip xmlns:r="http://schemas.openxmlformats.org/officeDocument/2006/relationships" r:embed="rId2" cstate="email">
          <a:extLst>
            <a:ext uri="{BEBA8EAE-BF5A-486C-A8C5-ECC9F3942E4B}">
              <a14:imgProps xmlns:a14="http://schemas.microsoft.com/office/drawing/2010/main">
                <a14:imgLayer r:embed="rId3">
                  <a14:imgEffect>
                    <a14:sharpenSoften amount="20000"/>
                  </a14:imgEffect>
                  <a14:imgEffect>
                    <a14:saturation sat="66000"/>
                  </a14:imgEffect>
                  <a14:imgEffect>
                    <a14:brightnessContrast bright="20000"/>
                  </a14:imgEffect>
                </a14:imgLayer>
              </a14:imgProps>
            </a:ext>
            <a:ext uri="{28A0092B-C50C-407E-A947-70E740481C1C}">
              <a14:useLocalDpi xmlns:a14="http://schemas.microsoft.com/office/drawing/2010/main"/>
            </a:ext>
          </a:extLst>
        </a:blip>
        <a:srcRect/>
        <a:stretch>
          <a:fillRect/>
        </a:stretch>
      </xdr:blipFill>
      <xdr:spPr bwMode="auto">
        <a:xfrm>
          <a:off x="327259" y="1365183"/>
          <a:ext cx="2485728" cy="2270760"/>
        </a:xfrm>
        <a:prstGeom prst="rect">
          <a:avLst/>
        </a:prstGeom>
        <a:noFill/>
        <a:ln w="9525">
          <a:noFill/>
          <a:miter lim="800000"/>
          <a:headEnd/>
          <a:tailEnd/>
        </a:ln>
      </xdr:spPr>
    </xdr:pic>
    <xdr:clientData/>
  </xdr:twoCellAnchor>
  <xdr:twoCellAnchor>
    <xdr:from>
      <xdr:col>1</xdr:col>
      <xdr:colOff>16043</xdr:colOff>
      <xdr:row>12</xdr:row>
      <xdr:rowOff>31582</xdr:rowOff>
    </xdr:from>
    <xdr:to>
      <xdr:col>4</xdr:col>
      <xdr:colOff>593558</xdr:colOff>
      <xdr:row>13</xdr:row>
      <xdr:rowOff>96754</xdr:rowOff>
    </xdr:to>
    <xdr:sp macro="" textlink="">
      <xdr:nvSpPr>
        <xdr:cNvPr id="5" name="テキスト ボックス 4">
          <a:extLst>
            <a:ext uri="{FF2B5EF4-FFF2-40B4-BE49-F238E27FC236}">
              <a16:creationId xmlns:a16="http://schemas.microsoft.com/office/drawing/2014/main" id="{24FB8BDC-8F6C-457A-8169-AFE42FF4FB61}"/>
            </a:ext>
          </a:extLst>
        </xdr:cNvPr>
        <xdr:cNvSpPr txBox="1"/>
      </xdr:nvSpPr>
      <xdr:spPr>
        <a:xfrm>
          <a:off x="351323" y="3186262"/>
          <a:ext cx="2429175" cy="316632"/>
        </a:xfrm>
        <a:prstGeom prst="rect">
          <a:avLst/>
        </a:prstGeom>
        <a:solidFill>
          <a:schemeClr val="accent3">
            <a:lumMod val="40000"/>
            <a:lumOff val="60000"/>
            <a:alpha val="26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洗剤にスポンジを常に漬けて使用</a:t>
          </a:r>
        </a:p>
      </xdr:txBody>
    </xdr:sp>
    <xdr:clientData/>
  </xdr:twoCellAnchor>
  <xdr:twoCellAnchor>
    <xdr:from>
      <xdr:col>2</xdr:col>
      <xdr:colOff>185487</xdr:colOff>
      <xdr:row>6</xdr:row>
      <xdr:rowOff>32084</xdr:rowOff>
    </xdr:from>
    <xdr:to>
      <xdr:col>3</xdr:col>
      <xdr:colOff>646697</xdr:colOff>
      <xdr:row>10</xdr:row>
      <xdr:rowOff>101767</xdr:rowOff>
    </xdr:to>
    <xdr:cxnSp macro="">
      <xdr:nvCxnSpPr>
        <xdr:cNvPr id="6" name="直線コネクタ 5">
          <a:extLst>
            <a:ext uri="{FF2B5EF4-FFF2-40B4-BE49-F238E27FC236}">
              <a16:creationId xmlns:a16="http://schemas.microsoft.com/office/drawing/2014/main" id="{92F0D34C-7E76-4820-B081-1B2FD38F8944}"/>
            </a:ext>
          </a:extLst>
        </xdr:cNvPr>
        <xdr:cNvCxnSpPr/>
      </xdr:nvCxnSpPr>
      <xdr:spPr>
        <a:xfrm>
          <a:off x="1137987" y="1678004"/>
          <a:ext cx="1047950" cy="1075523"/>
        </a:xfrm>
        <a:prstGeom prst="line">
          <a:avLst/>
        </a:prstGeom>
        <a:ln w="76200"/>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128337</xdr:colOff>
      <xdr:row>6</xdr:row>
      <xdr:rowOff>13034</xdr:rowOff>
    </xdr:from>
    <xdr:to>
      <xdr:col>3</xdr:col>
      <xdr:colOff>665747</xdr:colOff>
      <xdr:row>10</xdr:row>
      <xdr:rowOff>101768</xdr:rowOff>
    </xdr:to>
    <xdr:cxnSp macro="">
      <xdr:nvCxnSpPr>
        <xdr:cNvPr id="7" name="直線コネクタ 6">
          <a:extLst>
            <a:ext uri="{FF2B5EF4-FFF2-40B4-BE49-F238E27FC236}">
              <a16:creationId xmlns:a16="http://schemas.microsoft.com/office/drawing/2014/main" id="{A94E3378-4AD5-4D0C-96B2-6E4E4C0265D6}"/>
            </a:ext>
          </a:extLst>
        </xdr:cNvPr>
        <xdr:cNvCxnSpPr/>
      </xdr:nvCxnSpPr>
      <xdr:spPr>
        <a:xfrm flipV="1">
          <a:off x="1080837" y="1658954"/>
          <a:ext cx="1108910" cy="1094574"/>
        </a:xfrm>
        <a:prstGeom prst="line">
          <a:avLst/>
        </a:prstGeom>
        <a:ln w="76200"/>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589280</xdr:colOff>
      <xdr:row>31</xdr:row>
      <xdr:rowOff>20320</xdr:rowOff>
    </xdr:from>
    <xdr:to>
      <xdr:col>10</xdr:col>
      <xdr:colOff>345440</xdr:colOff>
      <xdr:row>40</xdr:row>
      <xdr:rowOff>30480</xdr:rowOff>
    </xdr:to>
    <xdr:pic>
      <xdr:nvPicPr>
        <xdr:cNvPr id="7" name="図 6">
          <a:extLst>
            <a:ext uri="{FF2B5EF4-FFF2-40B4-BE49-F238E27FC236}">
              <a16:creationId xmlns:a16="http://schemas.microsoft.com/office/drawing/2014/main" id="{7566E5E6-0CD4-0147-0B20-2FF3D02E1192}"/>
            </a:ext>
          </a:extLst>
        </xdr:cNvPr>
        <xdr:cNvPicPr>
          <a:picLocks noChangeAspect="1"/>
        </xdr:cNvPicPr>
      </xdr:nvPicPr>
      <xdr:blipFill>
        <a:blip xmlns:r="http://schemas.openxmlformats.org/officeDocument/2006/relationships" r:embed="rId1"/>
        <a:stretch>
          <a:fillRect/>
        </a:stretch>
      </xdr:blipFill>
      <xdr:spPr>
        <a:xfrm>
          <a:off x="1463040" y="14000480"/>
          <a:ext cx="10505440" cy="247904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1.15% :0.01%</a:t>
          </a:r>
          <a:r>
            <a:rPr kumimoji="1" lang="ja-JP" altLang="en-US" sz="1400" b="1">
              <a:solidFill>
                <a:srgbClr val="FFFF00"/>
              </a:solidFill>
            </a:rPr>
            <a:t>減少</a:t>
          </a:r>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5</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78</a:t>
          </a:r>
          <a:r>
            <a:rPr kumimoji="1" lang="ja-JP" altLang="en-US" sz="2000" b="1">
              <a:solidFill>
                <a:srgbClr val="FFFF00"/>
              </a:solidFill>
            </a:rPr>
            <a:t>万人が新規感染状態。　第六波はあるのか</a:t>
          </a:r>
          <a:r>
            <a:rPr kumimoji="1" lang="en-US" altLang="ja-JP" sz="2000" b="1">
              <a:solidFill>
                <a:srgbClr val="FFFF00"/>
              </a:solidFill>
            </a:rPr>
            <a:t>?</a:t>
          </a:r>
          <a:r>
            <a:rPr kumimoji="1" lang="ja-JP" altLang="en-US" sz="2000" b="1">
              <a:solidFill>
                <a:srgbClr val="FFFF00"/>
              </a:solidFill>
            </a:rPr>
            <a:t>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2052320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日移動平均で国別に見る。米国は</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12</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8308</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80</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7799</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84.1</a:t>
          </a:r>
          <a:r>
            <a:rPr lang="ja-JP" altLang="en-US" sz="2000" b="0" i="0">
              <a:solidFill>
                <a:schemeClr val="dk1"/>
              </a:solidFill>
              <a:effectLst/>
              <a:latin typeface="+mn-lt"/>
              <a:ea typeface="+mn-ea"/>
              <a:cs typeface="+mn-cs"/>
            </a:rPr>
            <a:t>％少ない。ドイツは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5818</a:t>
          </a:r>
          <a:r>
            <a:rPr lang="ja-JP" altLang="en-US" sz="2000" b="0" i="0">
              <a:solidFill>
                <a:schemeClr val="dk1"/>
              </a:solidFill>
              <a:effectLst/>
              <a:latin typeface="+mn-lt"/>
              <a:ea typeface="+mn-ea"/>
              <a:cs typeface="+mn-cs"/>
            </a:rPr>
            <a:t>人だった。過去最多は</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日の</a:t>
          </a:r>
          <a:r>
            <a:rPr lang="en-US" altLang="ja-JP" sz="2000" b="0" i="0">
              <a:solidFill>
                <a:schemeClr val="dk1"/>
              </a:solidFill>
              <a:effectLst/>
              <a:latin typeface="+mn-lt"/>
              <a:ea typeface="+mn-ea"/>
              <a:cs typeface="+mn-cs"/>
            </a:rPr>
            <a:t>25</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1509</a:t>
          </a:r>
          <a:r>
            <a:rPr lang="ja-JP" altLang="en-US" sz="2000" b="0" i="0">
              <a:solidFill>
                <a:schemeClr val="dk1"/>
              </a:solidFill>
              <a:effectLst/>
              <a:latin typeface="+mn-lt"/>
              <a:ea typeface="+mn-ea"/>
              <a:cs typeface="+mn-cs"/>
            </a:rPr>
            <a:t>人だった。　　　　</a:t>
          </a:r>
          <a:endParaRPr lang="ja-JP" altLang="en-US" sz="2000" b="1" i="0">
            <a:solidFill>
              <a:schemeClr val="dk1"/>
            </a:solidFill>
            <a:effectLst/>
            <a:latin typeface="+mn-lt"/>
            <a:ea typeface="+mn-ea"/>
            <a:cs typeface="+mn-cs"/>
          </a:endParaRPr>
        </a:p>
      </xdr:txBody>
    </xdr:sp>
    <xdr:clientData/>
  </xdr:twoCellAnchor>
  <xdr:twoCellAnchor>
    <xdr:from>
      <xdr:col>2</xdr:col>
      <xdr:colOff>144028</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734828" y="15152087"/>
          <a:ext cx="8420852" cy="1510301"/>
          <a:chOff x="6055358" y="22210188"/>
          <a:chExt cx="8877210"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7283064" y="21763497"/>
            <a:ext cx="668317" cy="158517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81163" y="21881677"/>
            <a:ext cx="670560" cy="13275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xdr:colOff>
      <xdr:row>31</xdr:row>
      <xdr:rowOff>121920</xdr:rowOff>
    </xdr:from>
    <xdr:to>
      <xdr:col>9</xdr:col>
      <xdr:colOff>802640</xdr:colOff>
      <xdr:row>33</xdr:row>
      <xdr:rowOff>30480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448800" y="1410208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波終息</a:t>
          </a: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8</xdr:col>
      <xdr:colOff>0</xdr:colOff>
      <xdr:row>33</xdr:row>
      <xdr:rowOff>20320</xdr:rowOff>
    </xdr:from>
    <xdr:to>
      <xdr:col>9</xdr:col>
      <xdr:colOff>406400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331960" y="14635480"/>
          <a:ext cx="1879600" cy="17068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9</xdr:col>
      <xdr:colOff>558800</xdr:colOff>
      <xdr:row>37</xdr:row>
      <xdr:rowOff>40640</xdr:rowOff>
    </xdr:from>
    <xdr:to>
      <xdr:col>10</xdr:col>
      <xdr:colOff>274320</xdr:colOff>
      <xdr:row>38</xdr:row>
      <xdr:rowOff>10160</xdr:rowOff>
    </xdr:to>
    <xdr:cxnSp macro="">
      <xdr:nvCxnSpPr>
        <xdr:cNvPr id="16" name="直線矢印コネクタ 15">
          <a:extLst>
            <a:ext uri="{FF2B5EF4-FFF2-40B4-BE49-F238E27FC236}">
              <a16:creationId xmlns:a16="http://schemas.microsoft.com/office/drawing/2014/main" id="{D5D22478-656B-A4DE-5825-D7EA3B4F460F}"/>
            </a:ext>
          </a:extLst>
        </xdr:cNvPr>
        <xdr:cNvCxnSpPr/>
      </xdr:nvCxnSpPr>
      <xdr:spPr>
        <a:xfrm flipV="1">
          <a:off x="11277600" y="15666720"/>
          <a:ext cx="619760" cy="243840"/>
        </a:xfrm>
        <a:prstGeom prst="straightConnector1">
          <a:avLst/>
        </a:prstGeom>
        <a:ln w="57150">
          <a:solidFill>
            <a:srgbClr val="FFFF00"/>
          </a:solidFill>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editAs="oneCell">
    <xdr:from>
      <xdr:col>1</xdr:col>
      <xdr:colOff>304800</xdr:colOff>
      <xdr:row>1</xdr:row>
      <xdr:rowOff>40640</xdr:rowOff>
    </xdr:from>
    <xdr:to>
      <xdr:col>5</xdr:col>
      <xdr:colOff>508000</xdr:colOff>
      <xdr:row>2</xdr:row>
      <xdr:rowOff>2905760</xdr:rowOff>
    </xdr:to>
    <xdr:pic>
      <xdr:nvPicPr>
        <xdr:cNvPr id="14" name="図 13">
          <a:extLst>
            <a:ext uri="{FF2B5EF4-FFF2-40B4-BE49-F238E27FC236}">
              <a16:creationId xmlns:a16="http://schemas.microsoft.com/office/drawing/2014/main" id="{937CC067-C2E2-B5A9-E9D6-97D600226589}"/>
            </a:ext>
          </a:extLst>
        </xdr:cNvPr>
        <xdr:cNvPicPr>
          <a:picLocks noChangeAspect="1"/>
        </xdr:cNvPicPr>
      </xdr:nvPicPr>
      <xdr:blipFill>
        <a:blip xmlns:r="http://schemas.openxmlformats.org/officeDocument/2006/relationships" r:embed="rId7"/>
        <a:stretch>
          <a:fillRect/>
        </a:stretch>
      </xdr:blipFill>
      <xdr:spPr>
        <a:xfrm>
          <a:off x="1178560" y="436880"/>
          <a:ext cx="5455920" cy="3261360"/>
        </a:xfrm>
        <a:prstGeom prst="rect">
          <a:avLst/>
        </a:prstGeom>
      </xdr:spPr>
    </xdr:pic>
    <xdr:clientData/>
  </xdr:twoCellAnchor>
  <xdr:twoCellAnchor editAs="oneCell">
    <xdr:from>
      <xdr:col>4</xdr:col>
      <xdr:colOff>538480</xdr:colOff>
      <xdr:row>1</xdr:row>
      <xdr:rowOff>40640</xdr:rowOff>
    </xdr:from>
    <xdr:to>
      <xdr:col>5</xdr:col>
      <xdr:colOff>350680</xdr:colOff>
      <xdr:row>2</xdr:row>
      <xdr:rowOff>25453</xdr:rowOff>
    </xdr:to>
    <xdr:pic>
      <xdr:nvPicPr>
        <xdr:cNvPr id="17" name="図 16">
          <a:extLst>
            <a:ext uri="{FF2B5EF4-FFF2-40B4-BE49-F238E27FC236}">
              <a16:creationId xmlns:a16="http://schemas.microsoft.com/office/drawing/2014/main" id="{3DA2DE36-B9B4-B52A-5E66-98A0B2337B8C}"/>
            </a:ext>
          </a:extLst>
        </xdr:cNvPr>
        <xdr:cNvPicPr>
          <a:picLocks noChangeAspect="1"/>
        </xdr:cNvPicPr>
      </xdr:nvPicPr>
      <xdr:blipFill>
        <a:blip xmlns:r="http://schemas.openxmlformats.org/officeDocument/2006/relationships" r:embed="rId8"/>
        <a:stretch>
          <a:fillRect/>
        </a:stretch>
      </xdr:blipFill>
      <xdr:spPr>
        <a:xfrm>
          <a:off x="5334000" y="436880"/>
          <a:ext cx="1143160" cy="381053"/>
        </a:xfrm>
        <a:prstGeom prst="rect">
          <a:avLst/>
        </a:prstGeom>
      </xdr:spPr>
    </xdr:pic>
    <xdr:clientData/>
  </xdr:twoCellAnchor>
  <xdr:twoCellAnchor editAs="oneCell">
    <xdr:from>
      <xdr:col>1</xdr:col>
      <xdr:colOff>304800</xdr:colOff>
      <xdr:row>1</xdr:row>
      <xdr:rowOff>40640</xdr:rowOff>
    </xdr:from>
    <xdr:to>
      <xdr:col>4</xdr:col>
      <xdr:colOff>461819</xdr:colOff>
      <xdr:row>2</xdr:row>
      <xdr:rowOff>254000</xdr:rowOff>
    </xdr:to>
    <xdr:pic>
      <xdr:nvPicPr>
        <xdr:cNvPr id="22" name="図 21">
          <a:extLst>
            <a:ext uri="{FF2B5EF4-FFF2-40B4-BE49-F238E27FC236}">
              <a16:creationId xmlns:a16="http://schemas.microsoft.com/office/drawing/2014/main" id="{D7A12C70-B718-8606-B6A0-D61850D6B8BE}"/>
            </a:ext>
          </a:extLst>
        </xdr:cNvPr>
        <xdr:cNvPicPr>
          <a:picLocks noChangeAspect="1"/>
        </xdr:cNvPicPr>
      </xdr:nvPicPr>
      <xdr:blipFill>
        <a:blip xmlns:r="http://schemas.openxmlformats.org/officeDocument/2006/relationships" r:embed="rId9"/>
        <a:stretch>
          <a:fillRect/>
        </a:stretch>
      </xdr:blipFill>
      <xdr:spPr>
        <a:xfrm>
          <a:off x="1178560" y="436880"/>
          <a:ext cx="4078779" cy="60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48639</xdr:colOff>
      <xdr:row>44</xdr:row>
      <xdr:rowOff>113489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432155" cy="383431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6</xdr:col>
      <xdr:colOff>405319</xdr:colOff>
      <xdr:row>44</xdr:row>
      <xdr:rowOff>137809</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258517" cy="371677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spring211.hatenablog.com/entry/2022/07/10/080544" TargetMode="External"/><Relationship Id="rId2" Type="http://schemas.openxmlformats.org/officeDocument/2006/relationships/hyperlink" Target="https://www.nna.jp/news/show/2361127" TargetMode="External"/><Relationship Id="rId1" Type="http://schemas.openxmlformats.org/officeDocument/2006/relationships/hyperlink" Target="https://www.beisia.co.jp/wp-content/uploads/2022/07/7ff4a070080de44ea69090881a04954a-1.pdf"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dig.tbs.co.jp/articles/-/93816?display=1" TargetMode="External"/><Relationship Id="rId3" Type="http://schemas.openxmlformats.org/officeDocument/2006/relationships/hyperlink" Target="https://news.yahoo.co.jp/articles/4b08ffa7c5385c1704ae999dcc11c746c7410531" TargetMode="External"/><Relationship Id="rId7" Type="http://schemas.openxmlformats.org/officeDocument/2006/relationships/hyperlink" Target="https://www.sankei.com/article/20220712-5MHYBQ4LB5PNVGVJEQWKZKWDLA/" TargetMode="External"/><Relationship Id="rId2" Type="http://schemas.openxmlformats.org/officeDocument/2006/relationships/hyperlink" Target="https://www3.nhk.or.jp/lnews/takamatsu/20220714/8030013442.html" TargetMode="External"/><Relationship Id="rId1" Type="http://schemas.openxmlformats.org/officeDocument/2006/relationships/hyperlink" Target="https://newsdig.tbs.co.jp/articles/rcc/95455?page=2" TargetMode="External"/><Relationship Id="rId6" Type="http://schemas.openxmlformats.org/officeDocument/2006/relationships/hyperlink" Target="https://www3.nhk.or.jp/lnews/kofu/20220711/1040017342.html" TargetMode="External"/><Relationship Id="rId5" Type="http://schemas.openxmlformats.org/officeDocument/2006/relationships/hyperlink" Target="https://news.yahoo.co.jp/articles/3f2de3fa771a1ca054d28b16220f63597e295881" TargetMode="External"/><Relationship Id="rId10" Type="http://schemas.openxmlformats.org/officeDocument/2006/relationships/printerSettings" Target="../printerSettings/printerSettings6.bin"/><Relationship Id="rId4" Type="http://schemas.openxmlformats.org/officeDocument/2006/relationships/hyperlink" Target="https://www.jomo-news.co.jp/articles/-/145225" TargetMode="External"/><Relationship Id="rId9" Type="http://schemas.openxmlformats.org/officeDocument/2006/relationships/hyperlink" Target="https://www.nipponese.news/%e3%83%86%e3%83%a9%e3%83%b3%e3%82%ac%e3%83%bc%e3%83%8a%e3%81%ae%e3%83%8b%e3%83%ab%e3%83%9e%e3%83%ab%e3%81%ab%e3%81%82%e3%82%8b%e3%83%9b%e3%82%b9%e3%83%86%e3%83%ab%e3%81%ae%e6%b7%b7%e4%b9%b1%e3%81%a7/"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2/07/ccbe5c051d310ae2.html" TargetMode="External"/><Relationship Id="rId3" Type="http://schemas.openxmlformats.org/officeDocument/2006/relationships/hyperlink" Target="https://jp.sputniknews.com/20220714/who-11996286.html" TargetMode="External"/><Relationship Id="rId7" Type="http://schemas.openxmlformats.org/officeDocument/2006/relationships/hyperlink" Target="https://www.jetro.go.jp/biznews/2022/07/3ad2a0efd0244287.html" TargetMode="External"/><Relationship Id="rId2" Type="http://schemas.openxmlformats.org/officeDocument/2006/relationships/hyperlink" Target="https://nordot.app/919870883272884224?c=113896078018594299" TargetMode="External"/><Relationship Id="rId1" Type="http://schemas.openxmlformats.org/officeDocument/2006/relationships/hyperlink" Target="https://www.jetro.go.jp/biznews/2022/07/5247bcdc9be8a8f2.html" TargetMode="External"/><Relationship Id="rId6" Type="http://schemas.openxmlformats.org/officeDocument/2006/relationships/hyperlink" Target="https://www.jetro.go.jp/biznews/2022/07/65286581672b3abe.html" TargetMode="External"/><Relationship Id="rId11" Type="http://schemas.openxmlformats.org/officeDocument/2006/relationships/printerSettings" Target="../printerSettings/printerSettings7.bin"/><Relationship Id="rId5" Type="http://schemas.openxmlformats.org/officeDocument/2006/relationships/hyperlink" Target="https://www.jetro.go.jp/biznews/2022/07/75fa2c0269b2ee1a.html" TargetMode="External"/><Relationship Id="rId10" Type="http://schemas.openxmlformats.org/officeDocument/2006/relationships/hyperlink" Target="https://www.afpbb.com/articles/-/3414395" TargetMode="External"/><Relationship Id="rId4" Type="http://schemas.openxmlformats.org/officeDocument/2006/relationships/hyperlink" Target="https://jp.reuters.com/article/health-coronavirus-china-food-idJPL6N2YT057" TargetMode="External"/><Relationship Id="rId9" Type="http://schemas.openxmlformats.org/officeDocument/2006/relationships/hyperlink" Target="https://www.jetro.go.jp/biznews/2022/07/2dc0ccf7134f666b.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E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4" t="s">
        <v>272</v>
      </c>
      <c r="B1" s="235"/>
      <c r="C1" s="235"/>
      <c r="D1" s="235"/>
      <c r="E1" s="235"/>
      <c r="F1" s="235"/>
      <c r="G1" s="235"/>
      <c r="H1" s="235"/>
      <c r="I1" s="129"/>
    </row>
    <row r="2" spans="1:10">
      <c r="A2" s="236" t="s">
        <v>122</v>
      </c>
      <c r="B2" s="237"/>
      <c r="C2" s="237"/>
      <c r="D2" s="237"/>
      <c r="E2" s="237"/>
      <c r="F2" s="237"/>
      <c r="G2" s="237"/>
      <c r="H2" s="237"/>
      <c r="I2" s="129"/>
    </row>
    <row r="3" spans="1:10" ht="15.75" customHeight="1">
      <c r="A3" s="616" t="s">
        <v>29</v>
      </c>
      <c r="B3" s="617"/>
      <c r="C3" s="617"/>
      <c r="D3" s="617"/>
      <c r="E3" s="617"/>
      <c r="F3" s="617"/>
      <c r="G3" s="617"/>
      <c r="H3" s="618"/>
      <c r="I3" s="129"/>
    </row>
    <row r="4" spans="1:10">
      <c r="A4" s="236" t="s">
        <v>195</v>
      </c>
      <c r="B4" s="237"/>
      <c r="C4" s="237"/>
      <c r="D4" s="237"/>
      <c r="E4" s="237"/>
      <c r="F4" s="237"/>
      <c r="G4" s="237"/>
      <c r="H4" s="237"/>
      <c r="I4" s="129"/>
    </row>
    <row r="5" spans="1:10">
      <c r="A5" s="236" t="s">
        <v>123</v>
      </c>
      <c r="B5" s="237"/>
      <c r="C5" s="237"/>
      <c r="D5" s="237"/>
      <c r="E5" s="237"/>
      <c r="F5" s="237"/>
      <c r="G5" s="237"/>
      <c r="H5" s="237"/>
      <c r="I5" s="129"/>
    </row>
    <row r="6" spans="1:10">
      <c r="A6" s="238" t="s">
        <v>122</v>
      </c>
      <c r="B6" s="239"/>
      <c r="C6" s="239"/>
      <c r="D6" s="239"/>
      <c r="E6" s="239"/>
      <c r="F6" s="239"/>
      <c r="G6" s="239"/>
      <c r="H6" s="239"/>
      <c r="I6" s="129"/>
    </row>
    <row r="7" spans="1:10">
      <c r="A7" s="238" t="s">
        <v>124</v>
      </c>
      <c r="B7" s="239"/>
      <c r="C7" s="239"/>
      <c r="D7" s="239"/>
      <c r="E7" s="239"/>
      <c r="F7" s="239"/>
      <c r="G7" s="239"/>
      <c r="H7" s="239"/>
      <c r="I7" s="129"/>
    </row>
    <row r="8" spans="1:10">
      <c r="A8" s="240" t="s">
        <v>125</v>
      </c>
      <c r="B8" s="241"/>
      <c r="C8" s="241"/>
      <c r="D8" s="241"/>
      <c r="E8" s="241"/>
      <c r="F8" s="241"/>
      <c r="G8" s="241"/>
      <c r="H8" s="241"/>
      <c r="I8" s="129"/>
    </row>
    <row r="9" spans="1:10" ht="15" customHeight="1">
      <c r="A9" s="310" t="s">
        <v>126</v>
      </c>
      <c r="B9" s="311" t="str">
        <f>+'27　食中毒記事等 '!A2</f>
        <v>群馬県草津町の飲食店で焼き肉食べた11人が食中毒　カンピロバクターを検出</v>
      </c>
      <c r="C9" s="312"/>
      <c r="D9" s="312"/>
      <c r="E9" s="312"/>
      <c r="F9" s="312"/>
      <c r="G9" s="312"/>
      <c r="H9" s="312"/>
      <c r="I9" s="129"/>
    </row>
    <row r="10" spans="1:10" ht="15" customHeight="1">
      <c r="A10" s="310" t="s">
        <v>127</v>
      </c>
      <c r="B10" s="404" t="str">
        <f>+'27　ノロウイルス関連情報 '!H72</f>
        <v>管理レベル「2」　</v>
      </c>
      <c r="C10" s="404" t="s">
        <v>233</v>
      </c>
      <c r="D10" s="313">
        <f>+'27　ノロウイルス関連情報 '!G73</f>
        <v>4.55</v>
      </c>
      <c r="E10" s="404" t="s">
        <v>234</v>
      </c>
      <c r="F10" s="314">
        <f>+'27　ノロウイルス関連情報 '!I73</f>
        <v>-0.23000000000000043</v>
      </c>
      <c r="G10" s="312" t="s">
        <v>138</v>
      </c>
      <c r="H10" s="312"/>
      <c r="I10" s="129"/>
    </row>
    <row r="11" spans="1:10" s="148" customFormat="1" ht="15" customHeight="1">
      <c r="A11" s="315" t="s">
        <v>128</v>
      </c>
      <c r="B11" s="622" t="str">
        <f>+'27 残留農薬　等 '!A2</f>
        <v xml:space="preserve">お詫び タイ産生鮮バナナ「幻バナナ グロスミシェル」残留農薬検出の件 </v>
      </c>
      <c r="C11" s="622"/>
      <c r="D11" s="622"/>
      <c r="E11" s="622"/>
      <c r="F11" s="622"/>
      <c r="G11" s="622"/>
      <c r="H11" s="316"/>
      <c r="I11" s="147"/>
      <c r="J11" s="148" t="s">
        <v>129</v>
      </c>
    </row>
    <row r="12" spans="1:10" ht="15" customHeight="1">
      <c r="A12" s="310" t="s">
        <v>130</v>
      </c>
      <c r="B12" s="311" t="str">
        <f>+'27　食品表示'!A2</f>
        <v>冷凍マグロ産地偽装で処分　東京の卸業者　農水省</v>
      </c>
      <c r="C12" s="312"/>
      <c r="D12" s="312"/>
      <c r="E12" s="312"/>
      <c r="F12" s="312"/>
      <c r="G12" s="312"/>
      <c r="H12" s="312"/>
      <c r="I12" s="129"/>
    </row>
    <row r="13" spans="1:10" ht="15" customHeight="1">
      <c r="A13" s="310" t="s">
        <v>131</v>
      </c>
      <c r="B13" s="317" t="str">
        <f>+'27　海外情報'!B3</f>
        <v>米国</v>
      </c>
      <c r="C13" s="312" t="str">
        <f>+'27　海外情報'!A2</f>
        <v>米カリフォルニア州でプラスチック削減に関する新たな法案が成立、全米で4州目(米国)  - ジェトロ</v>
      </c>
      <c r="D13" s="312"/>
      <c r="E13" s="312"/>
      <c r="F13" s="312"/>
      <c r="G13" s="312"/>
      <c r="H13" s="312"/>
      <c r="I13" s="129"/>
    </row>
    <row r="14" spans="1:10" ht="15" customHeight="1">
      <c r="A14" s="317" t="s">
        <v>132</v>
      </c>
      <c r="B14" s="318" t="str">
        <f>+'27　海外情報'!B5</f>
        <v>韓国</v>
      </c>
      <c r="C14" s="619" t="str">
        <f>+'27　海外情報'!A5</f>
        <v>一部の農畜産物・食品原料に関税割当適用へ、最近の高物価を受けて(韓国)  - ジェトロ</v>
      </c>
      <c r="D14" s="619"/>
      <c r="E14" s="619"/>
      <c r="F14" s="619"/>
      <c r="G14" s="619"/>
      <c r="H14" s="620"/>
      <c r="I14" s="129"/>
    </row>
    <row r="15" spans="1:10" ht="15" customHeight="1">
      <c r="A15" s="310" t="s">
        <v>133</v>
      </c>
      <c r="B15" s="311" t="str">
        <f>+'27　感染症統計'!A20</f>
        <v>※2022年 第27週（7/4～7/10） 現在</v>
      </c>
      <c r="C15" s="312"/>
      <c r="D15" s="311" t="s">
        <v>175</v>
      </c>
      <c r="E15" s="312"/>
      <c r="F15" s="312"/>
      <c r="G15" s="312"/>
      <c r="H15" s="312"/>
      <c r="I15" s="129"/>
    </row>
    <row r="16" spans="1:10" ht="15" customHeight="1">
      <c r="A16" s="310" t="s">
        <v>134</v>
      </c>
      <c r="B16" s="621" t="str">
        <f>+'26　感染症情報'!B2</f>
        <v>2022年第26週（6月27日〜7月3日）</v>
      </c>
      <c r="C16" s="621"/>
      <c r="D16" s="621"/>
      <c r="E16" s="621"/>
      <c r="F16" s="621"/>
      <c r="G16" s="621"/>
      <c r="H16" s="312"/>
      <c r="I16" s="129"/>
    </row>
    <row r="17" spans="1:14" ht="15" customHeight="1">
      <c r="A17" s="310" t="s">
        <v>237</v>
      </c>
      <c r="B17" s="516" t="str">
        <f>+'27  衛生訓話'!A3</f>
        <v>　　固形洗剤を汚れたままにしたり、液体洗剤にスポンジを入れっぱなしはダメです！</v>
      </c>
      <c r="C17" s="312"/>
      <c r="D17" s="312"/>
      <c r="E17" s="312"/>
      <c r="F17" s="319"/>
      <c r="G17" s="312"/>
      <c r="H17" s="312"/>
      <c r="I17" s="129"/>
    </row>
    <row r="18" spans="1:14" ht="15" customHeight="1">
      <c r="A18" s="310" t="s">
        <v>139</v>
      </c>
      <c r="B18" s="312" t="str">
        <f>+'27　新型コロナウイルス情報'!C4</f>
        <v>今週の新型コロナ 新規感染者数　世界で693万人(対前週の増加に対して78万人増加)</v>
      </c>
      <c r="C18" s="312"/>
      <c r="D18" s="312"/>
      <c r="E18" s="312"/>
      <c r="F18" s="312" t="s">
        <v>21</v>
      </c>
      <c r="G18" s="312"/>
      <c r="H18" s="312"/>
      <c r="I18" s="129"/>
    </row>
    <row r="19" spans="1:14" s="185" customFormat="1" ht="15" customHeight="1">
      <c r="A19" s="310" t="s">
        <v>198</v>
      </c>
      <c r="B19" s="312" t="s">
        <v>262</v>
      </c>
      <c r="C19" s="312"/>
      <c r="D19" s="312"/>
      <c r="E19" s="312"/>
      <c r="F19" s="312"/>
      <c r="G19" s="312"/>
      <c r="H19" s="312"/>
      <c r="I19" s="129"/>
    </row>
    <row r="20" spans="1:14">
      <c r="A20" s="240" t="s">
        <v>125</v>
      </c>
      <c r="B20" s="241"/>
      <c r="C20" s="241"/>
      <c r="D20" s="241"/>
      <c r="E20" s="241"/>
      <c r="F20" s="241"/>
      <c r="G20" s="241"/>
      <c r="H20" s="241"/>
      <c r="I20" s="129"/>
    </row>
    <row r="21" spans="1:14">
      <c r="A21" s="238" t="s">
        <v>21</v>
      </c>
      <c r="B21" s="239"/>
      <c r="C21" s="239"/>
      <c r="D21" s="239"/>
      <c r="E21" s="239"/>
      <c r="F21" s="239"/>
      <c r="G21" s="239"/>
      <c r="H21" s="239"/>
      <c r="I21" s="129"/>
    </row>
    <row r="22" spans="1:14">
      <c r="A22" s="130" t="s">
        <v>135</v>
      </c>
      <c r="I22" s="129"/>
    </row>
    <row r="23" spans="1:14">
      <c r="A23" s="129"/>
      <c r="I23" s="129"/>
    </row>
    <row r="24" spans="1:14">
      <c r="A24" s="129"/>
      <c r="I24" s="129"/>
    </row>
    <row r="25" spans="1:14">
      <c r="A25" s="129"/>
      <c r="I25" s="129"/>
      <c r="N25" t="s">
        <v>175</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160</v>
      </c>
    </row>
    <row r="38" spans="1:9" ht="40.5" customHeight="1">
      <c r="A38" s="623" t="s">
        <v>161</v>
      </c>
      <c r="B38" s="623"/>
      <c r="C38" s="623"/>
      <c r="D38" s="623"/>
      <c r="E38" s="623"/>
      <c r="F38" s="623"/>
      <c r="G38" s="623"/>
    </row>
    <row r="39" spans="1:9" ht="30.75" customHeight="1">
      <c r="A39" s="615" t="s">
        <v>162</v>
      </c>
      <c r="B39" s="615"/>
      <c r="C39" s="615"/>
      <c r="D39" s="615"/>
      <c r="E39" s="615"/>
      <c r="F39" s="615"/>
      <c r="G39" s="615"/>
    </row>
    <row r="40" spans="1:9" ht="15">
      <c r="A40" s="162"/>
    </row>
    <row r="41" spans="1:9" ht="69.75" customHeight="1">
      <c r="A41" s="610" t="s">
        <v>170</v>
      </c>
      <c r="B41" s="610"/>
      <c r="C41" s="610"/>
      <c r="D41" s="610"/>
      <c r="E41" s="610"/>
      <c r="F41" s="610"/>
      <c r="G41" s="610"/>
    </row>
    <row r="42" spans="1:9" ht="35.25" customHeight="1">
      <c r="A42" s="615" t="s">
        <v>163</v>
      </c>
      <c r="B42" s="615"/>
      <c r="C42" s="615"/>
      <c r="D42" s="615"/>
      <c r="E42" s="615"/>
      <c r="F42" s="615"/>
      <c r="G42" s="615"/>
    </row>
    <row r="43" spans="1:9" ht="59.25" customHeight="1">
      <c r="A43" s="610" t="s">
        <v>164</v>
      </c>
      <c r="B43" s="610"/>
      <c r="C43" s="610"/>
      <c r="D43" s="610"/>
      <c r="E43" s="610"/>
      <c r="F43" s="610"/>
      <c r="G43" s="610"/>
    </row>
    <row r="44" spans="1:9" ht="15">
      <c r="A44" s="163"/>
    </row>
    <row r="45" spans="1:9" ht="27.75" customHeight="1">
      <c r="A45" s="612" t="s">
        <v>165</v>
      </c>
      <c r="B45" s="612"/>
      <c r="C45" s="612"/>
      <c r="D45" s="612"/>
      <c r="E45" s="612"/>
      <c r="F45" s="612"/>
      <c r="G45" s="612"/>
    </row>
    <row r="46" spans="1:9" ht="53.25" customHeight="1">
      <c r="A46" s="611" t="s">
        <v>171</v>
      </c>
      <c r="B46" s="610"/>
      <c r="C46" s="610"/>
      <c r="D46" s="610"/>
      <c r="E46" s="610"/>
      <c r="F46" s="610"/>
      <c r="G46" s="610"/>
    </row>
    <row r="47" spans="1:9" ht="15">
      <c r="A47" s="163"/>
    </row>
    <row r="48" spans="1:9" ht="32.25" customHeight="1">
      <c r="A48" s="612" t="s">
        <v>166</v>
      </c>
      <c r="B48" s="612"/>
      <c r="C48" s="612"/>
      <c r="D48" s="612"/>
      <c r="E48" s="612"/>
      <c r="F48" s="612"/>
      <c r="G48" s="612"/>
    </row>
    <row r="49" spans="1:7" ht="15">
      <c r="A49" s="162"/>
    </row>
    <row r="50" spans="1:7" ht="87" customHeight="1">
      <c r="A50" s="611" t="s">
        <v>172</v>
      </c>
      <c r="B50" s="610"/>
      <c r="C50" s="610"/>
      <c r="D50" s="610"/>
      <c r="E50" s="610"/>
      <c r="F50" s="610"/>
      <c r="G50" s="610"/>
    </row>
    <row r="51" spans="1:7" ht="15">
      <c r="A51" s="163"/>
    </row>
    <row r="52" spans="1:7" ht="32.25" customHeight="1">
      <c r="A52" s="612" t="s">
        <v>167</v>
      </c>
      <c r="B52" s="612"/>
      <c r="C52" s="612"/>
      <c r="D52" s="612"/>
      <c r="E52" s="612"/>
      <c r="F52" s="612"/>
      <c r="G52" s="612"/>
    </row>
    <row r="53" spans="1:7" ht="29.25" customHeight="1">
      <c r="A53" s="610" t="s">
        <v>168</v>
      </c>
      <c r="B53" s="610"/>
      <c r="C53" s="610"/>
      <c r="D53" s="610"/>
      <c r="E53" s="610"/>
      <c r="F53" s="610"/>
      <c r="G53" s="610"/>
    </row>
    <row r="54" spans="1:7" ht="15">
      <c r="A54" s="163"/>
    </row>
    <row r="55" spans="1:7" s="148" customFormat="1" ht="110.25" customHeight="1">
      <c r="A55" s="613" t="s">
        <v>173</v>
      </c>
      <c r="B55" s="614"/>
      <c r="C55" s="614"/>
      <c r="D55" s="614"/>
      <c r="E55" s="614"/>
      <c r="F55" s="614"/>
      <c r="G55" s="614"/>
    </row>
    <row r="56" spans="1:7" ht="34.5" customHeight="1">
      <c r="A56" s="615" t="s">
        <v>169</v>
      </c>
      <c r="B56" s="615"/>
      <c r="C56" s="615"/>
      <c r="D56" s="615"/>
      <c r="E56" s="615"/>
      <c r="F56" s="615"/>
      <c r="G56" s="615"/>
    </row>
    <row r="57" spans="1:7" ht="114" customHeight="1">
      <c r="A57" s="611" t="s">
        <v>174</v>
      </c>
      <c r="B57" s="610"/>
      <c r="C57" s="610"/>
      <c r="D57" s="610"/>
      <c r="E57" s="610"/>
      <c r="F57" s="610"/>
      <c r="G57" s="610"/>
    </row>
    <row r="58" spans="1:7" ht="109.5" customHeight="1">
      <c r="A58" s="610"/>
      <c r="B58" s="610"/>
      <c r="C58" s="610"/>
      <c r="D58" s="610"/>
      <c r="E58" s="610"/>
      <c r="F58" s="610"/>
      <c r="G58" s="610"/>
    </row>
    <row r="59" spans="1:7" ht="15">
      <c r="A59" s="163"/>
    </row>
    <row r="60" spans="1:7" s="160" customFormat="1" ht="57.75" customHeight="1">
      <c r="A60" s="610"/>
      <c r="B60" s="610"/>
      <c r="C60" s="610"/>
      <c r="D60" s="610"/>
      <c r="E60" s="610"/>
      <c r="F60" s="610"/>
      <c r="G60" s="610"/>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3"/>
  <sheetViews>
    <sheetView view="pageBreakPreview" zoomScaleNormal="100" zoomScaleSheetLayoutView="100" workbookViewId="0">
      <selection activeCell="G13" sqref="G13"/>
    </sheetView>
  </sheetViews>
  <sheetFormatPr defaultColWidth="9" defaultRowHeight="13.2"/>
  <cols>
    <col min="1" max="1" width="21.33203125" style="48" customWidth="1"/>
    <col min="2" max="2" width="19.77734375" style="48" customWidth="1"/>
    <col min="3" max="3" width="80.21875" style="434"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58" t="s">
        <v>290</v>
      </c>
      <c r="B1" s="459" t="s">
        <v>227</v>
      </c>
      <c r="C1" s="460" t="s">
        <v>246</v>
      </c>
      <c r="D1" s="461" t="s">
        <v>25</v>
      </c>
      <c r="E1" s="462" t="s">
        <v>26</v>
      </c>
    </row>
    <row r="2" spans="1:5" s="181" customFormat="1" ht="22.95" customHeight="1">
      <c r="A2" s="543" t="s">
        <v>265</v>
      </c>
      <c r="B2" s="463" t="s">
        <v>291</v>
      </c>
      <c r="C2" s="564" t="s">
        <v>357</v>
      </c>
      <c r="D2" s="464">
        <v>44757</v>
      </c>
      <c r="E2" s="464">
        <v>44757</v>
      </c>
    </row>
    <row r="3" spans="1:5" s="181" customFormat="1" ht="22.95" customHeight="1">
      <c r="A3" s="543" t="s">
        <v>263</v>
      </c>
      <c r="B3" s="463" t="s">
        <v>274</v>
      </c>
      <c r="C3" s="567" t="s">
        <v>358</v>
      </c>
      <c r="D3" s="464">
        <v>44757</v>
      </c>
      <c r="E3" s="464">
        <v>44757</v>
      </c>
    </row>
    <row r="4" spans="1:5" s="181" customFormat="1" ht="22.95" customHeight="1">
      <c r="A4" s="543" t="s">
        <v>263</v>
      </c>
      <c r="B4" s="463" t="s">
        <v>292</v>
      </c>
      <c r="C4" s="566" t="s">
        <v>359</v>
      </c>
      <c r="D4" s="464">
        <v>44748</v>
      </c>
      <c r="E4" s="464">
        <v>44757</v>
      </c>
    </row>
    <row r="5" spans="1:5" s="181" customFormat="1" ht="22.95" customHeight="1">
      <c r="A5" s="543" t="s">
        <v>263</v>
      </c>
      <c r="B5" s="463" t="s">
        <v>293</v>
      </c>
      <c r="C5" s="567" t="s">
        <v>360</v>
      </c>
      <c r="D5" s="464">
        <v>44756</v>
      </c>
      <c r="E5" s="464">
        <v>44757</v>
      </c>
    </row>
    <row r="6" spans="1:5" s="181" customFormat="1" ht="22.95" customHeight="1">
      <c r="A6" s="543" t="s">
        <v>268</v>
      </c>
      <c r="B6" s="463" t="s">
        <v>294</v>
      </c>
      <c r="C6" s="566" t="s">
        <v>361</v>
      </c>
      <c r="D6" s="464">
        <v>44756</v>
      </c>
      <c r="E6" s="464">
        <v>44757</v>
      </c>
    </row>
    <row r="7" spans="1:5" s="181" customFormat="1" ht="22.95" customHeight="1">
      <c r="A7" s="543" t="s">
        <v>263</v>
      </c>
      <c r="B7" s="463" t="s">
        <v>295</v>
      </c>
      <c r="C7" s="567" t="s">
        <v>362</v>
      </c>
      <c r="D7" s="464">
        <v>44756</v>
      </c>
      <c r="E7" s="464">
        <v>44756</v>
      </c>
    </row>
    <row r="8" spans="1:5" s="181" customFormat="1" ht="22.95" customHeight="1">
      <c r="A8" s="543" t="s">
        <v>266</v>
      </c>
      <c r="B8" s="463" t="s">
        <v>296</v>
      </c>
      <c r="C8" s="567" t="s">
        <v>363</v>
      </c>
      <c r="D8" s="464">
        <v>44756</v>
      </c>
      <c r="E8" s="464">
        <v>44756</v>
      </c>
    </row>
    <row r="9" spans="1:5" s="181" customFormat="1" ht="22.95" customHeight="1">
      <c r="A9" s="543" t="s">
        <v>265</v>
      </c>
      <c r="B9" s="463" t="s">
        <v>297</v>
      </c>
      <c r="C9" s="463" t="s">
        <v>364</v>
      </c>
      <c r="D9" s="464">
        <v>44756</v>
      </c>
      <c r="E9" s="464">
        <v>44756</v>
      </c>
    </row>
    <row r="10" spans="1:5" s="181" customFormat="1" ht="22.95" customHeight="1">
      <c r="A10" s="543" t="s">
        <v>265</v>
      </c>
      <c r="B10" s="463" t="s">
        <v>298</v>
      </c>
      <c r="C10" s="463" t="s">
        <v>365</v>
      </c>
      <c r="D10" s="464">
        <v>44755</v>
      </c>
      <c r="E10" s="464">
        <v>44756</v>
      </c>
    </row>
    <row r="11" spans="1:5" s="181" customFormat="1" ht="22.95" customHeight="1">
      <c r="A11" s="543" t="s">
        <v>263</v>
      </c>
      <c r="B11" s="463" t="s">
        <v>299</v>
      </c>
      <c r="C11" s="578" t="s">
        <v>366</v>
      </c>
      <c r="D11" s="464">
        <v>44755</v>
      </c>
      <c r="E11" s="464">
        <v>44756</v>
      </c>
    </row>
    <row r="12" spans="1:5" s="181" customFormat="1" ht="22.95" customHeight="1">
      <c r="A12" s="543" t="s">
        <v>263</v>
      </c>
      <c r="B12" s="463" t="s">
        <v>300</v>
      </c>
      <c r="C12" s="463" t="s">
        <v>367</v>
      </c>
      <c r="D12" s="464">
        <v>44755</v>
      </c>
      <c r="E12" s="464">
        <v>44756</v>
      </c>
    </row>
    <row r="13" spans="1:5" s="181" customFormat="1" ht="22.95" customHeight="1">
      <c r="A13" s="543" t="s">
        <v>263</v>
      </c>
      <c r="B13" s="463" t="s">
        <v>301</v>
      </c>
      <c r="C13" s="564" t="s">
        <v>302</v>
      </c>
      <c r="D13" s="464">
        <v>44755</v>
      </c>
      <c r="E13" s="464">
        <v>44755</v>
      </c>
    </row>
    <row r="14" spans="1:5" s="181" customFormat="1" ht="22.95" customHeight="1">
      <c r="A14" s="543" t="s">
        <v>263</v>
      </c>
      <c r="B14" s="463" t="s">
        <v>275</v>
      </c>
      <c r="C14" s="567" t="s">
        <v>303</v>
      </c>
      <c r="D14" s="464">
        <v>44755</v>
      </c>
      <c r="E14" s="464">
        <v>44755</v>
      </c>
    </row>
    <row r="15" spans="1:5" s="181" customFormat="1" ht="22.95" customHeight="1">
      <c r="A15" s="543" t="s">
        <v>266</v>
      </c>
      <c r="B15" s="463" t="s">
        <v>304</v>
      </c>
      <c r="C15" s="567" t="s">
        <v>305</v>
      </c>
      <c r="D15" s="464">
        <v>44755</v>
      </c>
      <c r="E15" s="464">
        <v>44755</v>
      </c>
    </row>
    <row r="16" spans="1:5" s="181" customFormat="1" ht="22.95" customHeight="1">
      <c r="A16" s="543" t="s">
        <v>263</v>
      </c>
      <c r="B16" s="463" t="s">
        <v>306</v>
      </c>
      <c r="C16" s="567" t="s">
        <v>307</v>
      </c>
      <c r="D16" s="464">
        <v>44754</v>
      </c>
      <c r="E16" s="464">
        <v>44755</v>
      </c>
    </row>
    <row r="17" spans="1:5" s="181" customFormat="1" ht="22.95" customHeight="1">
      <c r="A17" s="543" t="s">
        <v>265</v>
      </c>
      <c r="B17" s="463" t="s">
        <v>308</v>
      </c>
      <c r="C17" s="566" t="s">
        <v>309</v>
      </c>
      <c r="D17" s="464">
        <v>44754</v>
      </c>
      <c r="E17" s="464">
        <v>44755</v>
      </c>
    </row>
    <row r="18" spans="1:5" s="181" customFormat="1" ht="22.95" customHeight="1">
      <c r="A18" s="543" t="s">
        <v>263</v>
      </c>
      <c r="B18" s="463" t="s">
        <v>310</v>
      </c>
      <c r="C18" s="564" t="s">
        <v>311</v>
      </c>
      <c r="D18" s="464">
        <v>44754</v>
      </c>
      <c r="E18" s="464">
        <v>44755</v>
      </c>
    </row>
    <row r="19" spans="1:5" s="181" customFormat="1" ht="22.95" customHeight="1">
      <c r="A19" s="543" t="s">
        <v>263</v>
      </c>
      <c r="B19" s="463" t="s">
        <v>312</v>
      </c>
      <c r="C19" s="564" t="s">
        <v>313</v>
      </c>
      <c r="D19" s="464">
        <v>44754</v>
      </c>
      <c r="E19" s="464">
        <v>44755</v>
      </c>
    </row>
    <row r="20" spans="1:5" s="181" customFormat="1" ht="22.95" customHeight="1">
      <c r="A20" s="543" t="s">
        <v>263</v>
      </c>
      <c r="B20" s="463" t="s">
        <v>314</v>
      </c>
      <c r="C20" s="566" t="s">
        <v>315</v>
      </c>
      <c r="D20" s="464">
        <v>44754</v>
      </c>
      <c r="E20" s="464">
        <v>44755</v>
      </c>
    </row>
    <row r="21" spans="1:5" s="181" customFormat="1" ht="22.95" customHeight="1">
      <c r="A21" s="543" t="s">
        <v>263</v>
      </c>
      <c r="B21" s="463" t="s">
        <v>269</v>
      </c>
      <c r="C21" s="565" t="s">
        <v>316</v>
      </c>
      <c r="D21" s="464">
        <v>44754</v>
      </c>
      <c r="E21" s="464">
        <v>44755</v>
      </c>
    </row>
    <row r="22" spans="1:5" s="181" customFormat="1" ht="22.95" customHeight="1">
      <c r="A22" s="543" t="s">
        <v>263</v>
      </c>
      <c r="B22" s="463" t="s">
        <v>317</v>
      </c>
      <c r="C22" s="567" t="s">
        <v>318</v>
      </c>
      <c r="D22" s="464">
        <v>44754</v>
      </c>
      <c r="E22" s="464">
        <v>44755</v>
      </c>
    </row>
    <row r="23" spans="1:5" s="181" customFormat="1" ht="22.95" customHeight="1">
      <c r="A23" s="543" t="s">
        <v>263</v>
      </c>
      <c r="B23" s="463" t="s">
        <v>276</v>
      </c>
      <c r="C23" s="567" t="s">
        <v>319</v>
      </c>
      <c r="D23" s="464">
        <v>44754</v>
      </c>
      <c r="E23" s="464">
        <v>44755</v>
      </c>
    </row>
    <row r="24" spans="1:5" s="181" customFormat="1" ht="22.95" customHeight="1">
      <c r="A24" s="543" t="s">
        <v>263</v>
      </c>
      <c r="B24" s="463" t="s">
        <v>276</v>
      </c>
      <c r="C24" s="565" t="s">
        <v>320</v>
      </c>
      <c r="D24" s="464">
        <v>44754</v>
      </c>
      <c r="E24" s="464">
        <v>44755</v>
      </c>
    </row>
    <row r="25" spans="1:5" s="181" customFormat="1" ht="22.95" customHeight="1">
      <c r="A25" s="543" t="s">
        <v>263</v>
      </c>
      <c r="B25" s="463" t="s">
        <v>321</v>
      </c>
      <c r="C25" s="566" t="s">
        <v>322</v>
      </c>
      <c r="D25" s="464">
        <v>44754</v>
      </c>
      <c r="E25" s="464">
        <v>44754</v>
      </c>
    </row>
    <row r="26" spans="1:5" s="181" customFormat="1" ht="22.95" customHeight="1">
      <c r="A26" s="543" t="s">
        <v>263</v>
      </c>
      <c r="B26" s="463" t="s">
        <v>323</v>
      </c>
      <c r="C26" s="579" t="s">
        <v>324</v>
      </c>
      <c r="D26" s="464">
        <v>44754</v>
      </c>
      <c r="E26" s="464">
        <v>44754</v>
      </c>
    </row>
    <row r="27" spans="1:5" s="181" customFormat="1" ht="22.95" customHeight="1">
      <c r="A27" s="543" t="s">
        <v>265</v>
      </c>
      <c r="B27" s="463" t="s">
        <v>270</v>
      </c>
      <c r="C27" s="565" t="s">
        <v>325</v>
      </c>
      <c r="D27" s="464">
        <v>44754</v>
      </c>
      <c r="E27" s="464">
        <v>44754</v>
      </c>
    </row>
    <row r="28" spans="1:5" s="181" customFormat="1" ht="22.95" customHeight="1">
      <c r="A28" s="543" t="s">
        <v>265</v>
      </c>
      <c r="B28" s="463" t="s">
        <v>270</v>
      </c>
      <c r="C28" s="463" t="s">
        <v>326</v>
      </c>
      <c r="D28" s="464">
        <v>44754</v>
      </c>
      <c r="E28" s="464">
        <v>44754</v>
      </c>
    </row>
    <row r="29" spans="1:5" s="181" customFormat="1" ht="22.95" customHeight="1">
      <c r="A29" s="543" t="s">
        <v>265</v>
      </c>
      <c r="B29" s="463" t="s">
        <v>327</v>
      </c>
      <c r="C29" s="564" t="s">
        <v>328</v>
      </c>
      <c r="D29" s="464">
        <v>44753</v>
      </c>
      <c r="E29" s="464">
        <v>44754</v>
      </c>
    </row>
    <row r="30" spans="1:5" s="181" customFormat="1" ht="22.95" customHeight="1">
      <c r="A30" s="543" t="s">
        <v>263</v>
      </c>
      <c r="B30" s="463" t="s">
        <v>264</v>
      </c>
      <c r="C30" s="565" t="s">
        <v>329</v>
      </c>
      <c r="D30" s="464">
        <v>44753</v>
      </c>
      <c r="E30" s="464">
        <v>44754</v>
      </c>
    </row>
    <row r="31" spans="1:5" s="181" customFormat="1" ht="22.95" customHeight="1">
      <c r="A31" s="543" t="s">
        <v>263</v>
      </c>
      <c r="B31" s="463" t="s">
        <v>264</v>
      </c>
      <c r="C31" s="564" t="s">
        <v>330</v>
      </c>
      <c r="D31" s="464">
        <v>44753</v>
      </c>
      <c r="E31" s="464">
        <v>44754</v>
      </c>
    </row>
    <row r="32" spans="1:5" s="181" customFormat="1" ht="22.95" customHeight="1">
      <c r="A32" s="543" t="s">
        <v>263</v>
      </c>
      <c r="B32" s="463" t="s">
        <v>306</v>
      </c>
      <c r="C32" s="567" t="s">
        <v>331</v>
      </c>
      <c r="D32" s="464">
        <v>44753</v>
      </c>
      <c r="E32" s="464">
        <v>44754</v>
      </c>
    </row>
    <row r="33" spans="1:5" s="181" customFormat="1" ht="22.95" customHeight="1">
      <c r="A33" s="543" t="s">
        <v>266</v>
      </c>
      <c r="B33" s="463" t="s">
        <v>332</v>
      </c>
      <c r="C33" s="565" t="s">
        <v>333</v>
      </c>
      <c r="D33" s="464">
        <v>44753</v>
      </c>
      <c r="E33" s="464">
        <v>44754</v>
      </c>
    </row>
    <row r="34" spans="1:5" s="181" customFormat="1" ht="22.95" customHeight="1">
      <c r="A34" s="543" t="s">
        <v>263</v>
      </c>
      <c r="B34" s="463" t="s">
        <v>334</v>
      </c>
      <c r="C34" s="567" t="s">
        <v>335</v>
      </c>
      <c r="D34" s="464">
        <v>44753</v>
      </c>
      <c r="E34" s="464">
        <v>44754</v>
      </c>
    </row>
    <row r="35" spans="1:5" s="181" customFormat="1" ht="22.95" customHeight="1">
      <c r="A35" s="543" t="s">
        <v>263</v>
      </c>
      <c r="B35" s="463" t="s">
        <v>336</v>
      </c>
      <c r="C35" s="564" t="s">
        <v>337</v>
      </c>
      <c r="D35" s="464">
        <v>44753</v>
      </c>
      <c r="E35" s="464">
        <v>44754</v>
      </c>
    </row>
    <row r="36" spans="1:5" s="181" customFormat="1" ht="22.95" customHeight="1">
      <c r="A36" s="543" t="s">
        <v>263</v>
      </c>
      <c r="B36" s="463" t="s">
        <v>338</v>
      </c>
      <c r="C36" s="567" t="s">
        <v>339</v>
      </c>
      <c r="D36" s="464">
        <v>44753</v>
      </c>
      <c r="E36" s="464">
        <v>44754</v>
      </c>
    </row>
    <row r="37" spans="1:5" s="181" customFormat="1" ht="22.95" customHeight="1">
      <c r="A37" s="543" t="s">
        <v>266</v>
      </c>
      <c r="B37" s="463" t="s">
        <v>340</v>
      </c>
      <c r="C37" s="578" t="s">
        <v>341</v>
      </c>
      <c r="D37" s="464">
        <v>44752</v>
      </c>
      <c r="E37" s="464">
        <v>44753</v>
      </c>
    </row>
    <row r="38" spans="1:5" s="181" customFormat="1" ht="22.95" customHeight="1">
      <c r="A38" s="543" t="s">
        <v>263</v>
      </c>
      <c r="B38" s="463" t="s">
        <v>342</v>
      </c>
      <c r="C38" s="463" t="s">
        <v>343</v>
      </c>
      <c r="D38" s="464">
        <v>44750</v>
      </c>
      <c r="E38" s="464">
        <v>44753</v>
      </c>
    </row>
    <row r="39" spans="1:5" s="181" customFormat="1" ht="22.95" customHeight="1">
      <c r="A39" s="543" t="s">
        <v>263</v>
      </c>
      <c r="B39" s="463" t="s">
        <v>344</v>
      </c>
      <c r="C39" s="578" t="s">
        <v>345</v>
      </c>
      <c r="D39" s="464">
        <v>44750</v>
      </c>
      <c r="E39" s="464">
        <v>44753</v>
      </c>
    </row>
    <row r="40" spans="1:5" s="181" customFormat="1" ht="22.95" customHeight="1">
      <c r="A40" s="543" t="s">
        <v>263</v>
      </c>
      <c r="B40" s="463" t="s">
        <v>317</v>
      </c>
      <c r="C40" s="567" t="s">
        <v>346</v>
      </c>
      <c r="D40" s="464">
        <v>44750</v>
      </c>
      <c r="E40" s="464">
        <v>44753</v>
      </c>
    </row>
    <row r="41" spans="1:5" s="181" customFormat="1" ht="22.95" customHeight="1">
      <c r="A41" s="543" t="s">
        <v>263</v>
      </c>
      <c r="B41" s="463" t="s">
        <v>347</v>
      </c>
      <c r="C41" s="578" t="s">
        <v>348</v>
      </c>
      <c r="D41" s="464">
        <v>44750</v>
      </c>
      <c r="E41" s="464">
        <v>44753</v>
      </c>
    </row>
    <row r="42" spans="1:5" s="181" customFormat="1" ht="22.95" customHeight="1">
      <c r="A42" s="543" t="s">
        <v>266</v>
      </c>
      <c r="B42" s="463" t="s">
        <v>349</v>
      </c>
      <c r="C42" s="564" t="s">
        <v>350</v>
      </c>
      <c r="D42" s="464">
        <v>44750</v>
      </c>
      <c r="E42" s="464">
        <v>44753</v>
      </c>
    </row>
    <row r="43" spans="1:5" s="181" customFormat="1" ht="22.95" customHeight="1">
      <c r="A43" s="543" t="s">
        <v>263</v>
      </c>
      <c r="B43" s="463" t="s">
        <v>351</v>
      </c>
      <c r="C43" s="567" t="s">
        <v>352</v>
      </c>
      <c r="D43" s="464">
        <v>44750</v>
      </c>
      <c r="E43" s="464">
        <v>44753</v>
      </c>
    </row>
    <row r="44" spans="1:5" s="181" customFormat="1" ht="22.95" customHeight="1">
      <c r="A44" s="543" t="s">
        <v>266</v>
      </c>
      <c r="B44" s="463" t="s">
        <v>353</v>
      </c>
      <c r="C44" s="578" t="s">
        <v>354</v>
      </c>
      <c r="D44" s="464">
        <v>44750</v>
      </c>
      <c r="E44" s="464">
        <v>44753</v>
      </c>
    </row>
    <row r="45" spans="1:5" s="181" customFormat="1" ht="22.95" customHeight="1">
      <c r="A45" s="543" t="s">
        <v>265</v>
      </c>
      <c r="B45" s="463" t="s">
        <v>355</v>
      </c>
      <c r="C45" s="566" t="s">
        <v>356</v>
      </c>
      <c r="D45" s="464">
        <v>44750</v>
      </c>
      <c r="E45" s="464">
        <v>44753</v>
      </c>
    </row>
    <row r="46" spans="1:5" s="181" customFormat="1" ht="22.95" customHeight="1">
      <c r="A46" s="543"/>
      <c r="B46" s="463"/>
      <c r="C46" s="463"/>
      <c r="D46" s="464"/>
      <c r="E46" s="464"/>
    </row>
    <row r="47" spans="1:5" s="181" customFormat="1" ht="22.95" customHeight="1">
      <c r="A47" s="543"/>
      <c r="B47" s="463"/>
      <c r="C47" s="463"/>
      <c r="D47" s="464"/>
      <c r="E47" s="464"/>
    </row>
    <row r="48" spans="1:5" s="181" customFormat="1" ht="22.2" customHeight="1">
      <c r="A48" s="270"/>
      <c r="B48" s="271"/>
      <c r="C48" s="272"/>
      <c r="D48" s="271"/>
      <c r="E48" s="271"/>
    </row>
    <row r="49" spans="1:11" s="181" customFormat="1" ht="18" customHeight="1">
      <c r="A49" s="266"/>
      <c r="B49" s="267"/>
      <c r="C49" s="431" t="s">
        <v>226</v>
      </c>
      <c r="D49" s="268"/>
      <c r="E49" s="268"/>
    </row>
    <row r="50" spans="1:11" ht="18.75" customHeight="1">
      <c r="A50" s="43"/>
      <c r="B50" s="43"/>
      <c r="C50" s="181"/>
      <c r="D50" s="43"/>
      <c r="E50" s="43"/>
    </row>
    <row r="51" spans="1:11" ht="9" customHeight="1">
      <c r="A51" s="44"/>
      <c r="B51" s="45"/>
      <c r="C51" s="432"/>
      <c r="D51" s="46"/>
      <c r="E51" s="46"/>
    </row>
    <row r="52" spans="1:11" s="47" customFormat="1" ht="20.25" customHeight="1">
      <c r="A52" s="183" t="s">
        <v>176</v>
      </c>
      <c r="B52" s="183"/>
      <c r="C52" s="433"/>
      <c r="D52" s="60"/>
      <c r="E52" s="60"/>
    </row>
    <row r="53" spans="1:11" s="47" customFormat="1" ht="20.25" customHeight="1">
      <c r="A53" s="843" t="s">
        <v>27</v>
      </c>
      <c r="B53" s="843"/>
      <c r="C53" s="843"/>
      <c r="D53" s="61"/>
      <c r="E53" s="61"/>
      <c r="J53" s="182"/>
      <c r="K53" s="182"/>
    </row>
  </sheetData>
  <mergeCells count="1">
    <mergeCell ref="A53:C5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P14" sqref="P14"/>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44" t="s">
        <v>285</v>
      </c>
      <c r="B1" s="845"/>
      <c r="C1" s="845"/>
      <c r="D1" s="845"/>
      <c r="E1" s="845"/>
      <c r="F1" s="845"/>
      <c r="G1" s="845"/>
      <c r="H1" s="845"/>
      <c r="I1" s="845"/>
      <c r="J1" s="845"/>
      <c r="K1" s="845"/>
      <c r="L1" s="845"/>
      <c r="M1" s="845"/>
      <c r="N1" s="846"/>
    </row>
    <row r="2" spans="1:16" s="298" customFormat="1" ht="47.4" customHeight="1">
      <c r="A2" s="847" t="s">
        <v>384</v>
      </c>
      <c r="B2" s="848"/>
      <c r="C2" s="848"/>
      <c r="D2" s="848"/>
      <c r="E2" s="848"/>
      <c r="F2" s="848"/>
      <c r="G2" s="848"/>
      <c r="H2" s="848"/>
      <c r="I2" s="848"/>
      <c r="J2" s="848"/>
      <c r="K2" s="848"/>
      <c r="L2" s="848"/>
      <c r="M2" s="848"/>
      <c r="N2" s="849"/>
      <c r="O2" s="13"/>
    </row>
    <row r="3" spans="1:16" s="298" customFormat="1" ht="112.8" customHeight="1" thickBot="1">
      <c r="A3" s="850" t="s">
        <v>385</v>
      </c>
      <c r="B3" s="851"/>
      <c r="C3" s="851"/>
      <c r="D3" s="851"/>
      <c r="E3" s="851"/>
      <c r="F3" s="851"/>
      <c r="G3" s="851"/>
      <c r="H3" s="851"/>
      <c r="I3" s="851"/>
      <c r="J3" s="851"/>
      <c r="K3" s="851"/>
      <c r="L3" s="851"/>
      <c r="M3" s="851"/>
      <c r="N3" s="852"/>
      <c r="O3" s="13"/>
    </row>
    <row r="4" spans="1:16" s="573" customFormat="1" ht="42" customHeight="1">
      <c r="A4" s="856" t="s">
        <v>386</v>
      </c>
      <c r="B4" s="857"/>
      <c r="C4" s="857"/>
      <c r="D4" s="857"/>
      <c r="E4" s="857"/>
      <c r="F4" s="857"/>
      <c r="G4" s="857"/>
      <c r="H4" s="857"/>
      <c r="I4" s="857"/>
      <c r="J4" s="857"/>
      <c r="K4" s="857"/>
      <c r="L4" s="857"/>
      <c r="M4" s="857"/>
      <c r="N4" s="858"/>
      <c r="O4" s="13"/>
    </row>
    <row r="5" spans="1:16" s="573" customFormat="1" ht="128.4" customHeight="1" thickBot="1">
      <c r="A5" s="853" t="s">
        <v>387</v>
      </c>
      <c r="B5" s="854"/>
      <c r="C5" s="854"/>
      <c r="D5" s="854"/>
      <c r="E5" s="854"/>
      <c r="F5" s="854"/>
      <c r="G5" s="854"/>
      <c r="H5" s="854"/>
      <c r="I5" s="854"/>
      <c r="J5" s="854"/>
      <c r="K5" s="854"/>
      <c r="L5" s="854"/>
      <c r="M5" s="854"/>
      <c r="N5" s="855"/>
      <c r="O5" s="13"/>
    </row>
    <row r="6" spans="1:16" ht="48" customHeight="1" thickBot="1">
      <c r="A6" s="859" t="s">
        <v>388</v>
      </c>
      <c r="B6" s="860"/>
      <c r="C6" s="860"/>
      <c r="D6" s="860"/>
      <c r="E6" s="860"/>
      <c r="F6" s="860"/>
      <c r="G6" s="860"/>
      <c r="H6" s="860"/>
      <c r="I6" s="860"/>
      <c r="J6" s="860"/>
      <c r="K6" s="860"/>
      <c r="L6" s="860"/>
      <c r="M6" s="860"/>
      <c r="N6" s="861"/>
    </row>
    <row r="7" spans="1:16" ht="111.6" customHeight="1" thickBot="1">
      <c r="A7" s="862" t="s">
        <v>389</v>
      </c>
      <c r="B7" s="863"/>
      <c r="C7" s="863"/>
      <c r="D7" s="863"/>
      <c r="E7" s="863"/>
      <c r="F7" s="863"/>
      <c r="G7" s="863"/>
      <c r="H7" s="863"/>
      <c r="I7" s="863"/>
      <c r="J7" s="863"/>
      <c r="K7" s="863"/>
      <c r="L7" s="863"/>
      <c r="M7" s="863"/>
      <c r="N7" s="864"/>
      <c r="O7" s="50"/>
    </row>
    <row r="8" spans="1:16" s="184" customFormat="1" ht="50.4" customHeight="1" thickBot="1">
      <c r="A8" s="868" t="s">
        <v>390</v>
      </c>
      <c r="B8" s="869"/>
      <c r="C8" s="869"/>
      <c r="D8" s="869"/>
      <c r="E8" s="869"/>
      <c r="F8" s="869"/>
      <c r="G8" s="869"/>
      <c r="H8" s="869"/>
      <c r="I8" s="869"/>
      <c r="J8" s="869"/>
      <c r="K8" s="869"/>
      <c r="L8" s="869"/>
      <c r="M8" s="869"/>
      <c r="N8" s="870"/>
      <c r="O8" s="56"/>
    </row>
    <row r="9" spans="1:16" s="184" customFormat="1" ht="186" customHeight="1">
      <c r="A9" s="871" t="s">
        <v>391</v>
      </c>
      <c r="B9" s="872"/>
      <c r="C9" s="872"/>
      <c r="D9" s="872"/>
      <c r="E9" s="872"/>
      <c r="F9" s="872"/>
      <c r="G9" s="872"/>
      <c r="H9" s="872"/>
      <c r="I9" s="872"/>
      <c r="J9" s="872"/>
      <c r="K9" s="872"/>
      <c r="L9" s="872"/>
      <c r="M9" s="872"/>
      <c r="N9" s="873"/>
      <c r="O9" s="56"/>
    </row>
    <row r="10" spans="1:16" s="138" customFormat="1" ht="27" hidden="1" customHeight="1">
      <c r="A10" s="876"/>
      <c r="B10" s="877"/>
      <c r="C10" s="877"/>
      <c r="D10" s="877"/>
      <c r="E10" s="877"/>
      <c r="F10" s="877"/>
      <c r="G10" s="877"/>
      <c r="H10" s="877"/>
      <c r="I10" s="877"/>
      <c r="J10" s="877"/>
      <c r="K10" s="877"/>
      <c r="L10" s="877"/>
      <c r="M10" s="877"/>
      <c r="N10" s="878"/>
      <c r="O10" s="479"/>
    </row>
    <row r="11" spans="1:16" s="138" customFormat="1" ht="77.400000000000006" hidden="1" customHeight="1" thickBot="1">
      <c r="A11" s="879"/>
      <c r="B11" s="880"/>
      <c r="C11" s="880"/>
      <c r="D11" s="880"/>
      <c r="E11" s="880"/>
      <c r="F11" s="880"/>
      <c r="G11" s="880"/>
      <c r="H11" s="880"/>
      <c r="I11" s="880"/>
      <c r="J11" s="880"/>
      <c r="K11" s="880"/>
      <c r="L11" s="880"/>
      <c r="M11" s="880"/>
      <c r="N11" s="881"/>
      <c r="O11" s="479"/>
    </row>
    <row r="12" spans="1:16" s="138" customFormat="1" ht="25.8" customHeight="1">
      <c r="A12" s="134"/>
      <c r="B12" s="135"/>
      <c r="C12" s="135"/>
      <c r="D12" s="135"/>
      <c r="E12" s="135"/>
      <c r="F12" s="135"/>
      <c r="G12" s="135"/>
      <c r="H12" s="135"/>
      <c r="I12" s="135"/>
      <c r="J12" s="135"/>
      <c r="K12" s="135"/>
      <c r="L12" s="135"/>
      <c r="M12" s="135"/>
      <c r="N12" s="136"/>
      <c r="O12" s="137"/>
    </row>
    <row r="13" spans="1:16" s="138" customFormat="1" ht="25.8" customHeight="1" thickBot="1">
      <c r="A13" s="134"/>
      <c r="B13" s="135"/>
      <c r="C13" s="135"/>
      <c r="D13" s="135"/>
      <c r="E13" s="135"/>
      <c r="F13" s="135"/>
      <c r="G13" s="135"/>
      <c r="H13" s="135"/>
      <c r="I13" s="135"/>
      <c r="J13" s="135"/>
      <c r="K13" s="135"/>
      <c r="L13" s="135"/>
      <c r="M13" s="135"/>
      <c r="N13" s="136"/>
      <c r="O13" s="137"/>
    </row>
    <row r="14" spans="1:16" ht="49.2" customHeight="1">
      <c r="A14" s="874" t="s">
        <v>392</v>
      </c>
      <c r="B14" s="874"/>
      <c r="C14" s="874"/>
      <c r="D14" s="874"/>
      <c r="E14" s="874"/>
      <c r="F14" s="874"/>
      <c r="G14" s="874"/>
      <c r="H14" s="874"/>
      <c r="I14" s="874"/>
      <c r="J14" s="874"/>
      <c r="K14" s="874"/>
      <c r="L14" s="874"/>
      <c r="M14" s="874"/>
      <c r="N14" s="875"/>
      <c r="P14" s="51"/>
    </row>
    <row r="15" spans="1:16" ht="21.6" customHeight="1">
      <c r="A15" s="865" t="s">
        <v>244</v>
      </c>
      <c r="B15" s="866"/>
      <c r="C15" s="866"/>
      <c r="D15" s="866"/>
      <c r="E15" s="866"/>
      <c r="F15" s="866"/>
      <c r="G15" s="866"/>
      <c r="H15" s="866"/>
      <c r="I15" s="866"/>
      <c r="J15" s="866"/>
      <c r="K15" s="866"/>
      <c r="L15" s="866"/>
      <c r="M15" s="866"/>
      <c r="N15" s="867"/>
      <c r="O15" s="62" t="s">
        <v>216</v>
      </c>
      <c r="P15" s="51"/>
    </row>
    <row r="16" spans="1:16" ht="30" customHeight="1" thickBot="1">
      <c r="A16" s="57"/>
      <c r="B16" s="58"/>
      <c r="C16" s="58"/>
      <c r="D16" s="58"/>
      <c r="E16" s="58"/>
      <c r="F16" s="58"/>
      <c r="G16" s="58"/>
      <c r="H16" s="58"/>
      <c r="I16" s="58"/>
      <c r="J16" s="58"/>
      <c r="K16" s="58"/>
      <c r="L16" s="58"/>
      <c r="M16" s="58"/>
      <c r="N16" s="59"/>
      <c r="P16" s="51"/>
    </row>
    <row r="17" spans="1:16" ht="22.8" customHeight="1">
      <c r="A17" s="809" t="s">
        <v>29</v>
      </c>
      <c r="B17" s="810"/>
      <c r="C17" s="810"/>
      <c r="D17" s="810"/>
      <c r="E17" s="810"/>
      <c r="F17" s="810"/>
      <c r="G17" s="810"/>
      <c r="H17" s="810"/>
      <c r="I17" s="810"/>
      <c r="J17" s="810"/>
      <c r="K17" s="810"/>
      <c r="L17" s="810"/>
      <c r="M17" s="810"/>
      <c r="N17" s="810"/>
      <c r="O17" s="52"/>
      <c r="P17" s="47"/>
    </row>
    <row r="18" spans="1:16" ht="40.200000000000003" customHeight="1">
      <c r="A18" s="811" t="s">
        <v>27</v>
      </c>
      <c r="B18" s="812"/>
      <c r="C18" s="812"/>
      <c r="D18" s="812"/>
      <c r="E18" s="812"/>
      <c r="F18" s="812"/>
      <c r="G18" s="812"/>
      <c r="H18" s="812"/>
      <c r="I18" s="812"/>
      <c r="J18" s="812"/>
      <c r="K18" s="812"/>
      <c r="L18" s="812"/>
      <c r="M18" s="812"/>
      <c r="N18" s="812"/>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6" sqref="A6"/>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286</v>
      </c>
      <c r="B1" s="53" t="s">
        <v>0</v>
      </c>
      <c r="C1" s="54" t="s">
        <v>2</v>
      </c>
    </row>
    <row r="2" spans="1:14" s="51" customFormat="1" ht="40.799999999999997" customHeight="1">
      <c r="A2" s="477" t="s">
        <v>393</v>
      </c>
      <c r="B2" s="2"/>
      <c r="C2" s="882"/>
    </row>
    <row r="3" spans="1:14" s="51" customFormat="1" ht="238.8" customHeight="1">
      <c r="A3" s="456" t="s">
        <v>394</v>
      </c>
      <c r="B3" s="63"/>
      <c r="C3" s="883"/>
    </row>
    <row r="4" spans="1:14" s="51" customFormat="1" ht="31.8" customHeight="1" thickBot="1">
      <c r="A4" s="172" t="s">
        <v>395</v>
      </c>
    </row>
    <row r="5" spans="1:14" s="51" customFormat="1" ht="41.4" customHeight="1">
      <c r="A5" s="470" t="s">
        <v>396</v>
      </c>
      <c r="B5" s="2"/>
      <c r="C5" s="882"/>
    </row>
    <row r="6" spans="1:14" s="51" customFormat="1" ht="97.2" customHeight="1">
      <c r="A6" s="457" t="s">
        <v>397</v>
      </c>
      <c r="B6" s="63"/>
      <c r="C6" s="883"/>
      <c r="D6" t="s">
        <v>216</v>
      </c>
    </row>
    <row r="7" spans="1:14" s="51" customFormat="1" ht="31.2" customHeight="1" thickBot="1">
      <c r="A7" s="172" t="s">
        <v>398</v>
      </c>
    </row>
    <row r="8" spans="1:14" s="51" customFormat="1" ht="43.2" customHeight="1">
      <c r="A8" s="471" t="s">
        <v>399</v>
      </c>
      <c r="B8" s="251"/>
      <c r="C8" s="882"/>
    </row>
    <row r="9" spans="1:14" s="51" customFormat="1" ht="185.4" customHeight="1">
      <c r="A9" s="455" t="s">
        <v>400</v>
      </c>
      <c r="B9" s="252"/>
      <c r="C9" s="883"/>
    </row>
    <row r="10" spans="1:14" s="51" customFormat="1" ht="28.8" customHeight="1" thickBot="1">
      <c r="A10" s="253" t="s">
        <v>401</v>
      </c>
    </row>
    <row r="11" spans="1:14" s="51" customFormat="1" ht="53.25" hidden="1" customHeight="1">
      <c r="A11" s="283"/>
      <c r="B11" s="281"/>
      <c r="C11" s="281"/>
      <c r="D11" s="281"/>
      <c r="E11" s="281"/>
      <c r="F11" s="281"/>
      <c r="G11" s="281"/>
      <c r="H11" s="281"/>
      <c r="I11" s="281"/>
      <c r="J11" s="281"/>
      <c r="K11" s="281"/>
      <c r="L11" s="281"/>
      <c r="M11" s="281"/>
      <c r="N11" s="282"/>
    </row>
    <row r="12" spans="1:14" s="51" customFormat="1" ht="249.6" hidden="1" customHeight="1" thickBot="1">
      <c r="A12" s="289"/>
      <c r="B12" s="290"/>
      <c r="C12" s="290"/>
      <c r="D12" s="290"/>
      <c r="E12" s="290"/>
      <c r="F12" s="290"/>
      <c r="G12" s="290"/>
      <c r="H12" s="290"/>
      <c r="I12" s="290"/>
      <c r="J12" s="290"/>
      <c r="K12" s="290"/>
      <c r="L12" s="290"/>
      <c r="M12" s="290"/>
      <c r="N12" s="291"/>
    </row>
    <row r="13" spans="1:14" s="51" customFormat="1" ht="42.6" hidden="1" customHeight="1" thickBot="1">
      <c r="A13" s="172"/>
    </row>
    <row r="14" spans="1:14" s="51" customFormat="1" ht="42.6" hidden="1" customHeight="1">
      <c r="A14" s="269"/>
    </row>
    <row r="15" spans="1:14" s="51" customFormat="1" ht="39" customHeight="1">
      <c r="A15" s="51" t="s">
        <v>223</v>
      </c>
    </row>
    <row r="16" spans="1:14" s="51" customFormat="1" ht="32.25" customHeight="1">
      <c r="A16" s="51" t="s">
        <v>224</v>
      </c>
    </row>
    <row r="17" spans="1:3" s="51" customFormat="1" ht="36.75" customHeight="1">
      <c r="A17" s="5"/>
      <c r="B17" s="3"/>
      <c r="C17" s="4"/>
    </row>
    <row r="18" spans="1:3" s="51" customFormat="1" ht="33" customHeight="1">
      <c r="A18" s="5"/>
      <c r="B18" s="3"/>
      <c r="C18" s="4"/>
    </row>
    <row r="19" spans="1:3" s="51" customFormat="1" ht="36.75" customHeight="1">
      <c r="A19" s="5"/>
      <c r="B19" s="3"/>
      <c r="C19" s="4"/>
    </row>
    <row r="20" spans="1:3" s="51" customFormat="1" ht="36.75" customHeight="1">
      <c r="A20" s="5"/>
      <c r="B20" s="3"/>
      <c r="C20" s="4"/>
    </row>
    <row r="21" spans="1:3" s="51" customFormat="1" ht="25.5" customHeight="1">
      <c r="A21" s="5"/>
      <c r="B21" s="3"/>
      <c r="C21" s="4"/>
    </row>
    <row r="22" spans="1:3" s="51" customFormat="1" ht="32.25" customHeight="1">
      <c r="A22" s="5"/>
      <c r="B22" s="3"/>
      <c r="C22" s="4"/>
    </row>
    <row r="23" spans="1:3" s="51" customFormat="1" ht="30.75" customHeight="1">
      <c r="A23" s="5"/>
      <c r="B23" s="3"/>
      <c r="C23" s="4"/>
    </row>
    <row r="24" spans="1:3" s="51" customFormat="1" ht="42.75" customHeight="1">
      <c r="A24" s="5"/>
      <c r="B24" s="3"/>
      <c r="C24" s="4"/>
    </row>
    <row r="25" spans="1:3" s="51" customFormat="1" ht="43.5" customHeight="1">
      <c r="A25" s="5"/>
      <c r="B25" s="3"/>
      <c r="C25" s="4"/>
    </row>
    <row r="26" spans="1:3" s="51" customFormat="1" ht="27.75" customHeight="1">
      <c r="A26" s="5"/>
      <c r="B26" s="3"/>
      <c r="C26" s="4"/>
    </row>
    <row r="27" spans="1:3" s="51" customFormat="1" ht="30.75" customHeight="1">
      <c r="A27" s="5"/>
      <c r="B27" s="3"/>
      <c r="C27" s="4"/>
    </row>
    <row r="28" spans="1:3" s="7" customFormat="1" ht="29.25" customHeight="1">
      <c r="A28" s="5"/>
      <c r="B28" s="3"/>
      <c r="C28" s="4"/>
    </row>
    <row r="29" spans="1:3" ht="27" customHeight="1"/>
    <row r="30" spans="1:3" ht="27" customHeight="1"/>
    <row r="31" spans="1:3" s="51" customFormat="1" ht="27" customHeight="1">
      <c r="A31" s="5"/>
      <c r="B31" s="3"/>
      <c r="C31" s="4"/>
    </row>
    <row r="32" spans="1:3" s="51" customFormat="1" ht="27" customHeight="1">
      <c r="A32" s="5"/>
      <c r="B32" s="3"/>
      <c r="C32" s="4"/>
    </row>
    <row r="33" spans="1:3" s="51" customFormat="1" ht="27" customHeight="1">
      <c r="A33" s="5"/>
      <c r="B33" s="3"/>
      <c r="C33" s="4"/>
    </row>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sheetData>
  <mergeCells count="3">
    <mergeCell ref="C2:C3"/>
    <mergeCell ref="C5:C6"/>
    <mergeCell ref="C8:C9"/>
  </mergeCells>
  <phoneticPr fontId="16"/>
  <hyperlinks>
    <hyperlink ref="A4" r:id="rId1" xr:uid="{2EDE499A-F808-49D7-AF5B-96D03AE35CF3}"/>
    <hyperlink ref="A7" r:id="rId2" xr:uid="{267AA410-DDD0-43AF-BB24-BE41E89EBF37}"/>
    <hyperlink ref="A10" r:id="rId3" xr:uid="{00B3E447-E37E-433C-AB95-216A98DC21BC}"/>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N12" sqref="N12"/>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9" customWidth="1"/>
    <col min="6" max="6" width="8.88671875" style="309"/>
    <col min="7" max="7" width="5.21875" style="309"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49" t="s">
        <v>208</v>
      </c>
      <c r="B1" s="549"/>
      <c r="C1" s="549"/>
      <c r="D1" s="549"/>
      <c r="E1" s="549"/>
      <c r="F1" s="549"/>
      <c r="G1" s="549"/>
      <c r="H1" s="549"/>
      <c r="I1" s="549"/>
      <c r="J1" s="549"/>
      <c r="K1" s="549"/>
      <c r="L1" s="549"/>
      <c r="M1" s="549"/>
      <c r="N1" s="549"/>
    </row>
    <row r="2" spans="1:14" ht="39.6" customHeight="1">
      <c r="A2" s="549"/>
      <c r="B2" s="549"/>
      <c r="C2" s="549"/>
      <c r="D2" s="549"/>
      <c r="E2" s="549"/>
      <c r="F2" s="549"/>
      <c r="G2" s="549"/>
      <c r="H2" s="549"/>
      <c r="I2" s="549"/>
      <c r="J2" s="549"/>
      <c r="K2" s="549"/>
      <c r="L2" s="549"/>
      <c r="M2" s="549"/>
      <c r="N2" s="549"/>
    </row>
    <row r="3" spans="1:14" ht="37.200000000000003" customHeight="1">
      <c r="A3" s="549"/>
      <c r="B3" s="549"/>
      <c r="C3" s="549"/>
      <c r="D3" s="549"/>
      <c r="E3" s="549"/>
      <c r="F3" s="549"/>
      <c r="G3" s="549"/>
      <c r="H3" s="549"/>
      <c r="I3" s="549"/>
      <c r="J3" s="549"/>
      <c r="K3" s="549"/>
      <c r="L3" s="549"/>
      <c r="M3" s="549"/>
      <c r="N3" s="549"/>
    </row>
    <row r="4" spans="1:14" ht="32.4" customHeight="1">
      <c r="A4" s="549"/>
      <c r="B4" s="549"/>
      <c r="C4" s="549"/>
      <c r="D4" s="549"/>
      <c r="E4" s="549"/>
      <c r="F4" s="549"/>
      <c r="G4" s="549"/>
      <c r="H4" s="549"/>
      <c r="I4" s="549"/>
      <c r="J4" s="549"/>
      <c r="K4" s="549"/>
      <c r="L4" s="549"/>
      <c r="M4" s="549"/>
      <c r="N4" s="549"/>
    </row>
    <row r="5" spans="1:14" ht="11.4" customHeight="1">
      <c r="A5" s="549"/>
      <c r="B5" s="549"/>
      <c r="C5" s="549"/>
      <c r="D5" s="549"/>
      <c r="E5" s="549"/>
      <c r="F5" s="549"/>
      <c r="G5" s="549"/>
      <c r="H5" s="549"/>
      <c r="I5" s="549"/>
      <c r="J5" s="549"/>
      <c r="K5" s="549"/>
      <c r="L5" s="549"/>
      <c r="M5" s="549"/>
      <c r="N5" s="549"/>
    </row>
    <row r="6" spans="1:14" ht="23.4" customHeight="1">
      <c r="A6" s="549"/>
      <c r="B6" s="549"/>
      <c r="C6" s="549"/>
      <c r="D6" s="549"/>
      <c r="E6" s="549"/>
      <c r="F6" s="549"/>
      <c r="G6" s="549"/>
      <c r="H6" s="549"/>
      <c r="I6" s="549"/>
      <c r="J6" s="549"/>
      <c r="K6" s="549"/>
      <c r="L6" s="549"/>
      <c r="M6" s="549"/>
      <c r="N6" s="549"/>
    </row>
    <row r="7" spans="1:14" ht="16.2" customHeight="1">
      <c r="A7" s="549"/>
      <c r="B7" s="549"/>
      <c r="C7" s="549"/>
      <c r="D7" s="549"/>
      <c r="E7" s="549"/>
      <c r="F7" s="549"/>
      <c r="G7" s="549"/>
      <c r="H7" s="549"/>
      <c r="I7" s="549"/>
      <c r="J7" s="549"/>
      <c r="K7" s="549"/>
      <c r="L7" s="549"/>
      <c r="M7" s="549"/>
      <c r="N7" s="549"/>
    </row>
    <row r="8" spans="1:14" ht="11.4" customHeight="1">
      <c r="A8" s="549"/>
      <c r="B8" s="549"/>
      <c r="C8" s="549"/>
      <c r="D8" s="549"/>
      <c r="E8" s="549"/>
      <c r="F8" s="549"/>
      <c r="G8" s="549"/>
      <c r="H8" s="549"/>
      <c r="I8" s="549"/>
      <c r="J8" s="549"/>
      <c r="K8" s="549"/>
      <c r="L8" s="549"/>
      <c r="M8" s="549"/>
      <c r="N8" s="549"/>
    </row>
    <row r="9" spans="1:14" ht="16.2" customHeight="1">
      <c r="A9" s="549"/>
      <c r="B9" s="549"/>
      <c r="C9" s="549"/>
      <c r="D9" s="549"/>
      <c r="E9" s="549"/>
      <c r="F9" s="549"/>
      <c r="G9" s="549"/>
      <c r="H9" s="549"/>
      <c r="I9" s="549"/>
      <c r="J9" s="549"/>
      <c r="K9" s="549"/>
      <c r="L9" s="549"/>
      <c r="M9" s="549"/>
      <c r="N9" s="549"/>
    </row>
    <row r="10" spans="1:14" ht="16.2" customHeight="1">
      <c r="A10" s="549"/>
      <c r="B10" s="549"/>
      <c r="C10" s="549"/>
      <c r="D10" s="549"/>
      <c r="E10" s="549"/>
      <c r="F10" s="549"/>
      <c r="G10" s="549"/>
      <c r="H10" s="549"/>
      <c r="I10" s="549"/>
      <c r="J10" s="549"/>
      <c r="K10" s="549"/>
      <c r="L10" s="549"/>
      <c r="M10" s="549"/>
      <c r="N10" s="549"/>
    </row>
    <row r="11" spans="1:14" ht="11.4" customHeight="1">
      <c r="A11" s="549"/>
      <c r="B11" s="549"/>
      <c r="C11" s="549"/>
      <c r="D11" s="549"/>
      <c r="E11" s="549"/>
      <c r="F11" s="549"/>
      <c r="G11" s="549"/>
      <c r="H11" s="549"/>
      <c r="I11" s="549"/>
      <c r="J11" s="549"/>
      <c r="K11" s="549"/>
      <c r="L11" s="549"/>
      <c r="M11" s="549"/>
      <c r="N11" s="549"/>
    </row>
    <row r="12" spans="1:14" ht="107.4" customHeight="1">
      <c r="A12" s="549"/>
      <c r="B12" s="549"/>
      <c r="C12" s="549"/>
      <c r="D12" s="549"/>
      <c r="E12" s="549"/>
      <c r="F12" s="549"/>
      <c r="G12" s="549"/>
      <c r="H12" s="549"/>
      <c r="I12" s="549"/>
      <c r="J12" s="549"/>
      <c r="K12" s="549"/>
      <c r="L12" s="549"/>
      <c r="M12" s="549"/>
      <c r="N12" s="549"/>
    </row>
    <row r="13" spans="1:14" ht="16.2" customHeight="1">
      <c r="A13" s="549"/>
      <c r="B13" s="549"/>
      <c r="C13" s="549"/>
      <c r="D13" s="549"/>
      <c r="E13" s="549"/>
      <c r="F13" s="549"/>
      <c r="G13" s="549"/>
      <c r="H13" s="549"/>
      <c r="I13" s="549"/>
      <c r="J13" s="549"/>
      <c r="K13" s="549"/>
      <c r="L13" s="549"/>
      <c r="M13" s="549"/>
      <c r="N13" s="549"/>
    </row>
    <row r="14" spans="1:14" ht="11.4" customHeight="1">
      <c r="A14" s="549"/>
      <c r="B14" s="549"/>
      <c r="C14" s="549"/>
      <c r="D14" s="549"/>
      <c r="E14" s="549"/>
      <c r="F14" s="549"/>
      <c r="G14" s="549"/>
      <c r="H14" s="549"/>
      <c r="I14" s="549"/>
      <c r="J14" s="549"/>
      <c r="K14" s="549"/>
      <c r="L14" s="549"/>
      <c r="M14" s="549"/>
      <c r="N14" s="549"/>
    </row>
    <row r="15" spans="1:14" ht="24" customHeight="1">
      <c r="A15" s="549"/>
      <c r="B15" s="549"/>
      <c r="C15" s="549"/>
      <c r="D15" s="549"/>
      <c r="E15" s="549"/>
      <c r="F15" s="549"/>
      <c r="G15" s="549"/>
      <c r="H15" s="549"/>
      <c r="I15" s="549"/>
      <c r="J15" s="549"/>
      <c r="K15" s="549"/>
      <c r="L15" s="549"/>
      <c r="M15" s="549"/>
      <c r="N15" s="549"/>
    </row>
    <row r="16" spans="1:14" ht="16.2" customHeight="1">
      <c r="A16" s="549"/>
      <c r="B16" s="549"/>
      <c r="C16" s="549"/>
      <c r="D16" s="549"/>
      <c r="E16" s="549"/>
      <c r="F16" s="549"/>
      <c r="G16" s="549"/>
      <c r="H16" s="549"/>
      <c r="I16" s="549"/>
      <c r="J16" s="549"/>
      <c r="K16" s="549"/>
      <c r="L16" s="549"/>
      <c r="M16" s="549"/>
      <c r="N16" s="549"/>
    </row>
    <row r="17" spans="1:14" ht="16.2" hidden="1" customHeight="1">
      <c r="A17" s="549"/>
      <c r="B17" s="549"/>
      <c r="C17" s="549"/>
      <c r="D17" s="549"/>
      <c r="E17" s="549"/>
      <c r="F17" s="549"/>
      <c r="G17" s="549"/>
      <c r="H17" s="549"/>
      <c r="I17" s="549"/>
      <c r="J17" s="549"/>
      <c r="K17" s="549"/>
      <c r="L17" s="549"/>
      <c r="M17" s="549"/>
      <c r="N17" s="549"/>
    </row>
    <row r="18" spans="1:14" ht="48.6" hidden="1" customHeight="1">
      <c r="A18" s="549"/>
      <c r="B18" s="549"/>
      <c r="C18" s="549"/>
      <c r="D18" s="549"/>
      <c r="E18" s="549"/>
      <c r="F18" s="549"/>
      <c r="G18" s="549"/>
      <c r="H18" s="549"/>
      <c r="I18" s="549"/>
      <c r="J18" s="549"/>
      <c r="K18" s="549"/>
      <c r="L18" s="549"/>
      <c r="M18" s="549"/>
      <c r="N18" s="549"/>
    </row>
    <row r="19" spans="1:14" ht="9.6" customHeight="1">
      <c r="A19" s="549"/>
      <c r="B19" s="549"/>
      <c r="C19" s="549"/>
      <c r="D19" s="549"/>
      <c r="E19" s="549"/>
      <c r="F19" s="549"/>
      <c r="G19" s="549"/>
      <c r="H19" s="549"/>
      <c r="I19" s="549"/>
      <c r="J19" s="549"/>
      <c r="K19" s="549"/>
      <c r="L19" s="549"/>
      <c r="M19" s="549"/>
      <c r="N19" s="549"/>
    </row>
    <row r="20" spans="1:14" ht="16.2" customHeight="1">
      <c r="A20" s="301"/>
      <c r="B20" s="301"/>
      <c r="C20" s="301"/>
      <c r="D20" s="301"/>
      <c r="E20" s="301"/>
      <c r="F20" s="418"/>
      <c r="G20" s="418"/>
      <c r="H20" s="418"/>
      <c r="I20" s="418"/>
      <c r="J20" s="419"/>
      <c r="K20" s="419"/>
      <c r="L20" s="419"/>
      <c r="M20" s="419"/>
    </row>
    <row r="21" spans="1:14" ht="16.2" customHeight="1">
      <c r="A21" s="301"/>
      <c r="B21" s="301"/>
      <c r="C21" s="301"/>
      <c r="D21" s="301"/>
      <c r="E21" s="301"/>
      <c r="F21" s="418"/>
      <c r="G21" s="418"/>
      <c r="H21" s="418"/>
      <c r="I21" s="418"/>
      <c r="J21" s="624"/>
      <c r="K21" s="624"/>
      <c r="L21" s="624"/>
      <c r="M21" s="624"/>
    </row>
    <row r="22" spans="1:14" ht="13.2" customHeight="1">
      <c r="A22" s="304"/>
      <c r="B22" s="304"/>
      <c r="C22" s="304"/>
      <c r="D22" s="304"/>
      <c r="E22" s="305"/>
      <c r="F22" s="420"/>
      <c r="G22" s="420"/>
      <c r="H22" s="420"/>
      <c r="I22" s="420"/>
      <c r="J22" s="624"/>
      <c r="K22" s="624"/>
      <c r="L22" s="624"/>
      <c r="M22" s="624"/>
    </row>
    <row r="23" spans="1:14" ht="13.2" customHeight="1">
      <c r="A23" s="304"/>
      <c r="B23" s="304"/>
      <c r="C23" s="304"/>
      <c r="D23" s="304"/>
      <c r="E23" s="305"/>
      <c r="F23" s="420"/>
      <c r="G23" s="420"/>
      <c r="H23" s="420"/>
      <c r="I23" s="420"/>
      <c r="J23" s="624"/>
      <c r="K23" s="624"/>
      <c r="L23" s="624"/>
      <c r="M23" s="624"/>
    </row>
    <row r="24" spans="1:14" ht="13.2" customHeight="1">
      <c r="A24" s="304"/>
      <c r="B24" s="304"/>
      <c r="C24" s="304"/>
      <c r="D24" s="304"/>
      <c r="E24" s="305"/>
      <c r="F24" s="305"/>
      <c r="G24" s="305"/>
      <c r="H24" s="305"/>
      <c r="I24" s="305"/>
      <c r="J24" s="303"/>
      <c r="K24" s="303"/>
      <c r="L24" s="303"/>
      <c r="M24" s="303"/>
    </row>
    <row r="25" spans="1:14" ht="13.2" customHeight="1">
      <c r="A25" s="304"/>
      <c r="B25" s="304"/>
      <c r="C25" s="304"/>
      <c r="D25" s="304"/>
      <c r="E25" s="305"/>
      <c r="F25" s="305"/>
      <c r="G25" s="305"/>
      <c r="H25" s="305"/>
      <c r="I25" s="305"/>
      <c r="J25" s="303"/>
      <c r="K25" s="303"/>
      <c r="L25" s="303"/>
      <c r="M25" s="303"/>
    </row>
    <row r="26" spans="1:14">
      <c r="A26" s="304"/>
      <c r="B26" s="304"/>
      <c r="C26" s="304"/>
      <c r="D26" s="304"/>
      <c r="E26" s="305"/>
      <c r="F26" s="305"/>
      <c r="G26" s="305"/>
      <c r="H26" s="305"/>
      <c r="I26" s="305"/>
      <c r="J26" s="305"/>
      <c r="K26" s="305"/>
      <c r="L26" s="305"/>
      <c r="M26" s="305"/>
    </row>
    <row r="27" spans="1:14">
      <c r="A27" s="304"/>
      <c r="B27" s="304"/>
      <c r="C27" s="304"/>
      <c r="D27" s="304"/>
      <c r="E27" s="305"/>
      <c r="F27" s="305"/>
      <c r="G27" s="305"/>
      <c r="H27" s="302"/>
      <c r="I27" s="302"/>
      <c r="J27" s="302"/>
      <c r="K27" s="302"/>
      <c r="L27" s="302"/>
      <c r="M27" s="302"/>
    </row>
    <row r="28" spans="1:14">
      <c r="A28" s="302"/>
      <c r="B28" s="302"/>
      <c r="C28" s="302"/>
      <c r="D28" s="302"/>
      <c r="E28" s="305"/>
      <c r="F28" s="305"/>
      <c r="G28" s="305"/>
      <c r="H28" s="302"/>
      <c r="I28" s="302"/>
      <c r="J28" s="302"/>
      <c r="K28" s="302"/>
      <c r="L28" s="302"/>
      <c r="M28" s="302"/>
    </row>
    <row r="29" spans="1:14" ht="156.6" customHeight="1">
      <c r="A29" s="302"/>
      <c r="B29" s="302"/>
      <c r="C29" s="302"/>
      <c r="D29" s="302"/>
      <c r="E29" s="306"/>
      <c r="F29" s="307"/>
      <c r="G29" s="307"/>
      <c r="H29" s="307"/>
      <c r="I29" s="307"/>
      <c r="J29" s="307"/>
      <c r="K29" s="307"/>
      <c r="L29" s="307"/>
      <c r="M29" s="307"/>
    </row>
    <row r="30" spans="1:14">
      <c r="A30" s="302"/>
      <c r="B30" s="302"/>
      <c r="C30" s="302"/>
      <c r="D30" s="302"/>
      <c r="E30" s="302"/>
      <c r="F30" s="305"/>
      <c r="G30" s="305"/>
      <c r="H30" s="302"/>
      <c r="I30" s="302"/>
      <c r="J30" s="302"/>
      <c r="K30" s="302"/>
      <c r="L30" s="302"/>
      <c r="M30" s="302"/>
    </row>
    <row r="31" spans="1:14">
      <c r="A31" s="302"/>
      <c r="B31" s="302"/>
      <c r="C31" s="302"/>
      <c r="D31" s="302"/>
      <c r="E31" s="302"/>
      <c r="F31" s="305"/>
      <c r="G31" s="305"/>
      <c r="H31" s="302"/>
      <c r="I31" s="302"/>
      <c r="J31" s="302"/>
      <c r="K31" s="302"/>
      <c r="L31" s="302"/>
      <c r="M31" s="302"/>
    </row>
    <row r="32" spans="1:14">
      <c r="A32" s="302"/>
      <c r="B32" s="302"/>
      <c r="C32" s="302"/>
      <c r="D32" s="302"/>
      <c r="E32" s="302"/>
      <c r="F32" s="305"/>
      <c r="G32" s="305"/>
      <c r="H32" s="302"/>
      <c r="I32" s="302"/>
      <c r="J32" s="302"/>
      <c r="K32" s="302"/>
      <c r="L32" s="302"/>
      <c r="M32" s="302"/>
    </row>
    <row r="33" spans="1:13">
      <c r="A33" s="302"/>
      <c r="B33" s="302"/>
      <c r="C33" s="302"/>
      <c r="D33" s="302"/>
      <c r="E33" s="302"/>
      <c r="F33" s="305"/>
      <c r="G33" s="305"/>
      <c r="H33" s="302"/>
      <c r="I33" s="302"/>
      <c r="J33" s="302"/>
      <c r="K33" s="302"/>
      <c r="L33" s="302"/>
      <c r="M33" s="302"/>
    </row>
    <row r="34" spans="1:13">
      <c r="A34" s="302"/>
      <c r="B34" s="302"/>
      <c r="C34" s="302"/>
      <c r="D34" s="302"/>
      <c r="E34" s="302"/>
      <c r="F34" s="305"/>
      <c r="G34" s="305"/>
      <c r="H34" s="302"/>
      <c r="I34" s="302"/>
      <c r="J34" s="302"/>
      <c r="K34" s="302"/>
      <c r="L34" s="302"/>
      <c r="M34" s="302"/>
    </row>
    <row r="35" spans="1:13">
      <c r="A35" s="302"/>
      <c r="B35" s="302"/>
      <c r="C35" s="302"/>
      <c r="D35" s="302"/>
      <c r="E35" s="302"/>
      <c r="F35" s="302"/>
      <c r="G35" s="302"/>
      <c r="H35" s="302"/>
      <c r="I35" s="302"/>
      <c r="J35" s="302"/>
      <c r="K35" s="302"/>
      <c r="L35" s="302"/>
      <c r="M35" s="302"/>
    </row>
    <row r="36" spans="1:13">
      <c r="A36" s="302"/>
      <c r="B36" s="302"/>
      <c r="C36" s="302"/>
      <c r="D36" s="302"/>
      <c r="E36" s="302"/>
      <c r="F36" s="302"/>
      <c r="G36" s="302"/>
      <c r="H36" s="302"/>
      <c r="I36" s="302"/>
      <c r="J36" s="302"/>
      <c r="K36" s="302"/>
      <c r="L36" s="302"/>
      <c r="M36" s="302"/>
    </row>
    <row r="37" spans="1:13">
      <c r="A37" s="302"/>
      <c r="B37" s="302"/>
      <c r="C37" s="302"/>
      <c r="D37" s="302"/>
      <c r="E37" s="302"/>
      <c r="F37" s="302"/>
      <c r="G37" s="302"/>
      <c r="H37" s="302"/>
      <c r="I37" s="302"/>
      <c r="J37" s="302"/>
      <c r="K37" s="302"/>
      <c r="L37" s="302"/>
      <c r="M37" s="302"/>
    </row>
    <row r="38" spans="1:13">
      <c r="A38" s="302"/>
      <c r="B38" s="302"/>
      <c r="C38" s="302"/>
      <c r="D38" s="302"/>
      <c r="E38" s="302"/>
      <c r="F38" s="302"/>
      <c r="G38" s="302"/>
      <c r="H38" s="302"/>
      <c r="I38" s="302"/>
      <c r="J38" s="302"/>
      <c r="K38" s="302"/>
      <c r="L38" s="302"/>
      <c r="M38" s="302"/>
    </row>
    <row r="39" spans="1:13">
      <c r="A39" s="302"/>
      <c r="B39" s="302"/>
      <c r="C39" s="302"/>
      <c r="D39" s="302"/>
      <c r="E39" s="302"/>
      <c r="F39" s="302"/>
      <c r="G39" s="302"/>
      <c r="H39" s="302"/>
      <c r="I39" s="302"/>
      <c r="J39" s="302"/>
      <c r="K39" s="302"/>
      <c r="L39" s="302"/>
      <c r="M39" s="302"/>
    </row>
    <row r="40" spans="1:13">
      <c r="A40" s="302"/>
      <c r="B40" s="302"/>
      <c r="C40" s="302"/>
      <c r="D40" s="302"/>
      <c r="E40" s="308"/>
      <c r="F40" s="305"/>
      <c r="G40" s="305"/>
      <c r="H40" s="302"/>
      <c r="I40" s="302"/>
      <c r="J40" s="302"/>
      <c r="K40" s="302"/>
      <c r="L40" s="302"/>
      <c r="M40" s="302"/>
    </row>
    <row r="41" spans="1:13">
      <c r="A41" s="302"/>
      <c r="B41" s="302"/>
      <c r="C41" s="302"/>
      <c r="D41" s="302"/>
      <c r="E41" s="305"/>
      <c r="F41" s="305"/>
      <c r="G41" s="305"/>
      <c r="H41" s="302"/>
      <c r="I41" s="302"/>
      <c r="J41" s="302"/>
      <c r="K41" s="302"/>
      <c r="L41" s="302"/>
      <c r="M41" s="302"/>
    </row>
    <row r="42" spans="1:13">
      <c r="A42" s="302"/>
      <c r="B42" s="302"/>
      <c r="C42" s="302"/>
      <c r="D42" s="302"/>
      <c r="E42" s="305"/>
      <c r="F42" s="305"/>
      <c r="G42" s="305"/>
      <c r="H42" s="302"/>
      <c r="I42" s="302"/>
      <c r="J42" s="302"/>
      <c r="K42" s="302"/>
      <c r="L42" s="302"/>
      <c r="M42" s="302"/>
    </row>
    <row r="43" spans="1:13">
      <c r="A43" s="302"/>
      <c r="B43" s="302"/>
      <c r="C43" s="302"/>
      <c r="D43" s="302"/>
      <c r="E43" s="305"/>
      <c r="F43" s="305"/>
      <c r="G43" s="305"/>
      <c r="H43" s="302"/>
      <c r="I43" s="302"/>
      <c r="J43" s="302"/>
      <c r="K43" s="302"/>
      <c r="L43" s="302"/>
      <c r="M43" s="302"/>
    </row>
    <row r="44" spans="1:13">
      <c r="A44" s="302"/>
      <c r="B44" s="302"/>
      <c r="C44" s="302"/>
      <c r="D44" s="302"/>
      <c r="E44" s="305"/>
      <c r="F44" s="305"/>
      <c r="G44" s="305"/>
      <c r="H44" s="302"/>
      <c r="I44" s="302"/>
      <c r="J44" s="302"/>
      <c r="K44" s="302"/>
      <c r="L44" s="302"/>
      <c r="M44" s="302"/>
    </row>
    <row r="45" spans="1:13">
      <c r="A45" s="302"/>
      <c r="B45" s="302"/>
      <c r="C45" s="302"/>
      <c r="D45" s="302"/>
      <c r="E45" s="305"/>
      <c r="F45" s="305"/>
      <c r="G45" s="305"/>
      <c r="H45" s="302"/>
      <c r="I45" s="302"/>
      <c r="J45" s="302"/>
      <c r="K45" s="302"/>
      <c r="L45" s="302"/>
      <c r="M45" s="302"/>
    </row>
    <row r="46" spans="1:13">
      <c r="A46" s="302"/>
      <c r="B46" s="302"/>
      <c r="C46" s="302"/>
      <c r="D46" s="302"/>
      <c r="E46" s="305"/>
      <c r="F46" s="305"/>
      <c r="G46" s="305"/>
      <c r="H46" s="302"/>
      <c r="I46" s="302"/>
      <c r="J46" s="302"/>
      <c r="K46" s="302"/>
      <c r="L46" s="302"/>
      <c r="M46" s="302"/>
    </row>
    <row r="47" spans="1:13">
      <c r="A47" s="302"/>
      <c r="B47" s="302"/>
      <c r="C47" s="302"/>
      <c r="D47" s="302"/>
      <c r="E47" s="305"/>
      <c r="F47" s="305"/>
      <c r="G47" s="305"/>
      <c r="H47" s="302"/>
      <c r="I47" s="302"/>
      <c r="J47" s="302"/>
      <c r="K47" s="302"/>
      <c r="L47" s="302"/>
      <c r="M47" s="302"/>
    </row>
    <row r="48" spans="1:13">
      <c r="A48" s="302"/>
      <c r="B48" s="302"/>
      <c r="C48" s="302"/>
      <c r="D48" s="302"/>
      <c r="E48" s="305"/>
      <c r="F48" s="305"/>
      <c r="G48" s="305"/>
      <c r="H48" s="302"/>
      <c r="I48" s="302"/>
      <c r="J48" s="302"/>
      <c r="K48" s="302"/>
      <c r="L48" s="302"/>
      <c r="M48" s="302"/>
    </row>
    <row r="49" spans="1:13">
      <c r="A49" s="302"/>
      <c r="B49" s="302"/>
      <c r="C49" s="302"/>
      <c r="D49" s="302"/>
      <c r="E49" s="305"/>
      <c r="F49" s="305"/>
      <c r="G49" s="305"/>
      <c r="H49" s="302"/>
      <c r="I49" s="302"/>
      <c r="J49" s="302"/>
      <c r="K49" s="302"/>
      <c r="L49" s="302"/>
      <c r="M49" s="302"/>
    </row>
    <row r="50" spans="1:13">
      <c r="A50" s="302"/>
      <c r="B50" s="302"/>
      <c r="C50" s="302"/>
      <c r="D50" s="302"/>
      <c r="E50" s="305"/>
      <c r="F50" s="305"/>
      <c r="G50" s="305"/>
      <c r="H50" s="302"/>
      <c r="I50" s="302"/>
      <c r="J50" s="302"/>
      <c r="K50" s="302"/>
      <c r="L50" s="302"/>
      <c r="M50" s="302"/>
    </row>
    <row r="51" spans="1:13">
      <c r="A51" s="302"/>
      <c r="B51" s="302"/>
      <c r="C51" s="302"/>
      <c r="D51" s="302"/>
      <c r="E51" s="305"/>
      <c r="F51" s="305"/>
      <c r="G51" s="305"/>
      <c r="H51" s="302"/>
      <c r="I51" s="302"/>
      <c r="J51" s="302"/>
      <c r="K51" s="302"/>
      <c r="L51" s="302"/>
      <c r="M51" s="302"/>
    </row>
    <row r="52" spans="1:13">
      <c r="A52" s="302"/>
      <c r="B52" s="302"/>
      <c r="C52" s="302"/>
      <c r="D52" s="302"/>
      <c r="E52" s="305"/>
      <c r="F52" s="305"/>
      <c r="G52" s="305"/>
      <c r="H52" s="302"/>
      <c r="I52" s="302"/>
      <c r="J52" s="302"/>
      <c r="K52" s="302"/>
      <c r="L52" s="302"/>
      <c r="M52" s="302"/>
    </row>
    <row r="53" spans="1:13">
      <c r="A53" s="302"/>
      <c r="B53" s="302"/>
      <c r="C53" s="302"/>
      <c r="D53" s="302"/>
      <c r="E53" s="305"/>
      <c r="F53" s="305"/>
      <c r="G53" s="305"/>
      <c r="H53" s="302"/>
      <c r="I53" s="302"/>
      <c r="J53" s="302"/>
      <c r="K53" s="302"/>
      <c r="L53" s="302"/>
      <c r="M53" s="302"/>
    </row>
    <row r="54" spans="1:13">
      <c r="A54" s="302"/>
      <c r="B54" s="302"/>
      <c r="C54" s="302"/>
      <c r="D54" s="302"/>
      <c r="E54" s="305"/>
      <c r="F54" s="305"/>
      <c r="G54" s="305"/>
      <c r="H54" s="302"/>
      <c r="I54" s="302"/>
      <c r="J54" s="302"/>
      <c r="K54" s="302"/>
      <c r="L54" s="302"/>
      <c r="M54" s="302"/>
    </row>
    <row r="55" spans="1:13">
      <c r="A55" s="302"/>
      <c r="B55" s="302"/>
      <c r="C55" s="302"/>
      <c r="D55" s="302"/>
      <c r="E55" s="305"/>
      <c r="F55" s="305"/>
      <c r="G55" s="305"/>
      <c r="H55" s="302"/>
      <c r="I55" s="302"/>
      <c r="J55" s="302"/>
      <c r="K55" s="302"/>
      <c r="L55" s="302"/>
      <c r="M55" s="302"/>
    </row>
    <row r="56" spans="1:13">
      <c r="A56" s="302"/>
      <c r="B56" s="302"/>
      <c r="C56" s="302"/>
      <c r="D56" s="302"/>
      <c r="E56" s="305"/>
      <c r="F56" s="305"/>
      <c r="G56" s="305"/>
      <c r="H56" s="302"/>
      <c r="I56" s="302"/>
      <c r="J56" s="302"/>
      <c r="K56" s="302"/>
      <c r="L56" s="302"/>
      <c r="M56" s="302"/>
    </row>
    <row r="57" spans="1:13">
      <c r="A57" s="302"/>
      <c r="B57" s="302"/>
      <c r="C57" s="302"/>
      <c r="D57" s="302"/>
      <c r="E57" s="305"/>
      <c r="F57" s="305"/>
      <c r="G57" s="305"/>
      <c r="H57" s="302"/>
      <c r="I57" s="302"/>
      <c r="J57" s="302"/>
      <c r="K57" s="302"/>
      <c r="L57" s="302"/>
      <c r="M57" s="302"/>
    </row>
    <row r="58" spans="1:13">
      <c r="A58" s="302"/>
      <c r="B58" s="302"/>
      <c r="C58" s="302"/>
      <c r="D58" s="302"/>
      <c r="E58" s="305"/>
      <c r="F58" s="305"/>
      <c r="G58" s="305"/>
      <c r="H58" s="302"/>
      <c r="I58" s="302"/>
      <c r="J58" s="302"/>
      <c r="K58" s="302"/>
      <c r="L58" s="302"/>
      <c r="M58" s="302"/>
    </row>
    <row r="59" spans="1:13">
      <c r="A59" s="302"/>
      <c r="B59" s="302"/>
      <c r="C59" s="302"/>
      <c r="D59" s="302"/>
      <c r="E59" s="302"/>
      <c r="F59" s="302"/>
      <c r="G59" s="302"/>
      <c r="H59" s="302"/>
      <c r="I59" s="302"/>
      <c r="J59" s="302"/>
      <c r="K59" s="302"/>
      <c r="L59" s="302"/>
      <c r="M59" s="302"/>
    </row>
    <row r="60" spans="1:13">
      <c r="A60" s="302"/>
      <c r="B60" s="302"/>
      <c r="C60" s="302"/>
      <c r="D60" s="302"/>
      <c r="E60" s="302"/>
      <c r="F60" s="302"/>
      <c r="G60" s="302"/>
      <c r="H60" s="302"/>
      <c r="I60" s="302"/>
      <c r="J60" s="302"/>
      <c r="K60" s="302"/>
      <c r="L60" s="302"/>
      <c r="M60" s="302"/>
    </row>
    <row r="61" spans="1:13">
      <c r="A61" s="302"/>
      <c r="B61" s="302"/>
      <c r="C61" s="302"/>
      <c r="D61" s="302"/>
      <c r="E61" s="302"/>
      <c r="F61" s="302"/>
      <c r="G61" s="302"/>
      <c r="H61" s="302"/>
      <c r="I61" s="302"/>
      <c r="J61" s="302"/>
      <c r="K61" s="302"/>
      <c r="L61" s="302"/>
      <c r="M61" s="302"/>
    </row>
    <row r="62" spans="1:13">
      <c r="A62" s="302"/>
      <c r="B62" s="302"/>
      <c r="C62" s="302"/>
      <c r="D62" s="302"/>
      <c r="E62" s="302"/>
      <c r="F62" s="302"/>
      <c r="G62" s="302"/>
      <c r="H62" s="302"/>
      <c r="I62" s="302"/>
      <c r="J62" s="302"/>
      <c r="K62" s="302"/>
      <c r="L62" s="302"/>
      <c r="M62" s="302"/>
    </row>
    <row r="63" spans="1:13">
      <c r="A63" s="302"/>
      <c r="B63" s="302"/>
      <c r="C63" s="302"/>
      <c r="D63" s="302"/>
      <c r="E63" s="302"/>
      <c r="F63" s="302"/>
      <c r="G63" s="302"/>
      <c r="H63" s="302"/>
      <c r="I63" s="302"/>
      <c r="J63" s="302"/>
      <c r="K63" s="302"/>
      <c r="L63" s="302"/>
      <c r="M63" s="302"/>
    </row>
    <row r="64" spans="1:13">
      <c r="A64" s="302"/>
      <c r="B64" s="302"/>
      <c r="C64" s="302"/>
      <c r="D64" s="302"/>
      <c r="E64" s="302"/>
      <c r="F64" s="302"/>
      <c r="G64" s="302"/>
      <c r="H64" s="302"/>
      <c r="I64" s="302"/>
      <c r="J64" s="302"/>
      <c r="K64" s="302"/>
      <c r="L64" s="302"/>
      <c r="M64" s="302"/>
    </row>
    <row r="65" spans="1:13">
      <c r="A65" s="302"/>
      <c r="B65" s="302"/>
      <c r="C65" s="302"/>
      <c r="D65" s="302"/>
      <c r="E65" s="302"/>
      <c r="F65" s="302"/>
      <c r="G65" s="302"/>
      <c r="H65" s="302"/>
      <c r="I65" s="302"/>
      <c r="J65" s="302"/>
      <c r="K65" s="302"/>
      <c r="L65" s="302"/>
      <c r="M65" s="302"/>
    </row>
    <row r="66" spans="1:13">
      <c r="A66" s="302"/>
      <c r="B66" s="302"/>
      <c r="C66" s="302"/>
      <c r="D66" s="302"/>
      <c r="E66" s="302"/>
      <c r="F66" s="302"/>
      <c r="G66" s="302"/>
      <c r="H66" s="302"/>
      <c r="I66" s="302"/>
      <c r="J66" s="302"/>
      <c r="K66" s="302"/>
      <c r="L66" s="302"/>
      <c r="M66" s="302"/>
    </row>
    <row r="67" spans="1:13">
      <c r="A67" s="302"/>
      <c r="B67" s="302"/>
      <c r="C67" s="302"/>
      <c r="D67" s="302"/>
      <c r="E67" s="302"/>
      <c r="F67" s="302"/>
      <c r="G67" s="302"/>
      <c r="H67" s="302"/>
      <c r="I67" s="302"/>
      <c r="J67" s="302"/>
      <c r="K67" s="302"/>
      <c r="L67" s="302"/>
      <c r="M67" s="302"/>
    </row>
    <row r="68" spans="1:13">
      <c r="A68" s="302"/>
      <c r="B68" s="302"/>
      <c r="C68" s="302"/>
      <c r="D68" s="302"/>
      <c r="E68" s="302"/>
      <c r="F68" s="302"/>
      <c r="G68" s="302"/>
      <c r="H68" s="302"/>
      <c r="I68" s="302"/>
      <c r="J68" s="302"/>
      <c r="K68" s="302"/>
      <c r="L68" s="302"/>
      <c r="M68" s="302"/>
    </row>
    <row r="69" spans="1:13">
      <c r="A69" s="302"/>
      <c r="B69" s="302"/>
      <c r="C69" s="302"/>
      <c r="D69" s="302"/>
      <c r="E69" s="302"/>
      <c r="F69" s="302"/>
      <c r="G69" s="302"/>
      <c r="H69" s="302"/>
      <c r="I69" s="302"/>
      <c r="J69" s="302"/>
      <c r="K69" s="302"/>
      <c r="L69" s="302"/>
      <c r="M69" s="302"/>
    </row>
    <row r="70" spans="1:13">
      <c r="A70" s="302"/>
      <c r="B70" s="302"/>
      <c r="C70" s="302"/>
      <c r="D70" s="302"/>
      <c r="E70" s="302"/>
      <c r="F70" s="302"/>
      <c r="G70" s="302"/>
      <c r="H70" s="302"/>
      <c r="I70" s="302"/>
      <c r="J70" s="302"/>
      <c r="K70" s="302"/>
      <c r="L70" s="302"/>
      <c r="M70" s="302"/>
    </row>
    <row r="71" spans="1:13">
      <c r="A71" s="302"/>
      <c r="B71" s="302"/>
      <c r="C71" s="302"/>
      <c r="D71" s="302"/>
      <c r="E71" s="302"/>
      <c r="F71" s="302"/>
      <c r="G71" s="302"/>
      <c r="H71" s="302"/>
      <c r="I71" s="302"/>
      <c r="J71" s="302"/>
      <c r="K71" s="302"/>
      <c r="L71" s="302"/>
      <c r="M71" s="302"/>
    </row>
    <row r="72" spans="1:13">
      <c r="A72" s="302"/>
      <c r="B72" s="302"/>
      <c r="C72" s="302"/>
      <c r="D72" s="302"/>
      <c r="E72" s="302"/>
      <c r="F72" s="302"/>
      <c r="G72" s="302"/>
      <c r="H72" s="302"/>
      <c r="I72" s="302"/>
      <c r="J72" s="302"/>
      <c r="K72" s="302"/>
      <c r="L72" s="302"/>
      <c r="M72" s="302"/>
    </row>
    <row r="73" spans="1:13">
      <c r="A73" s="302"/>
      <c r="B73" s="302"/>
      <c r="C73" s="302"/>
      <c r="D73" s="302"/>
      <c r="E73" s="302"/>
      <c r="F73" s="302"/>
      <c r="G73" s="302"/>
      <c r="H73" s="302"/>
      <c r="I73" s="302"/>
      <c r="J73" s="302"/>
      <c r="K73" s="302"/>
      <c r="L73" s="302"/>
      <c r="M73" s="302"/>
    </row>
    <row r="74" spans="1:13">
      <c r="A74" s="302"/>
      <c r="B74" s="302"/>
      <c r="C74" s="302"/>
      <c r="D74" s="302"/>
      <c r="E74" s="302"/>
      <c r="F74" s="302"/>
      <c r="G74" s="302"/>
      <c r="H74" s="302"/>
      <c r="I74" s="302"/>
      <c r="J74" s="302"/>
      <c r="K74" s="302"/>
      <c r="L74" s="302"/>
      <c r="M74" s="302"/>
    </row>
    <row r="75" spans="1:13">
      <c r="A75" s="302"/>
      <c r="B75" s="302"/>
      <c r="C75" s="302"/>
      <c r="D75" s="302"/>
      <c r="E75" s="302"/>
      <c r="F75" s="302"/>
      <c r="G75" s="302"/>
      <c r="H75" s="302"/>
      <c r="I75" s="302"/>
      <c r="J75" s="302"/>
      <c r="K75" s="302"/>
      <c r="L75" s="302"/>
      <c r="M75" s="302"/>
    </row>
    <row r="76" spans="1:13">
      <c r="A76" s="302"/>
      <c r="B76" s="302"/>
      <c r="C76" s="302"/>
      <c r="D76" s="302"/>
      <c r="E76" s="302"/>
      <c r="F76" s="302"/>
      <c r="G76" s="302"/>
      <c r="H76" s="302"/>
      <c r="I76" s="302"/>
      <c r="J76" s="302"/>
      <c r="K76" s="302"/>
      <c r="L76" s="302"/>
      <c r="M76" s="302"/>
    </row>
    <row r="77" spans="1:13">
      <c r="A77" s="302"/>
      <c r="B77" s="302"/>
      <c r="C77" s="302"/>
      <c r="D77" s="302"/>
      <c r="E77" s="302"/>
      <c r="F77" s="302"/>
      <c r="G77" s="302"/>
      <c r="H77" s="302"/>
      <c r="I77" s="302"/>
      <c r="J77" s="302"/>
      <c r="K77" s="302"/>
      <c r="L77" s="302"/>
      <c r="M77" s="302"/>
    </row>
    <row r="78" spans="1:13">
      <c r="A78" s="302"/>
      <c r="B78" s="302"/>
      <c r="C78" s="302"/>
      <c r="D78" s="302"/>
      <c r="E78" s="302"/>
      <c r="F78" s="302"/>
      <c r="G78" s="302"/>
      <c r="H78" s="302"/>
      <c r="I78" s="302"/>
      <c r="J78" s="302"/>
      <c r="K78" s="302"/>
      <c r="L78" s="302"/>
      <c r="M78" s="302"/>
    </row>
    <row r="79" spans="1:13">
      <c r="A79" s="302"/>
      <c r="B79" s="302"/>
      <c r="C79" s="302"/>
      <c r="D79" s="302"/>
      <c r="E79" s="302"/>
      <c r="F79" s="302"/>
      <c r="G79" s="302"/>
      <c r="H79" s="302"/>
      <c r="I79" s="302"/>
      <c r="J79" s="302"/>
      <c r="K79" s="302"/>
      <c r="L79" s="302"/>
      <c r="M79" s="302"/>
    </row>
    <row r="80" spans="1:13">
      <c r="A80" s="302"/>
      <c r="B80" s="302"/>
      <c r="C80" s="302"/>
      <c r="D80" s="302"/>
      <c r="E80" s="302"/>
      <c r="F80" s="302"/>
      <c r="G80" s="302"/>
      <c r="H80" s="302"/>
      <c r="I80" s="302"/>
      <c r="J80" s="302"/>
      <c r="K80" s="302"/>
      <c r="L80" s="302"/>
      <c r="M80" s="302"/>
    </row>
    <row r="81" spans="1:13">
      <c r="A81" s="302"/>
      <c r="B81" s="302"/>
      <c r="C81" s="302"/>
      <c r="D81" s="302"/>
      <c r="E81" s="302"/>
      <c r="F81" s="302"/>
      <c r="G81" s="302"/>
      <c r="H81" s="302"/>
      <c r="I81" s="302"/>
      <c r="J81" s="302"/>
      <c r="K81" s="302"/>
      <c r="L81" s="302"/>
      <c r="M81" s="302"/>
    </row>
    <row r="82" spans="1:13">
      <c r="A82" s="302"/>
      <c r="B82" s="302"/>
      <c r="C82" s="302"/>
      <c r="D82" s="302"/>
      <c r="E82" s="302"/>
      <c r="F82" s="302"/>
      <c r="G82" s="302"/>
      <c r="H82" s="302"/>
      <c r="I82" s="302"/>
      <c r="J82" s="302"/>
      <c r="K82" s="302"/>
      <c r="L82" s="302"/>
      <c r="M82" s="302"/>
    </row>
    <row r="83" spans="1:13">
      <c r="A83" s="302"/>
      <c r="B83" s="302"/>
      <c r="C83" s="302"/>
      <c r="D83" s="302"/>
      <c r="E83" s="302"/>
      <c r="F83" s="302"/>
      <c r="G83" s="302"/>
      <c r="H83" s="302"/>
      <c r="I83" s="302"/>
      <c r="J83" s="302"/>
      <c r="K83" s="302"/>
      <c r="L83" s="302"/>
      <c r="M83" s="302"/>
    </row>
    <row r="84" spans="1:13">
      <c r="A84" s="302"/>
      <c r="B84" s="302"/>
      <c r="C84" s="302"/>
      <c r="D84" s="302"/>
      <c r="E84" s="302"/>
      <c r="F84" s="302"/>
      <c r="G84" s="302"/>
      <c r="H84" s="302"/>
      <c r="I84" s="302"/>
      <c r="J84" s="302"/>
      <c r="K84" s="302"/>
      <c r="L84" s="302"/>
      <c r="M84" s="302"/>
    </row>
    <row r="85" spans="1:13">
      <c r="A85" s="302"/>
      <c r="B85" s="302"/>
      <c r="C85" s="302"/>
      <c r="D85" s="302"/>
      <c r="E85" s="302"/>
      <c r="F85" s="302"/>
      <c r="G85" s="302"/>
      <c r="H85" s="302"/>
      <c r="I85" s="302"/>
      <c r="J85" s="302"/>
      <c r="K85" s="302"/>
      <c r="L85" s="302"/>
      <c r="M85" s="302"/>
    </row>
    <row r="86" spans="1:13">
      <c r="A86" s="302"/>
      <c r="B86" s="302"/>
      <c r="C86" s="302"/>
      <c r="D86" s="302"/>
      <c r="E86" s="302"/>
      <c r="F86" s="302"/>
      <c r="G86" s="302"/>
      <c r="H86" s="302"/>
      <c r="I86" s="302"/>
      <c r="J86" s="302"/>
      <c r="K86" s="302"/>
      <c r="L86" s="302"/>
      <c r="M86" s="302"/>
    </row>
    <row r="87" spans="1:13">
      <c r="A87" s="302"/>
      <c r="B87" s="302"/>
      <c r="C87" s="302"/>
      <c r="D87" s="302"/>
      <c r="E87" s="302"/>
      <c r="F87" s="302"/>
      <c r="G87" s="302"/>
      <c r="H87" s="302"/>
      <c r="I87" s="302"/>
      <c r="J87" s="302"/>
      <c r="K87" s="302"/>
      <c r="L87" s="302"/>
      <c r="M87" s="302"/>
    </row>
    <row r="88" spans="1:13">
      <c r="A88" s="302"/>
      <c r="B88" s="302"/>
      <c r="C88" s="302"/>
      <c r="D88" s="302"/>
      <c r="E88" s="302"/>
      <c r="F88" s="302"/>
      <c r="G88" s="302"/>
      <c r="H88" s="302"/>
      <c r="I88" s="302"/>
      <c r="J88" s="302"/>
      <c r="K88" s="302"/>
      <c r="L88" s="302"/>
      <c r="M88" s="302"/>
    </row>
    <row r="89" spans="1:13">
      <c r="A89" s="302"/>
      <c r="B89" s="302"/>
      <c r="C89" s="302"/>
      <c r="D89" s="302"/>
      <c r="E89" s="302"/>
      <c r="F89" s="302"/>
      <c r="G89" s="302"/>
      <c r="H89" s="302"/>
      <c r="I89" s="302"/>
      <c r="J89" s="302"/>
      <c r="K89" s="302"/>
      <c r="L89" s="302"/>
      <c r="M89" s="302"/>
    </row>
    <row r="90" spans="1:13">
      <c r="A90" s="302"/>
      <c r="B90" s="302"/>
      <c r="C90" s="302"/>
      <c r="D90" s="302"/>
      <c r="E90" s="302"/>
      <c r="F90" s="302"/>
      <c r="G90" s="302"/>
      <c r="H90" s="302"/>
      <c r="I90" s="302"/>
      <c r="J90" s="302"/>
      <c r="K90" s="302"/>
      <c r="L90" s="302"/>
      <c r="M90" s="302"/>
    </row>
    <row r="91" spans="1:13">
      <c r="A91" s="302"/>
      <c r="B91" s="302"/>
      <c r="C91" s="302"/>
      <c r="D91" s="302"/>
      <c r="E91" s="302"/>
      <c r="F91" s="302"/>
      <c r="G91" s="302"/>
      <c r="H91" s="302"/>
      <c r="I91" s="302"/>
      <c r="J91" s="302"/>
      <c r="K91" s="302"/>
      <c r="L91" s="302"/>
      <c r="M91" s="302"/>
    </row>
    <row r="92" spans="1:13">
      <c r="A92" s="302"/>
      <c r="B92" s="302"/>
      <c r="C92" s="302"/>
      <c r="D92" s="302"/>
      <c r="E92" s="302"/>
      <c r="F92" s="302"/>
      <c r="G92" s="302"/>
      <c r="H92" s="302"/>
      <c r="I92" s="302"/>
      <c r="J92" s="302"/>
      <c r="K92" s="302"/>
      <c r="L92" s="302"/>
      <c r="M92" s="302"/>
    </row>
    <row r="93" spans="1:13">
      <c r="A93" s="302"/>
      <c r="B93" s="302"/>
      <c r="C93" s="302"/>
      <c r="D93" s="302"/>
      <c r="E93" s="302"/>
      <c r="F93" s="302"/>
      <c r="G93" s="302"/>
      <c r="H93" s="302"/>
      <c r="I93" s="302"/>
      <c r="J93" s="302"/>
      <c r="K93" s="302"/>
      <c r="L93" s="302"/>
      <c r="M93" s="302"/>
    </row>
    <row r="94" spans="1:13">
      <c r="A94" s="302"/>
      <c r="B94" s="302"/>
      <c r="C94" s="302"/>
      <c r="D94" s="302"/>
      <c r="E94" s="302"/>
      <c r="F94" s="302"/>
      <c r="G94" s="302"/>
      <c r="H94" s="302"/>
      <c r="I94" s="302"/>
      <c r="J94" s="302"/>
      <c r="K94" s="302"/>
      <c r="L94" s="302"/>
      <c r="M94" s="302"/>
    </row>
    <row r="95" spans="1:13">
      <c r="A95" s="302"/>
      <c r="B95" s="302"/>
      <c r="C95" s="302"/>
      <c r="D95" s="302"/>
      <c r="E95" s="302"/>
      <c r="F95" s="302"/>
      <c r="G95" s="302"/>
      <c r="H95" s="302"/>
      <c r="I95" s="302"/>
      <c r="J95" s="302"/>
      <c r="K95" s="302"/>
      <c r="L95" s="302"/>
      <c r="M95" s="302"/>
    </row>
    <row r="96" spans="1:13">
      <c r="A96" s="302"/>
      <c r="B96" s="302"/>
      <c r="C96" s="302"/>
      <c r="D96" s="302"/>
      <c r="E96" s="302"/>
      <c r="F96" s="302"/>
      <c r="G96" s="302"/>
      <c r="H96" s="302"/>
      <c r="I96" s="302"/>
      <c r="J96" s="302"/>
      <c r="K96" s="302"/>
      <c r="L96" s="302"/>
      <c r="M96" s="302"/>
    </row>
    <row r="97" spans="1:13">
      <c r="A97" s="302"/>
      <c r="B97" s="302"/>
      <c r="C97" s="302"/>
      <c r="D97" s="302"/>
      <c r="E97" s="302"/>
      <c r="F97" s="302"/>
      <c r="G97" s="302"/>
      <c r="H97" s="302"/>
      <c r="I97" s="302"/>
      <c r="J97" s="302"/>
      <c r="K97" s="302"/>
      <c r="L97" s="302"/>
      <c r="M97" s="302"/>
    </row>
    <row r="98" spans="1:13">
      <c r="A98" s="302"/>
      <c r="B98" s="302"/>
      <c r="C98" s="302"/>
      <c r="D98" s="302"/>
      <c r="E98" s="302"/>
      <c r="F98" s="302"/>
      <c r="G98" s="302"/>
      <c r="H98" s="302"/>
      <c r="I98" s="302"/>
      <c r="J98" s="302"/>
      <c r="K98" s="302"/>
      <c r="L98" s="302"/>
      <c r="M98" s="302"/>
    </row>
    <row r="99" spans="1:13">
      <c r="A99" s="302"/>
      <c r="B99" s="302"/>
      <c r="C99" s="302"/>
      <c r="D99" s="302"/>
      <c r="E99" s="302"/>
      <c r="F99" s="302"/>
      <c r="G99" s="302"/>
      <c r="H99" s="302"/>
      <c r="I99" s="302"/>
      <c r="J99" s="302"/>
      <c r="K99" s="302"/>
      <c r="L99" s="302"/>
      <c r="M99" s="302"/>
    </row>
    <row r="100" spans="1:13">
      <c r="A100" s="302"/>
      <c r="B100" s="302"/>
      <c r="C100" s="302"/>
      <c r="D100" s="302"/>
      <c r="E100" s="302"/>
      <c r="F100" s="302"/>
      <c r="G100" s="302"/>
      <c r="H100" s="302"/>
      <c r="I100" s="302"/>
      <c r="J100" s="302"/>
      <c r="K100" s="302"/>
      <c r="L100" s="302"/>
      <c r="M100" s="302"/>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4" sqref="O14"/>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247</v>
      </c>
      <c r="B1" s="65"/>
      <c r="C1" s="65"/>
      <c r="D1" s="66"/>
      <c r="E1" s="66"/>
      <c r="F1" s="67"/>
      <c r="G1" s="68"/>
      <c r="H1" s="69"/>
      <c r="I1" s="325" t="s">
        <v>38</v>
      </c>
      <c r="J1" s="89"/>
      <c r="K1" s="70"/>
      <c r="L1" s="326"/>
      <c r="M1" s="71"/>
    </row>
    <row r="2" spans="1:16" ht="17.399999999999999">
      <c r="A2" s="74"/>
      <c r="B2" s="327"/>
      <c r="C2" s="327"/>
      <c r="D2" s="327"/>
      <c r="E2" s="327"/>
      <c r="F2" s="327"/>
      <c r="G2" s="75"/>
      <c r="H2" s="76"/>
      <c r="I2" s="328" t="s">
        <v>39</v>
      </c>
      <c r="J2" s="77"/>
      <c r="K2" s="329" t="s">
        <v>21</v>
      </c>
      <c r="L2" s="78"/>
      <c r="M2" s="71"/>
      <c r="N2" s="254"/>
      <c r="P2" s="176"/>
    </row>
    <row r="3" spans="1:16" ht="17.399999999999999">
      <c r="A3" s="330" t="s">
        <v>29</v>
      </c>
      <c r="B3" s="331"/>
      <c r="D3" s="332"/>
      <c r="E3" s="332"/>
      <c r="F3" s="332"/>
      <c r="G3" s="79"/>
      <c r="H3" s="185"/>
      <c r="J3" s="333"/>
      <c r="L3" s="70"/>
      <c r="M3" s="81"/>
    </row>
    <row r="4" spans="1:16" ht="17.399999999999999">
      <c r="A4" s="82"/>
      <c r="B4" s="331"/>
      <c r="C4" s="115"/>
      <c r="D4" s="332"/>
      <c r="E4" s="332"/>
      <c r="F4" s="334"/>
      <c r="G4" s="83"/>
      <c r="H4" s="84"/>
      <c r="I4" s="84"/>
      <c r="J4" s="89"/>
      <c r="L4" s="70"/>
      <c r="M4" s="81"/>
      <c r="N4" s="408"/>
    </row>
    <row r="5" spans="1:16">
      <c r="A5" s="335"/>
      <c r="D5" s="332"/>
      <c r="E5" s="85"/>
      <c r="F5" s="336"/>
      <c r="G5" s="86"/>
      <c r="H5"/>
      <c r="I5" s="337"/>
      <c r="J5" s="89"/>
      <c r="M5" s="81"/>
    </row>
    <row r="6" spans="1:16" ht="17.399999999999999">
      <c r="A6" s="335"/>
      <c r="D6" s="332"/>
      <c r="E6" s="336"/>
      <c r="F6" s="336"/>
      <c r="G6" s="86"/>
      <c r="H6" s="76"/>
      <c r="I6" s="338"/>
      <c r="J6" s="89"/>
      <c r="M6" s="81"/>
    </row>
    <row r="7" spans="1:16">
      <c r="A7" s="335"/>
      <c r="D7" s="332"/>
      <c r="E7" s="336"/>
      <c r="F7" s="336"/>
      <c r="G7" s="86"/>
      <c r="H7" s="339"/>
      <c r="I7" s="337"/>
      <c r="J7" s="89"/>
      <c r="M7" s="81"/>
    </row>
    <row r="8" spans="1:16">
      <c r="A8" s="335"/>
      <c r="D8" s="332"/>
      <c r="E8" s="336"/>
      <c r="F8" s="336"/>
      <c r="G8" s="86"/>
      <c r="H8" s="77"/>
      <c r="I8" s="340"/>
      <c r="J8" s="340"/>
      <c r="K8" s="340"/>
    </row>
    <row r="9" spans="1:16">
      <c r="A9" s="335"/>
      <c r="D9" s="332"/>
      <c r="E9" s="336"/>
      <c r="F9" s="336"/>
      <c r="G9" s="86"/>
      <c r="H9" s="340"/>
      <c r="I9" s="340"/>
      <c r="J9" s="340"/>
      <c r="K9" s="340"/>
      <c r="N9" s="88"/>
    </row>
    <row r="10" spans="1:16">
      <c r="A10" s="335"/>
      <c r="D10" s="332"/>
      <c r="E10" s="336"/>
      <c r="F10" s="336"/>
      <c r="G10" s="86"/>
      <c r="H10" s="340"/>
      <c r="I10" s="340"/>
      <c r="J10" s="340"/>
      <c r="K10" s="340"/>
      <c r="N10" s="88" t="s">
        <v>40</v>
      </c>
    </row>
    <row r="11" spans="1:16">
      <c r="A11" s="335"/>
      <c r="D11" s="332"/>
      <c r="E11" s="336"/>
      <c r="F11" s="336"/>
      <c r="G11" s="86"/>
      <c r="H11" s="340"/>
      <c r="I11" s="340"/>
      <c r="J11" s="340"/>
      <c r="K11" s="340"/>
    </row>
    <row r="12" spans="1:16">
      <c r="A12" s="335"/>
      <c r="D12" s="332"/>
      <c r="E12" s="336"/>
      <c r="F12" s="336"/>
      <c r="G12" s="86"/>
      <c r="H12" s="340"/>
      <c r="I12" s="340"/>
      <c r="J12" s="340"/>
      <c r="K12" s="340"/>
      <c r="N12" s="88" t="s">
        <v>41</v>
      </c>
      <c r="O12" s="515"/>
    </row>
    <row r="13" spans="1:16">
      <c r="A13" s="335"/>
      <c r="D13" s="332"/>
      <c r="E13" s="336"/>
      <c r="F13" s="336"/>
      <c r="G13" s="86"/>
      <c r="H13" s="340"/>
      <c r="I13" s="340"/>
      <c r="J13" s="340"/>
      <c r="K13" s="340"/>
    </row>
    <row r="14" spans="1:16">
      <c r="A14" s="335"/>
      <c r="D14" s="332"/>
      <c r="E14" s="336"/>
      <c r="F14" s="336"/>
      <c r="G14" s="86"/>
      <c r="H14" s="340"/>
      <c r="I14" s="340"/>
      <c r="J14" s="340"/>
      <c r="K14" s="340"/>
      <c r="N14" s="341" t="s">
        <v>42</v>
      </c>
    </row>
    <row r="15" spans="1:16">
      <c r="A15" s="335"/>
      <c r="D15" s="332"/>
      <c r="E15" s="332" t="s">
        <v>21</v>
      </c>
      <c r="F15" s="334"/>
      <c r="G15" s="79"/>
      <c r="H15" s="339"/>
      <c r="I15" s="337"/>
      <c r="J15" s="77"/>
    </row>
    <row r="16" spans="1:16">
      <c r="A16" s="335"/>
      <c r="D16" s="332"/>
      <c r="E16" s="332"/>
      <c r="F16" s="334"/>
      <c r="G16" s="79"/>
      <c r="I16" s="337"/>
      <c r="J16" s="89"/>
      <c r="N16" s="410" t="s">
        <v>236</v>
      </c>
    </row>
    <row r="17" spans="1:19" ht="20.25" customHeight="1" thickBot="1">
      <c r="A17" s="631" t="s">
        <v>406</v>
      </c>
      <c r="B17" s="632"/>
      <c r="C17" s="632"/>
      <c r="D17" s="343"/>
      <c r="E17" s="344"/>
      <c r="F17" s="632" t="s">
        <v>280</v>
      </c>
      <c r="G17" s="633"/>
      <c r="H17" s="339"/>
      <c r="I17" s="337"/>
      <c r="J17" s="77"/>
      <c r="L17" s="78"/>
      <c r="M17" s="81"/>
      <c r="N17" s="342" t="s">
        <v>136</v>
      </c>
    </row>
    <row r="18" spans="1:19" ht="39" customHeight="1" thickTop="1">
      <c r="A18" s="634" t="s">
        <v>43</v>
      </c>
      <c r="B18" s="635"/>
      <c r="C18" s="636"/>
      <c r="D18" s="345" t="s">
        <v>44</v>
      </c>
      <c r="E18" s="346"/>
      <c r="F18" s="637" t="s">
        <v>45</v>
      </c>
      <c r="G18" s="638"/>
      <c r="I18" s="337"/>
      <c r="J18" s="89"/>
      <c r="M18" s="81"/>
      <c r="Q18" s="72" t="s">
        <v>29</v>
      </c>
      <c r="S18" s="72" t="s">
        <v>21</v>
      </c>
    </row>
    <row r="19" spans="1:19" ht="30" customHeight="1">
      <c r="A19" s="639" t="s">
        <v>241</v>
      </c>
      <c r="B19" s="639"/>
      <c r="C19" s="639"/>
      <c r="D19" s="639"/>
      <c r="E19" s="639"/>
      <c r="F19" s="639"/>
      <c r="G19" s="639"/>
      <c r="H19" s="347"/>
      <c r="I19" s="90" t="s">
        <v>46</v>
      </c>
      <c r="J19" s="90"/>
      <c r="K19" s="90"/>
      <c r="L19" s="78"/>
      <c r="M19" s="81"/>
    </row>
    <row r="20" spans="1:19" ht="17.399999999999999">
      <c r="E20" s="348" t="s">
        <v>47</v>
      </c>
      <c r="F20" s="349" t="s">
        <v>48</v>
      </c>
      <c r="H20" s="528" t="s">
        <v>217</v>
      </c>
      <c r="I20" s="337"/>
      <c r="J20" s="89" t="s">
        <v>21</v>
      </c>
      <c r="K20" s="350" t="s">
        <v>21</v>
      </c>
      <c r="M20" s="81"/>
    </row>
    <row r="21" spans="1:19" ht="16.8" thickBot="1">
      <c r="A21" s="351"/>
      <c r="B21" s="640">
        <v>44759</v>
      </c>
      <c r="C21" s="641"/>
      <c r="D21" s="352" t="s">
        <v>49</v>
      </c>
      <c r="E21" s="642" t="s">
        <v>50</v>
      </c>
      <c r="F21" s="643"/>
      <c r="G21" s="80" t="s">
        <v>51</v>
      </c>
      <c r="H21" s="644" t="s">
        <v>282</v>
      </c>
      <c r="I21" s="645"/>
      <c r="J21" s="645"/>
      <c r="K21" s="645"/>
      <c r="L21" s="645"/>
      <c r="M21" s="91" t="s">
        <v>217</v>
      </c>
      <c r="N21" s="92"/>
    </row>
    <row r="22" spans="1:19" ht="36" customHeight="1" thickTop="1" thickBot="1">
      <c r="A22" s="353" t="s">
        <v>52</v>
      </c>
      <c r="B22" s="646" t="s">
        <v>53</v>
      </c>
      <c r="C22" s="647"/>
      <c r="D22" s="648"/>
      <c r="E22" s="93" t="s">
        <v>273</v>
      </c>
      <c r="F22" s="93" t="s">
        <v>281</v>
      </c>
      <c r="G22" s="354" t="s">
        <v>54</v>
      </c>
      <c r="H22" s="649" t="s">
        <v>55</v>
      </c>
      <c r="I22" s="650"/>
      <c r="J22" s="650"/>
      <c r="K22" s="650"/>
      <c r="L22" s="651"/>
      <c r="M22" s="355" t="s">
        <v>56</v>
      </c>
      <c r="N22" s="356" t="s">
        <v>57</v>
      </c>
      <c r="R22" s="72" t="s">
        <v>29</v>
      </c>
    </row>
    <row r="23" spans="1:19" ht="81.599999999999994" customHeight="1" thickBot="1">
      <c r="A23" s="357" t="s">
        <v>58</v>
      </c>
      <c r="B23" s="625" t="str">
        <f>IF(G23&gt;5,"☆☆☆☆",IF(AND(G23&gt;=2.39,G23&lt;5),"☆☆☆",IF(AND(G23&gt;=1.39,G23&lt;2.4),"☆☆",IF(AND(G23&gt;0,G23&lt;1.4),"☆",IF(AND(G23&gt;=-1.39,G23&lt;0),"★",IF(AND(G23&gt;=-2.39,G23&lt;-1.4),"★★",IF(AND(G23&gt;=-3.39,G23&lt;-2.4),"★★★")))))))</f>
        <v>★</v>
      </c>
      <c r="C23" s="626"/>
      <c r="D23" s="627"/>
      <c r="E23" s="466">
        <v>2.73</v>
      </c>
      <c r="F23" s="466">
        <v>2.67</v>
      </c>
      <c r="G23" s="577">
        <f>+F23-E23</f>
        <v>-6.0000000000000053E-2</v>
      </c>
      <c r="H23" s="652" t="s">
        <v>402</v>
      </c>
      <c r="I23" s="652"/>
      <c r="J23" s="652"/>
      <c r="K23" s="652"/>
      <c r="L23" s="653"/>
      <c r="M23" s="586" t="s">
        <v>403</v>
      </c>
      <c r="N23" s="587">
        <v>44756</v>
      </c>
      <c r="O23" s="435" t="s">
        <v>235</v>
      </c>
    </row>
    <row r="24" spans="1:19" ht="66" customHeight="1" thickBot="1">
      <c r="A24" s="358" t="s">
        <v>59</v>
      </c>
      <c r="B24" s="625" t="str">
        <f t="shared" ref="B24" si="0">IF(G24&gt;5,"☆☆☆☆",IF(AND(G24&gt;=2.39,G24&lt;5),"☆☆☆",IF(AND(G24&gt;=1.39,G24&lt;2.4),"☆☆",IF(AND(G24&gt;0,G24&lt;1.4),"☆",IF(AND(G24&gt;=-1.39,G24&lt;0),"★",IF(AND(G24&gt;=-2.39,G24&lt;-1.4),"★★",IF(AND(G24&gt;=-3.39,G24&lt;-2.4),"★★★")))))))</f>
        <v>★</v>
      </c>
      <c r="C24" s="626"/>
      <c r="D24" s="627"/>
      <c r="E24" s="466">
        <v>2.57</v>
      </c>
      <c r="F24" s="466">
        <v>2.21</v>
      </c>
      <c r="G24" s="576">
        <f t="shared" ref="G24:G70" si="1">+F24-E24</f>
        <v>-0.35999999999999988</v>
      </c>
      <c r="H24" s="654"/>
      <c r="I24" s="655"/>
      <c r="J24" s="655"/>
      <c r="K24" s="655"/>
      <c r="L24" s="656"/>
      <c r="M24" s="245"/>
      <c r="N24" s="246"/>
      <c r="O24" s="435" t="s">
        <v>59</v>
      </c>
      <c r="Q24" s="72" t="s">
        <v>29</v>
      </c>
    </row>
    <row r="25" spans="1:19" ht="81" customHeight="1" thickBot="1">
      <c r="A25" s="444" t="s">
        <v>60</v>
      </c>
      <c r="B25" s="625" t="str">
        <f t="shared" ref="B25:B32" si="2">IF(G25&gt;5,"☆☆☆☆",IF(AND(G25&gt;=2.39,G25&lt;5),"☆☆☆",IF(AND(G25&gt;=1.39,G25&lt;2.4),"☆☆",IF(AND(G25&gt;0,G25&lt;1.4),"☆",IF(AND(G25&gt;=-1.39,G25&lt;0),"★",IF(AND(G25&gt;=-2.39,G25&lt;-1.4),"★★",IF(AND(G25&gt;=-3.39,G25&lt;-2.4),"★★★")))))))</f>
        <v>★</v>
      </c>
      <c r="C25" s="626"/>
      <c r="D25" s="627"/>
      <c r="E25" s="178">
        <v>3.98</v>
      </c>
      <c r="F25" s="178">
        <v>3.8</v>
      </c>
      <c r="G25" s="231">
        <f t="shared" si="1"/>
        <v>-0.18000000000000016</v>
      </c>
      <c r="H25" s="628"/>
      <c r="I25" s="629"/>
      <c r="J25" s="629"/>
      <c r="K25" s="629"/>
      <c r="L25" s="630"/>
      <c r="M25" s="546"/>
      <c r="N25" s="246"/>
      <c r="O25" s="435" t="s">
        <v>60</v>
      </c>
    </row>
    <row r="26" spans="1:19" ht="83.25" customHeight="1" thickBot="1">
      <c r="A26" s="444" t="s">
        <v>61</v>
      </c>
      <c r="B26" s="625" t="str">
        <f t="shared" si="2"/>
        <v>★★</v>
      </c>
      <c r="C26" s="626"/>
      <c r="D26" s="627"/>
      <c r="E26" s="178">
        <v>5.1100000000000003</v>
      </c>
      <c r="F26" s="178">
        <v>3.61</v>
      </c>
      <c r="G26" s="231">
        <f t="shared" si="1"/>
        <v>-1.5000000000000004</v>
      </c>
      <c r="H26" s="628"/>
      <c r="I26" s="629"/>
      <c r="J26" s="629"/>
      <c r="K26" s="629"/>
      <c r="L26" s="630"/>
      <c r="M26" s="245"/>
      <c r="N26" s="246"/>
      <c r="O26" s="435" t="s">
        <v>61</v>
      </c>
    </row>
    <row r="27" spans="1:19" ht="78.599999999999994" customHeight="1" thickBot="1">
      <c r="A27" s="444" t="s">
        <v>62</v>
      </c>
      <c r="B27" s="625" t="str">
        <f t="shared" si="2"/>
        <v>★</v>
      </c>
      <c r="C27" s="626"/>
      <c r="D27" s="627"/>
      <c r="E27" s="466">
        <v>1.82</v>
      </c>
      <c r="F27" s="466">
        <v>1.26</v>
      </c>
      <c r="G27" s="231">
        <f t="shared" si="1"/>
        <v>-0.56000000000000005</v>
      </c>
      <c r="H27" s="628"/>
      <c r="I27" s="629"/>
      <c r="J27" s="629"/>
      <c r="K27" s="629"/>
      <c r="L27" s="630"/>
      <c r="M27" s="245"/>
      <c r="N27" s="246"/>
      <c r="O27" s="435" t="s">
        <v>62</v>
      </c>
    </row>
    <row r="28" spans="1:19" ht="87" customHeight="1" thickBot="1">
      <c r="A28" s="444" t="s">
        <v>63</v>
      </c>
      <c r="B28" s="625" t="str">
        <f t="shared" si="2"/>
        <v>★</v>
      </c>
      <c r="C28" s="626"/>
      <c r="D28" s="627"/>
      <c r="E28" s="178">
        <v>3.69</v>
      </c>
      <c r="F28" s="178">
        <v>3.18</v>
      </c>
      <c r="G28" s="231">
        <f t="shared" si="1"/>
        <v>-0.50999999999999979</v>
      </c>
      <c r="H28" s="628"/>
      <c r="I28" s="629"/>
      <c r="J28" s="629"/>
      <c r="K28" s="629"/>
      <c r="L28" s="630"/>
      <c r="M28" s="245"/>
      <c r="N28" s="246"/>
      <c r="O28" s="435" t="s">
        <v>63</v>
      </c>
    </row>
    <row r="29" spans="1:19" ht="71.25" customHeight="1" thickBot="1">
      <c r="A29" s="444" t="s">
        <v>64</v>
      </c>
      <c r="B29" s="625" t="str">
        <f t="shared" si="2"/>
        <v>★</v>
      </c>
      <c r="C29" s="626"/>
      <c r="D29" s="627"/>
      <c r="E29" s="466">
        <v>2.36</v>
      </c>
      <c r="F29" s="466">
        <v>2.2000000000000002</v>
      </c>
      <c r="G29" s="231">
        <f t="shared" si="1"/>
        <v>-0.1599999999999997</v>
      </c>
      <c r="H29" s="628"/>
      <c r="I29" s="629"/>
      <c r="J29" s="629"/>
      <c r="K29" s="629"/>
      <c r="L29" s="630"/>
      <c r="M29" s="245"/>
      <c r="N29" s="246"/>
      <c r="O29" s="435" t="s">
        <v>64</v>
      </c>
    </row>
    <row r="30" spans="1:19" ht="73.5" customHeight="1" thickBot="1">
      <c r="A30" s="444" t="s">
        <v>65</v>
      </c>
      <c r="B30" s="625" t="str">
        <f t="shared" si="2"/>
        <v>☆</v>
      </c>
      <c r="C30" s="626"/>
      <c r="D30" s="627"/>
      <c r="E30" s="178">
        <v>3.17</v>
      </c>
      <c r="F30" s="178">
        <v>3.6</v>
      </c>
      <c r="G30" s="231">
        <f t="shared" si="1"/>
        <v>0.43000000000000016</v>
      </c>
      <c r="H30" s="628"/>
      <c r="I30" s="629"/>
      <c r="J30" s="629"/>
      <c r="K30" s="629"/>
      <c r="L30" s="630"/>
      <c r="M30" s="245"/>
      <c r="N30" s="246"/>
      <c r="O30" s="435" t="s">
        <v>65</v>
      </c>
    </row>
    <row r="31" spans="1:19" ht="75.75" customHeight="1" thickBot="1">
      <c r="A31" s="444" t="s">
        <v>66</v>
      </c>
      <c r="B31" s="625" t="str">
        <f t="shared" si="2"/>
        <v>★</v>
      </c>
      <c r="C31" s="626"/>
      <c r="D31" s="627"/>
      <c r="E31" s="466">
        <v>2.04</v>
      </c>
      <c r="F31" s="466">
        <v>1.96</v>
      </c>
      <c r="G31" s="231">
        <f t="shared" si="1"/>
        <v>-8.0000000000000071E-2</v>
      </c>
      <c r="H31" s="628"/>
      <c r="I31" s="629"/>
      <c r="J31" s="629"/>
      <c r="K31" s="629"/>
      <c r="L31" s="630"/>
      <c r="M31" s="245"/>
      <c r="N31" s="246"/>
      <c r="O31" s="435" t="s">
        <v>66</v>
      </c>
    </row>
    <row r="32" spans="1:19" ht="78.599999999999994" customHeight="1" thickBot="1">
      <c r="A32" s="445" t="s">
        <v>67</v>
      </c>
      <c r="B32" s="625" t="str">
        <f t="shared" si="2"/>
        <v>★</v>
      </c>
      <c r="C32" s="626"/>
      <c r="D32" s="627"/>
      <c r="E32" s="178">
        <v>4.51</v>
      </c>
      <c r="F32" s="178">
        <v>3.92</v>
      </c>
      <c r="G32" s="231">
        <f t="shared" si="1"/>
        <v>-0.58999999999999986</v>
      </c>
      <c r="H32" s="628"/>
      <c r="I32" s="629"/>
      <c r="J32" s="629"/>
      <c r="K32" s="629"/>
      <c r="L32" s="630"/>
      <c r="M32" s="245"/>
      <c r="N32" s="246"/>
      <c r="O32" s="435" t="s">
        <v>67</v>
      </c>
    </row>
    <row r="33" spans="1:16" ht="94.95" customHeight="1" thickBot="1">
      <c r="A33" s="446" t="s">
        <v>68</v>
      </c>
      <c r="B33" s="625" t="str">
        <f t="shared" ref="B33:B70" si="3">IF(G33&gt;5,"☆☆☆☆",IF(AND(G33&gt;=2.39,G33&lt;5),"☆☆☆",IF(AND(G33&gt;=1.39,G33&lt;2.4),"☆☆",IF(AND(G33&gt;0,G33&lt;1.4),"☆",IF(AND(G33&gt;=-1.39,G33&lt;0),"★",IF(AND(G33&gt;=-2.39,G33&lt;-1.4),"★★",IF(AND(G33&gt;=-3.39,G33&lt;-2.4),"★★★")))))))</f>
        <v>★</v>
      </c>
      <c r="C33" s="626"/>
      <c r="D33" s="627"/>
      <c r="E33" s="465">
        <v>6.45</v>
      </c>
      <c r="F33" s="465">
        <v>6.2</v>
      </c>
      <c r="G33" s="231">
        <f t="shared" si="1"/>
        <v>-0.25</v>
      </c>
      <c r="H33" s="628"/>
      <c r="I33" s="629"/>
      <c r="J33" s="629"/>
      <c r="K33" s="629"/>
      <c r="L33" s="630"/>
      <c r="M33" s="245"/>
      <c r="N33" s="246"/>
      <c r="O33" s="435" t="s">
        <v>68</v>
      </c>
    </row>
    <row r="34" spans="1:16" ht="81" customHeight="1" thickBot="1">
      <c r="A34" s="358" t="s">
        <v>69</v>
      </c>
      <c r="B34" s="625" t="str">
        <f t="shared" si="3"/>
        <v>☆</v>
      </c>
      <c r="C34" s="626"/>
      <c r="D34" s="627"/>
      <c r="E34" s="178">
        <v>4.84</v>
      </c>
      <c r="F34" s="178">
        <v>4.91</v>
      </c>
      <c r="G34" s="231">
        <f t="shared" si="1"/>
        <v>7.0000000000000284E-2</v>
      </c>
      <c r="H34" s="628"/>
      <c r="I34" s="629"/>
      <c r="J34" s="629"/>
      <c r="K34" s="629"/>
      <c r="L34" s="630"/>
      <c r="M34" s="487"/>
      <c r="N34" s="488"/>
      <c r="O34" s="435" t="s">
        <v>69</v>
      </c>
    </row>
    <row r="35" spans="1:16" ht="94.5" customHeight="1" thickBot="1">
      <c r="A35" s="445" t="s">
        <v>70</v>
      </c>
      <c r="B35" s="625" t="str">
        <f t="shared" si="3"/>
        <v>★</v>
      </c>
      <c r="C35" s="626"/>
      <c r="D35" s="627"/>
      <c r="E35" s="178">
        <v>5.54</v>
      </c>
      <c r="F35" s="178">
        <v>5.51</v>
      </c>
      <c r="G35" s="231">
        <f t="shared" si="1"/>
        <v>-3.0000000000000249E-2</v>
      </c>
      <c r="H35" s="657"/>
      <c r="I35" s="658"/>
      <c r="J35" s="658"/>
      <c r="K35" s="658"/>
      <c r="L35" s="659"/>
      <c r="M35" s="489"/>
      <c r="N35" s="490"/>
      <c r="O35" s="435" t="s">
        <v>70</v>
      </c>
    </row>
    <row r="36" spans="1:16" ht="92.4" customHeight="1" thickBot="1">
      <c r="A36" s="447" t="s">
        <v>71</v>
      </c>
      <c r="B36" s="625" t="str">
        <f t="shared" si="3"/>
        <v>★</v>
      </c>
      <c r="C36" s="626"/>
      <c r="D36" s="627"/>
      <c r="E36" s="178">
        <v>5.04</v>
      </c>
      <c r="F36" s="178">
        <v>4.59</v>
      </c>
      <c r="G36" s="231">
        <f t="shared" si="1"/>
        <v>-0.45000000000000018</v>
      </c>
      <c r="H36" s="628"/>
      <c r="I36" s="629"/>
      <c r="J36" s="629"/>
      <c r="K36" s="629"/>
      <c r="L36" s="630"/>
      <c r="M36" s="491"/>
      <c r="N36" s="492"/>
      <c r="O36" s="435" t="s">
        <v>71</v>
      </c>
    </row>
    <row r="37" spans="1:16" ht="87.75" customHeight="1" thickBot="1">
      <c r="A37" s="444" t="s">
        <v>72</v>
      </c>
      <c r="B37" s="625" t="str">
        <f t="shared" si="3"/>
        <v>☆</v>
      </c>
      <c r="C37" s="626"/>
      <c r="D37" s="627"/>
      <c r="E37" s="178">
        <v>4.34</v>
      </c>
      <c r="F37" s="178">
        <v>4.71</v>
      </c>
      <c r="G37" s="231">
        <f t="shared" si="1"/>
        <v>0.37000000000000011</v>
      </c>
      <c r="H37" s="628"/>
      <c r="I37" s="629"/>
      <c r="J37" s="629"/>
      <c r="K37" s="629"/>
      <c r="L37" s="630"/>
      <c r="M37" s="245"/>
      <c r="N37" s="246"/>
      <c r="O37" s="435" t="s">
        <v>72</v>
      </c>
    </row>
    <row r="38" spans="1:16" ht="75.75" customHeight="1" thickBot="1">
      <c r="A38" s="444" t="s">
        <v>73</v>
      </c>
      <c r="B38" s="625" t="str">
        <f t="shared" si="3"/>
        <v>☆</v>
      </c>
      <c r="C38" s="626"/>
      <c r="D38" s="627"/>
      <c r="E38" s="178">
        <v>3.62</v>
      </c>
      <c r="F38" s="178">
        <v>3.97</v>
      </c>
      <c r="G38" s="231">
        <f t="shared" si="1"/>
        <v>0.35000000000000009</v>
      </c>
      <c r="H38" s="628"/>
      <c r="I38" s="629"/>
      <c r="J38" s="629"/>
      <c r="K38" s="629"/>
      <c r="L38" s="630"/>
      <c r="M38" s="493"/>
      <c r="N38" s="494"/>
      <c r="O38" s="435" t="s">
        <v>73</v>
      </c>
    </row>
    <row r="39" spans="1:16" ht="70.2" customHeight="1" thickBot="1">
      <c r="A39" s="444" t="s">
        <v>74</v>
      </c>
      <c r="B39" s="625" t="str">
        <f t="shared" si="3"/>
        <v>☆</v>
      </c>
      <c r="C39" s="626"/>
      <c r="D39" s="627"/>
      <c r="E39" s="178">
        <v>4.8600000000000003</v>
      </c>
      <c r="F39" s="178">
        <v>5.38</v>
      </c>
      <c r="G39" s="231">
        <f t="shared" si="1"/>
        <v>0.51999999999999957</v>
      </c>
      <c r="H39" s="628"/>
      <c r="I39" s="629"/>
      <c r="J39" s="629"/>
      <c r="K39" s="629"/>
      <c r="L39" s="630"/>
      <c r="M39" s="491"/>
      <c r="N39" s="492"/>
      <c r="O39" s="435" t="s">
        <v>74</v>
      </c>
    </row>
    <row r="40" spans="1:16" ht="78.75" customHeight="1" thickBot="1">
      <c r="A40" s="444" t="s">
        <v>75</v>
      </c>
      <c r="B40" s="625" t="str">
        <f t="shared" si="3"/>
        <v>★</v>
      </c>
      <c r="C40" s="626"/>
      <c r="D40" s="627"/>
      <c r="E40" s="178">
        <v>5.39</v>
      </c>
      <c r="F40" s="178">
        <v>4.22</v>
      </c>
      <c r="G40" s="231">
        <f t="shared" si="1"/>
        <v>-1.17</v>
      </c>
      <c r="H40" s="628"/>
      <c r="I40" s="629"/>
      <c r="J40" s="629"/>
      <c r="K40" s="629"/>
      <c r="L40" s="630"/>
      <c r="M40" s="493"/>
      <c r="N40" s="494"/>
      <c r="O40" s="435" t="s">
        <v>75</v>
      </c>
    </row>
    <row r="41" spans="1:16" ht="66" customHeight="1" thickBot="1">
      <c r="A41" s="444" t="s">
        <v>76</v>
      </c>
      <c r="B41" s="625" t="str">
        <f t="shared" si="3"/>
        <v>☆</v>
      </c>
      <c r="C41" s="626"/>
      <c r="D41" s="627"/>
      <c r="E41" s="178">
        <v>3.88</v>
      </c>
      <c r="F41" s="178">
        <v>4.5</v>
      </c>
      <c r="G41" s="231">
        <f t="shared" si="1"/>
        <v>0.62000000000000011</v>
      </c>
      <c r="H41" s="660" t="s">
        <v>404</v>
      </c>
      <c r="I41" s="652"/>
      <c r="J41" s="652"/>
      <c r="K41" s="652"/>
      <c r="L41" s="653"/>
      <c r="M41" s="588" t="s">
        <v>405</v>
      </c>
      <c r="N41" s="589">
        <v>44754</v>
      </c>
      <c r="O41" s="435" t="s">
        <v>76</v>
      </c>
    </row>
    <row r="42" spans="1:16" ht="77.25" customHeight="1" thickBot="1">
      <c r="A42" s="444" t="s">
        <v>77</v>
      </c>
      <c r="B42" s="625" t="str">
        <f t="shared" ref="B42:B44" si="4">IF(G42&gt;5,"☆☆☆☆",IF(AND(G42&gt;=2.39,G42&lt;5),"☆☆☆",IF(AND(G42&gt;=1.39,G42&lt;2.4),"☆☆",IF(AND(G42&gt;0,G42&lt;1.4),"☆",IF(AND(G42&gt;=-1.39,G42&lt;0),"★",IF(AND(G42&gt;=-2.39,G42&lt;-1.4),"★★",IF(AND(G42&gt;=-3.39,G42&lt;-2.4),"★★★")))))))</f>
        <v>★</v>
      </c>
      <c r="C42" s="626"/>
      <c r="D42" s="627"/>
      <c r="E42" s="465">
        <v>6.2</v>
      </c>
      <c r="F42" s="465">
        <v>6.04</v>
      </c>
      <c r="G42" s="231">
        <f t="shared" si="1"/>
        <v>-0.16000000000000014</v>
      </c>
      <c r="H42" s="628"/>
      <c r="I42" s="629"/>
      <c r="J42" s="629"/>
      <c r="K42" s="629"/>
      <c r="L42" s="630"/>
      <c r="M42" s="491"/>
      <c r="N42" s="246"/>
      <c r="O42" s="435" t="s">
        <v>77</v>
      </c>
      <c r="P42" s="72" t="s">
        <v>217</v>
      </c>
    </row>
    <row r="43" spans="1:16" ht="69.75" customHeight="1" thickBot="1">
      <c r="A43" s="444" t="s">
        <v>78</v>
      </c>
      <c r="B43" s="625" t="str">
        <f t="shared" si="4"/>
        <v>★</v>
      </c>
      <c r="C43" s="626"/>
      <c r="D43" s="627"/>
      <c r="E43" s="178">
        <v>3.02</v>
      </c>
      <c r="F43" s="466">
        <v>2.58</v>
      </c>
      <c r="G43" s="231">
        <f t="shared" si="1"/>
        <v>-0.43999999999999995</v>
      </c>
      <c r="H43" s="628"/>
      <c r="I43" s="629"/>
      <c r="J43" s="629"/>
      <c r="K43" s="629"/>
      <c r="L43" s="630"/>
      <c r="M43" s="245"/>
      <c r="N43" s="246"/>
      <c r="O43" s="435" t="s">
        <v>78</v>
      </c>
    </row>
    <row r="44" spans="1:16" ht="77.25" customHeight="1" thickBot="1">
      <c r="A44" s="448" t="s">
        <v>79</v>
      </c>
      <c r="B44" s="625" t="str">
        <f t="shared" si="4"/>
        <v>★</v>
      </c>
      <c r="C44" s="626"/>
      <c r="D44" s="627"/>
      <c r="E44" s="178">
        <v>4.96</v>
      </c>
      <c r="F44" s="178">
        <v>4.6900000000000004</v>
      </c>
      <c r="G44" s="231">
        <f t="shared" si="1"/>
        <v>-0.26999999999999957</v>
      </c>
      <c r="H44" s="628"/>
      <c r="I44" s="629"/>
      <c r="J44" s="629"/>
      <c r="K44" s="629"/>
      <c r="L44" s="630"/>
      <c r="M44" s="245"/>
      <c r="N44" s="246"/>
      <c r="O44" s="435" t="s">
        <v>79</v>
      </c>
    </row>
    <row r="45" spans="1:16" ht="81.75" customHeight="1" thickBot="1">
      <c r="A45" s="444" t="s">
        <v>80</v>
      </c>
      <c r="B45" s="625" t="str">
        <f t="shared" si="3"/>
        <v>☆</v>
      </c>
      <c r="C45" s="626"/>
      <c r="D45" s="627"/>
      <c r="E45" s="178">
        <v>4.26</v>
      </c>
      <c r="F45" s="178">
        <v>4.4000000000000004</v>
      </c>
      <c r="G45" s="231">
        <f t="shared" si="1"/>
        <v>0.14000000000000057</v>
      </c>
      <c r="H45" s="628"/>
      <c r="I45" s="629"/>
      <c r="J45" s="629"/>
      <c r="K45" s="629"/>
      <c r="L45" s="630"/>
      <c r="M45" s="245"/>
      <c r="N45" s="501"/>
      <c r="O45" s="435" t="s">
        <v>80</v>
      </c>
    </row>
    <row r="46" spans="1:16" ht="72.75" customHeight="1" thickBot="1">
      <c r="A46" s="444" t="s">
        <v>81</v>
      </c>
      <c r="B46" s="625" t="str">
        <f t="shared" si="3"/>
        <v>★★</v>
      </c>
      <c r="C46" s="626"/>
      <c r="D46" s="627"/>
      <c r="E46" s="465">
        <v>6.18</v>
      </c>
      <c r="F46" s="178">
        <v>4.67</v>
      </c>
      <c r="G46" s="231">
        <f t="shared" si="1"/>
        <v>-1.5099999999999998</v>
      </c>
      <c r="H46" s="628"/>
      <c r="I46" s="629"/>
      <c r="J46" s="629"/>
      <c r="K46" s="629"/>
      <c r="L46" s="630"/>
      <c r="M46" s="245"/>
      <c r="N46" s="246"/>
      <c r="O46" s="435" t="s">
        <v>81</v>
      </c>
    </row>
    <row r="47" spans="1:16" ht="81.75" customHeight="1" thickBot="1">
      <c r="A47" s="444" t="s">
        <v>82</v>
      </c>
      <c r="B47" s="625" t="str">
        <f t="shared" si="3"/>
        <v>☆</v>
      </c>
      <c r="C47" s="626"/>
      <c r="D47" s="627"/>
      <c r="E47" s="178">
        <v>4.1399999999999997</v>
      </c>
      <c r="F47" s="178">
        <v>4.5</v>
      </c>
      <c r="G47" s="231">
        <f t="shared" si="1"/>
        <v>0.36000000000000032</v>
      </c>
      <c r="H47" s="628"/>
      <c r="I47" s="629"/>
      <c r="J47" s="629"/>
      <c r="K47" s="629"/>
      <c r="L47" s="630"/>
      <c r="M47" s="502"/>
      <c r="N47" s="246"/>
      <c r="O47" s="435" t="s">
        <v>82</v>
      </c>
    </row>
    <row r="48" spans="1:16" ht="78.75" customHeight="1" thickBot="1">
      <c r="A48" s="444" t="s">
        <v>83</v>
      </c>
      <c r="B48" s="625" t="b">
        <f t="shared" si="3"/>
        <v>0</v>
      </c>
      <c r="C48" s="626"/>
      <c r="D48" s="627"/>
      <c r="E48" s="178">
        <v>3.76</v>
      </c>
      <c r="F48" s="178">
        <v>3.76</v>
      </c>
      <c r="G48" s="231">
        <f t="shared" si="1"/>
        <v>0</v>
      </c>
      <c r="H48" s="661"/>
      <c r="I48" s="662"/>
      <c r="J48" s="662"/>
      <c r="K48" s="662"/>
      <c r="L48" s="663"/>
      <c r="M48" s="245"/>
      <c r="N48" s="246"/>
      <c r="O48" s="435" t="s">
        <v>83</v>
      </c>
    </row>
    <row r="49" spans="1:15" ht="74.25" customHeight="1" thickBot="1">
      <c r="A49" s="444" t="s">
        <v>84</v>
      </c>
      <c r="B49" s="625" t="str">
        <f t="shared" si="3"/>
        <v>★</v>
      </c>
      <c r="C49" s="626"/>
      <c r="D49" s="627"/>
      <c r="E49" s="178">
        <v>5.3</v>
      </c>
      <c r="F49" s="178">
        <v>5.22</v>
      </c>
      <c r="G49" s="231">
        <f t="shared" si="1"/>
        <v>-8.0000000000000071E-2</v>
      </c>
      <c r="H49" s="628"/>
      <c r="I49" s="629"/>
      <c r="J49" s="629"/>
      <c r="K49" s="629"/>
      <c r="L49" s="630"/>
      <c r="M49" s="503"/>
      <c r="N49" s="246"/>
      <c r="O49" s="435" t="s">
        <v>84</v>
      </c>
    </row>
    <row r="50" spans="1:15" ht="73.2" customHeight="1" thickBot="1">
      <c r="A50" s="444" t="s">
        <v>85</v>
      </c>
      <c r="B50" s="625" t="str">
        <f t="shared" si="3"/>
        <v>★</v>
      </c>
      <c r="C50" s="626"/>
      <c r="D50" s="627"/>
      <c r="E50" s="178">
        <v>5.82</v>
      </c>
      <c r="F50" s="178">
        <v>5.37</v>
      </c>
      <c r="G50" s="231">
        <f t="shared" si="1"/>
        <v>-0.45000000000000018</v>
      </c>
      <c r="H50" s="661"/>
      <c r="I50" s="662"/>
      <c r="J50" s="662"/>
      <c r="K50" s="662"/>
      <c r="L50" s="663"/>
      <c r="M50" s="245"/>
      <c r="N50" s="246"/>
      <c r="O50" s="435" t="s">
        <v>85</v>
      </c>
    </row>
    <row r="51" spans="1:15" ht="73.5" customHeight="1" thickBot="1">
      <c r="A51" s="444" t="s">
        <v>86</v>
      </c>
      <c r="B51" s="625" t="str">
        <f t="shared" si="3"/>
        <v>★</v>
      </c>
      <c r="C51" s="626"/>
      <c r="D51" s="627"/>
      <c r="E51" s="178">
        <v>5.71</v>
      </c>
      <c r="F51" s="178">
        <v>5.12</v>
      </c>
      <c r="G51" s="231">
        <f t="shared" si="1"/>
        <v>-0.58999999999999986</v>
      </c>
      <c r="H51" s="628"/>
      <c r="I51" s="629"/>
      <c r="J51" s="629"/>
      <c r="K51" s="629"/>
      <c r="L51" s="630"/>
      <c r="M51" s="493"/>
      <c r="N51" s="494"/>
      <c r="O51" s="435" t="s">
        <v>86</v>
      </c>
    </row>
    <row r="52" spans="1:15" ht="91.95" customHeight="1" thickBot="1">
      <c r="A52" s="444" t="s">
        <v>87</v>
      </c>
      <c r="B52" s="625" t="str">
        <f t="shared" si="3"/>
        <v>★</v>
      </c>
      <c r="C52" s="626"/>
      <c r="D52" s="627"/>
      <c r="E52" s="178">
        <v>3</v>
      </c>
      <c r="F52" s="466">
        <v>2.87</v>
      </c>
      <c r="G52" s="231">
        <f t="shared" si="1"/>
        <v>-0.12999999999999989</v>
      </c>
      <c r="H52" s="628"/>
      <c r="I52" s="629"/>
      <c r="J52" s="629"/>
      <c r="K52" s="629"/>
      <c r="L52" s="630"/>
      <c r="M52" s="245"/>
      <c r="N52" s="246"/>
      <c r="O52" s="435" t="s">
        <v>87</v>
      </c>
    </row>
    <row r="53" spans="1:15" ht="77.25" customHeight="1" thickBot="1">
      <c r="A53" s="444" t="s">
        <v>88</v>
      </c>
      <c r="B53" s="625" t="str">
        <f t="shared" si="3"/>
        <v>☆☆</v>
      </c>
      <c r="C53" s="626"/>
      <c r="D53" s="627"/>
      <c r="E53" s="466">
        <v>2.68</v>
      </c>
      <c r="F53" s="178">
        <v>4.21</v>
      </c>
      <c r="G53" s="231">
        <f t="shared" si="1"/>
        <v>1.5299999999999998</v>
      </c>
      <c r="H53" s="628"/>
      <c r="I53" s="629"/>
      <c r="J53" s="629"/>
      <c r="K53" s="629"/>
      <c r="L53" s="630"/>
      <c r="M53" s="245"/>
      <c r="N53" s="246"/>
      <c r="O53" s="435" t="s">
        <v>88</v>
      </c>
    </row>
    <row r="54" spans="1:15" ht="63.75" customHeight="1" thickBot="1">
      <c r="A54" s="444" t="s">
        <v>89</v>
      </c>
      <c r="B54" s="625" t="str">
        <f t="shared" si="3"/>
        <v>★★★</v>
      </c>
      <c r="C54" s="626"/>
      <c r="D54" s="627"/>
      <c r="E54" s="178">
        <v>5.68</v>
      </c>
      <c r="F54" s="466">
        <v>2.83</v>
      </c>
      <c r="G54" s="231">
        <f t="shared" si="1"/>
        <v>-2.8499999999999996</v>
      </c>
      <c r="H54" s="628"/>
      <c r="I54" s="629"/>
      <c r="J54" s="629"/>
      <c r="K54" s="629"/>
      <c r="L54" s="630"/>
      <c r="M54" s="245"/>
      <c r="N54" s="246"/>
      <c r="O54" s="435" t="s">
        <v>89</v>
      </c>
    </row>
    <row r="55" spans="1:15" ht="75" customHeight="1" thickBot="1">
      <c r="A55" s="444" t="s">
        <v>90</v>
      </c>
      <c r="B55" s="625" t="str">
        <f t="shared" si="3"/>
        <v>★</v>
      </c>
      <c r="C55" s="626"/>
      <c r="D55" s="627"/>
      <c r="E55" s="178">
        <v>5.13</v>
      </c>
      <c r="F55" s="178">
        <v>4.72</v>
      </c>
      <c r="G55" s="231">
        <f t="shared" si="1"/>
        <v>-0.41000000000000014</v>
      </c>
      <c r="H55" s="628"/>
      <c r="I55" s="629"/>
      <c r="J55" s="629"/>
      <c r="K55" s="629"/>
      <c r="L55" s="630"/>
      <c r="M55" s="245"/>
      <c r="N55" s="246"/>
      <c r="O55" s="435" t="s">
        <v>90</v>
      </c>
    </row>
    <row r="56" spans="1:15" ht="80.25" customHeight="1" thickBot="1">
      <c r="A56" s="444" t="s">
        <v>91</v>
      </c>
      <c r="B56" s="625" t="str">
        <f t="shared" si="3"/>
        <v>☆</v>
      </c>
      <c r="C56" s="626"/>
      <c r="D56" s="627"/>
      <c r="E56" s="178">
        <v>5.99</v>
      </c>
      <c r="F56" s="465">
        <v>6.31</v>
      </c>
      <c r="G56" s="231">
        <f t="shared" si="1"/>
        <v>0.3199999999999994</v>
      </c>
      <c r="H56" s="628"/>
      <c r="I56" s="629"/>
      <c r="J56" s="629"/>
      <c r="K56" s="629"/>
      <c r="L56" s="630"/>
      <c r="M56" s="245"/>
      <c r="N56" s="246"/>
      <c r="O56" s="435" t="s">
        <v>91</v>
      </c>
    </row>
    <row r="57" spans="1:15" ht="63.75" customHeight="1" thickBot="1">
      <c r="A57" s="444" t="s">
        <v>92</v>
      </c>
      <c r="B57" s="625" t="str">
        <f t="shared" si="3"/>
        <v>☆</v>
      </c>
      <c r="C57" s="626"/>
      <c r="D57" s="627"/>
      <c r="E57" s="178">
        <v>3.18</v>
      </c>
      <c r="F57" s="178">
        <v>3.8</v>
      </c>
      <c r="G57" s="231">
        <f t="shared" si="1"/>
        <v>0.61999999999999966</v>
      </c>
      <c r="H57" s="661"/>
      <c r="I57" s="662"/>
      <c r="J57" s="662"/>
      <c r="K57" s="662"/>
      <c r="L57" s="663"/>
      <c r="M57" s="245"/>
      <c r="N57" s="246"/>
      <c r="O57" s="435" t="s">
        <v>92</v>
      </c>
    </row>
    <row r="58" spans="1:15" ht="69.75" customHeight="1" thickBot="1">
      <c r="A58" s="444" t="s">
        <v>93</v>
      </c>
      <c r="B58" s="625" t="str">
        <f t="shared" si="3"/>
        <v>☆</v>
      </c>
      <c r="C58" s="626"/>
      <c r="D58" s="627"/>
      <c r="E58" s="178">
        <v>4.04</v>
      </c>
      <c r="F58" s="178">
        <v>4.3</v>
      </c>
      <c r="G58" s="231">
        <f t="shared" si="1"/>
        <v>0.25999999999999979</v>
      </c>
      <c r="H58" s="628"/>
      <c r="I58" s="629"/>
      <c r="J58" s="629"/>
      <c r="K58" s="629"/>
      <c r="L58" s="630"/>
      <c r="M58" s="245"/>
      <c r="N58" s="246"/>
      <c r="O58" s="435" t="s">
        <v>93</v>
      </c>
    </row>
    <row r="59" spans="1:15" ht="76.2" customHeight="1" thickBot="1">
      <c r="A59" s="444" t="s">
        <v>94</v>
      </c>
      <c r="B59" s="625" t="str">
        <f t="shared" si="3"/>
        <v>★</v>
      </c>
      <c r="C59" s="626"/>
      <c r="D59" s="627"/>
      <c r="E59" s="465">
        <v>6.39</v>
      </c>
      <c r="F59" s="465">
        <v>6.14</v>
      </c>
      <c r="G59" s="231">
        <f t="shared" si="1"/>
        <v>-0.25</v>
      </c>
      <c r="H59" s="628"/>
      <c r="I59" s="629"/>
      <c r="J59" s="629"/>
      <c r="K59" s="629"/>
      <c r="L59" s="630"/>
      <c r="M59" s="493"/>
      <c r="N59" s="494"/>
      <c r="O59" s="435" t="s">
        <v>94</v>
      </c>
    </row>
    <row r="60" spans="1:15" ht="91.95" customHeight="1" thickBot="1">
      <c r="A60" s="444" t="s">
        <v>95</v>
      </c>
      <c r="B60" s="625" t="str">
        <f t="shared" si="3"/>
        <v>★</v>
      </c>
      <c r="C60" s="626"/>
      <c r="D60" s="627"/>
      <c r="E60" s="465">
        <v>6.35</v>
      </c>
      <c r="F60" s="178">
        <v>5.24</v>
      </c>
      <c r="G60" s="231">
        <f t="shared" si="1"/>
        <v>-1.1099999999999994</v>
      </c>
      <c r="H60" s="628"/>
      <c r="I60" s="629"/>
      <c r="J60" s="629"/>
      <c r="K60" s="629"/>
      <c r="L60" s="630"/>
      <c r="M60" s="245"/>
      <c r="N60" s="246"/>
      <c r="O60" s="435" t="s">
        <v>95</v>
      </c>
    </row>
    <row r="61" spans="1:15" ht="81" customHeight="1" thickBot="1">
      <c r="A61" s="444" t="s">
        <v>96</v>
      </c>
      <c r="B61" s="625" t="str">
        <f t="shared" si="3"/>
        <v>★</v>
      </c>
      <c r="C61" s="626"/>
      <c r="D61" s="627"/>
      <c r="E61" s="466">
        <v>2.46</v>
      </c>
      <c r="F61" s="466">
        <v>1.43</v>
      </c>
      <c r="G61" s="231">
        <f t="shared" si="1"/>
        <v>-1.03</v>
      </c>
      <c r="H61" s="628"/>
      <c r="I61" s="629"/>
      <c r="J61" s="629"/>
      <c r="K61" s="629"/>
      <c r="L61" s="630"/>
      <c r="M61" s="245"/>
      <c r="N61" s="246"/>
      <c r="O61" s="435" t="s">
        <v>96</v>
      </c>
    </row>
    <row r="62" spans="1:15" ht="75.599999999999994" customHeight="1" thickBot="1">
      <c r="A62" s="444" t="s">
        <v>97</v>
      </c>
      <c r="B62" s="625" t="str">
        <f t="shared" si="3"/>
        <v>★</v>
      </c>
      <c r="C62" s="626"/>
      <c r="D62" s="627"/>
      <c r="E62" s="465">
        <v>6.37</v>
      </c>
      <c r="F62" s="178">
        <v>5.78</v>
      </c>
      <c r="G62" s="231">
        <f t="shared" si="1"/>
        <v>-0.58999999999999986</v>
      </c>
      <c r="H62" s="628"/>
      <c r="I62" s="629"/>
      <c r="J62" s="629"/>
      <c r="K62" s="629"/>
      <c r="L62" s="630"/>
      <c r="M62" s="245"/>
      <c r="N62" s="246"/>
      <c r="O62" s="435" t="s">
        <v>97</v>
      </c>
    </row>
    <row r="63" spans="1:15" ht="87" customHeight="1" thickBot="1">
      <c r="A63" s="444" t="s">
        <v>98</v>
      </c>
      <c r="B63" s="625" t="str">
        <f t="shared" si="3"/>
        <v>★</v>
      </c>
      <c r="C63" s="626"/>
      <c r="D63" s="627"/>
      <c r="E63" s="178">
        <v>3.22</v>
      </c>
      <c r="F63" s="466">
        <v>2.7</v>
      </c>
      <c r="G63" s="231">
        <f t="shared" si="1"/>
        <v>-0.52</v>
      </c>
      <c r="H63" s="628"/>
      <c r="I63" s="629"/>
      <c r="J63" s="629"/>
      <c r="K63" s="629"/>
      <c r="L63" s="630"/>
      <c r="M63" s="517"/>
      <c r="N63" s="246"/>
      <c r="O63" s="435" t="s">
        <v>98</v>
      </c>
    </row>
    <row r="64" spans="1:15" ht="73.2" customHeight="1" thickBot="1">
      <c r="A64" s="444" t="s">
        <v>99</v>
      </c>
      <c r="B64" s="625" t="s">
        <v>287</v>
      </c>
      <c r="C64" s="626"/>
      <c r="D64" s="627"/>
      <c r="E64" s="466">
        <v>2.75</v>
      </c>
      <c r="F64" s="466">
        <v>2.75</v>
      </c>
      <c r="G64" s="231">
        <f t="shared" si="1"/>
        <v>0</v>
      </c>
      <c r="H64" s="706"/>
      <c r="I64" s="707"/>
      <c r="J64" s="707"/>
      <c r="K64" s="707"/>
      <c r="L64" s="708"/>
      <c r="M64" s="245"/>
      <c r="N64" s="246"/>
      <c r="O64" s="435" t="s">
        <v>99</v>
      </c>
    </row>
    <row r="65" spans="1:18" ht="80.25" customHeight="1" thickBot="1">
      <c r="A65" s="444" t="s">
        <v>100</v>
      </c>
      <c r="B65" s="625" t="str">
        <f t="shared" si="3"/>
        <v>★</v>
      </c>
      <c r="C65" s="626"/>
      <c r="D65" s="627"/>
      <c r="E65" s="178">
        <v>5.86</v>
      </c>
      <c r="F65" s="178">
        <v>4.68</v>
      </c>
      <c r="G65" s="231">
        <f t="shared" si="1"/>
        <v>-1.1800000000000006</v>
      </c>
      <c r="H65" s="709"/>
      <c r="I65" s="710"/>
      <c r="J65" s="710"/>
      <c r="K65" s="710"/>
      <c r="L65" s="711"/>
      <c r="M65" s="518"/>
      <c r="N65" s="246"/>
      <c r="O65" s="435" t="s">
        <v>100</v>
      </c>
    </row>
    <row r="66" spans="1:18" ht="88.5" customHeight="1" thickBot="1">
      <c r="A66" s="444" t="s">
        <v>101</v>
      </c>
      <c r="B66" s="625" t="str">
        <f t="shared" si="3"/>
        <v>★</v>
      </c>
      <c r="C66" s="626"/>
      <c r="D66" s="627"/>
      <c r="E66" s="465">
        <v>8.67</v>
      </c>
      <c r="F66" s="465">
        <v>8.61</v>
      </c>
      <c r="G66" s="231">
        <f t="shared" si="1"/>
        <v>-6.0000000000000497E-2</v>
      </c>
      <c r="H66" s="661"/>
      <c r="I66" s="662"/>
      <c r="J66" s="662"/>
      <c r="K66" s="662"/>
      <c r="L66" s="663"/>
      <c r="M66" s="245"/>
      <c r="N66" s="246"/>
      <c r="O66" s="435" t="s">
        <v>101</v>
      </c>
    </row>
    <row r="67" spans="1:18" ht="78.75" customHeight="1" thickBot="1">
      <c r="A67" s="444" t="s">
        <v>102</v>
      </c>
      <c r="B67" s="625" t="str">
        <f t="shared" si="3"/>
        <v>☆</v>
      </c>
      <c r="C67" s="626"/>
      <c r="D67" s="627"/>
      <c r="E67" s="178">
        <v>5.67</v>
      </c>
      <c r="F67" s="178">
        <v>5.69</v>
      </c>
      <c r="G67" s="231">
        <f t="shared" si="1"/>
        <v>2.0000000000000462E-2</v>
      </c>
      <c r="H67" s="628"/>
      <c r="I67" s="629"/>
      <c r="J67" s="629"/>
      <c r="K67" s="629"/>
      <c r="L67" s="630"/>
      <c r="M67" s="245"/>
      <c r="N67" s="246"/>
      <c r="O67" s="435" t="s">
        <v>102</v>
      </c>
    </row>
    <row r="68" spans="1:18" ht="63" customHeight="1" thickBot="1">
      <c r="A68" s="447" t="s">
        <v>103</v>
      </c>
      <c r="B68" s="625" t="str">
        <f t="shared" si="3"/>
        <v>★★</v>
      </c>
      <c r="C68" s="626"/>
      <c r="D68" s="627"/>
      <c r="E68" s="465">
        <v>7.04</v>
      </c>
      <c r="F68" s="178">
        <v>5.46</v>
      </c>
      <c r="G68" s="231">
        <f t="shared" si="1"/>
        <v>-1.58</v>
      </c>
      <c r="H68" s="703"/>
      <c r="I68" s="704"/>
      <c r="J68" s="704"/>
      <c r="K68" s="704"/>
      <c r="L68" s="705"/>
      <c r="M68" s="482"/>
      <c r="N68" s="481"/>
      <c r="O68" s="435" t="s">
        <v>103</v>
      </c>
    </row>
    <row r="69" spans="1:18" ht="72.75" customHeight="1" thickBot="1">
      <c r="A69" s="445" t="s">
        <v>104</v>
      </c>
      <c r="B69" s="625" t="str">
        <f t="shared" si="3"/>
        <v>☆</v>
      </c>
      <c r="C69" s="626"/>
      <c r="D69" s="627"/>
      <c r="E69" s="467">
        <v>2.65</v>
      </c>
      <c r="F69" s="575">
        <v>3.03</v>
      </c>
      <c r="G69" s="231">
        <f t="shared" si="1"/>
        <v>0.37999999999999989</v>
      </c>
      <c r="H69" s="661"/>
      <c r="I69" s="662"/>
      <c r="J69" s="662"/>
      <c r="K69" s="662"/>
      <c r="L69" s="663"/>
      <c r="M69" s="245"/>
      <c r="N69" s="246"/>
      <c r="O69" s="435" t="s">
        <v>104</v>
      </c>
    </row>
    <row r="70" spans="1:18" ht="58.5" customHeight="1" thickBot="1">
      <c r="A70" s="359" t="s">
        <v>105</v>
      </c>
      <c r="B70" s="625" t="str">
        <f t="shared" si="3"/>
        <v>★</v>
      </c>
      <c r="C70" s="626"/>
      <c r="D70" s="627"/>
      <c r="E70" s="178">
        <v>4.78</v>
      </c>
      <c r="F70" s="178">
        <v>4.55</v>
      </c>
      <c r="G70" s="231">
        <f t="shared" si="1"/>
        <v>-0.23000000000000043</v>
      </c>
      <c r="H70" s="628"/>
      <c r="I70" s="629"/>
      <c r="J70" s="629"/>
      <c r="K70" s="629"/>
      <c r="L70" s="630"/>
      <c r="M70" s="360"/>
      <c r="N70" s="246"/>
      <c r="O70" s="435"/>
    </row>
    <row r="71" spans="1:18" ht="42.75" customHeight="1" thickBot="1">
      <c r="A71" s="361"/>
      <c r="B71" s="361"/>
      <c r="C71" s="361"/>
      <c r="D71" s="361"/>
      <c r="E71" s="694"/>
      <c r="F71" s="694"/>
      <c r="G71" s="694"/>
      <c r="H71" s="694"/>
      <c r="I71" s="694"/>
      <c r="J71" s="694"/>
      <c r="K71" s="694"/>
      <c r="L71" s="694"/>
      <c r="M71" s="73">
        <f>COUNTIF(E23:E69,"&gt;=10")</f>
        <v>0</v>
      </c>
      <c r="N71" s="73">
        <f>COUNTIF(F23:F69,"&gt;=10")</f>
        <v>0</v>
      </c>
      <c r="O71" s="73" t="s">
        <v>29</v>
      </c>
    </row>
    <row r="72" spans="1:18" ht="36.75" customHeight="1" thickBot="1">
      <c r="A72" s="94" t="s">
        <v>21</v>
      </c>
      <c r="B72" s="95"/>
      <c r="C72" s="159"/>
      <c r="D72" s="159"/>
      <c r="E72" s="695" t="s">
        <v>20</v>
      </c>
      <c r="F72" s="695"/>
      <c r="G72" s="695"/>
      <c r="H72" s="696" t="s">
        <v>245</v>
      </c>
      <c r="I72" s="697"/>
      <c r="J72" s="95"/>
      <c r="K72" s="96"/>
      <c r="L72" s="96"/>
      <c r="M72" s="97"/>
      <c r="N72" s="98"/>
    </row>
    <row r="73" spans="1:18" ht="36.75" customHeight="1" thickBot="1">
      <c r="A73" s="99"/>
      <c r="B73" s="362"/>
      <c r="C73" s="698" t="s">
        <v>106</v>
      </c>
      <c r="D73" s="699"/>
      <c r="E73" s="699"/>
      <c r="F73" s="700"/>
      <c r="G73" s="100">
        <f>+F70</f>
        <v>4.55</v>
      </c>
      <c r="H73" s="101" t="s">
        <v>107</v>
      </c>
      <c r="I73" s="701">
        <f>+G70</f>
        <v>-0.23000000000000043</v>
      </c>
      <c r="J73" s="702"/>
      <c r="K73" s="363"/>
      <c r="L73" s="363"/>
      <c r="M73" s="364"/>
      <c r="N73" s="102"/>
    </row>
    <row r="74" spans="1:18" ht="36.75" customHeight="1" thickBot="1">
      <c r="A74" s="99"/>
      <c r="B74" s="362"/>
      <c r="C74" s="664" t="s">
        <v>108</v>
      </c>
      <c r="D74" s="665"/>
      <c r="E74" s="665"/>
      <c r="F74" s="666"/>
      <c r="G74" s="103">
        <f>+F35</f>
        <v>5.51</v>
      </c>
      <c r="H74" s="104" t="s">
        <v>107</v>
      </c>
      <c r="I74" s="667">
        <f>+G35</f>
        <v>-3.0000000000000249E-2</v>
      </c>
      <c r="J74" s="668"/>
      <c r="K74" s="363"/>
      <c r="L74" s="363"/>
      <c r="M74" s="364"/>
      <c r="N74" s="102"/>
      <c r="R74" s="405" t="s">
        <v>21</v>
      </c>
    </row>
    <row r="75" spans="1:18" ht="36.75" customHeight="1" thickBot="1">
      <c r="A75" s="99"/>
      <c r="B75" s="362"/>
      <c r="C75" s="669" t="s">
        <v>109</v>
      </c>
      <c r="D75" s="670"/>
      <c r="E75" s="670"/>
      <c r="F75" s="105" t="str">
        <f>VLOOKUP(G75,F:P,10,0)</f>
        <v>大分県</v>
      </c>
      <c r="G75" s="106">
        <f>MAX(F23:F70)</f>
        <v>8.61</v>
      </c>
      <c r="H75" s="671" t="s">
        <v>110</v>
      </c>
      <c r="I75" s="672"/>
      <c r="J75" s="672"/>
      <c r="K75" s="107">
        <f>+N71</f>
        <v>0</v>
      </c>
      <c r="L75" s="108" t="s">
        <v>111</v>
      </c>
      <c r="M75" s="109">
        <f>N71-M71</f>
        <v>0</v>
      </c>
      <c r="N75" s="102"/>
      <c r="R75" s="406"/>
    </row>
    <row r="76" spans="1:18" ht="36.75" customHeight="1" thickBot="1">
      <c r="A76" s="110"/>
      <c r="B76" s="111"/>
      <c r="C76" s="111"/>
      <c r="D76" s="111"/>
      <c r="E76" s="111"/>
      <c r="F76" s="111"/>
      <c r="G76" s="111"/>
      <c r="H76" s="111"/>
      <c r="I76" s="111"/>
      <c r="J76" s="111"/>
      <c r="K76" s="112"/>
      <c r="L76" s="112"/>
      <c r="M76" s="113"/>
      <c r="N76" s="114"/>
      <c r="R76" s="406"/>
    </row>
    <row r="77" spans="1:18" ht="30.75" customHeight="1">
      <c r="A77" s="143"/>
      <c r="B77" s="143"/>
      <c r="C77" s="143"/>
      <c r="D77" s="143"/>
      <c r="E77" s="143"/>
      <c r="F77" s="143"/>
      <c r="G77" s="143"/>
      <c r="H77" s="143"/>
      <c r="I77" s="143"/>
      <c r="J77" s="143"/>
      <c r="K77" s="365"/>
      <c r="L77" s="365"/>
      <c r="M77" s="366"/>
      <c r="N77" s="367"/>
      <c r="R77" s="407"/>
    </row>
    <row r="78" spans="1:18" ht="30.75" customHeight="1" thickBot="1">
      <c r="A78" s="368"/>
      <c r="B78" s="368"/>
      <c r="C78" s="368"/>
      <c r="D78" s="368"/>
      <c r="E78" s="368"/>
      <c r="F78" s="368"/>
      <c r="G78" s="368"/>
      <c r="H78" s="368"/>
      <c r="I78" s="368"/>
      <c r="J78" s="368"/>
      <c r="K78" s="369"/>
      <c r="L78" s="369"/>
      <c r="M78" s="370"/>
      <c r="N78" s="368"/>
    </row>
    <row r="79" spans="1:18" ht="24.75" customHeight="1" thickTop="1">
      <c r="A79" s="673">
        <v>2</v>
      </c>
      <c r="B79" s="676" t="s">
        <v>242</v>
      </c>
      <c r="C79" s="677"/>
      <c r="D79" s="677"/>
      <c r="E79" s="677"/>
      <c r="F79" s="678"/>
      <c r="G79" s="685" t="s">
        <v>243</v>
      </c>
      <c r="H79" s="686"/>
      <c r="I79" s="686"/>
      <c r="J79" s="686"/>
      <c r="K79" s="686"/>
      <c r="L79" s="686"/>
      <c r="M79" s="686"/>
      <c r="N79" s="687"/>
    </row>
    <row r="80" spans="1:18" ht="24.75" customHeight="1">
      <c r="A80" s="674"/>
      <c r="B80" s="679"/>
      <c r="C80" s="680"/>
      <c r="D80" s="680"/>
      <c r="E80" s="680"/>
      <c r="F80" s="681"/>
      <c r="G80" s="688"/>
      <c r="H80" s="689"/>
      <c r="I80" s="689"/>
      <c r="J80" s="689"/>
      <c r="K80" s="689"/>
      <c r="L80" s="689"/>
      <c r="M80" s="689"/>
      <c r="N80" s="690"/>
      <c r="O80" s="371" t="s">
        <v>29</v>
      </c>
      <c r="P80" s="371"/>
    </row>
    <row r="81" spans="1:16" ht="24.75" customHeight="1">
      <c r="A81" s="674"/>
      <c r="B81" s="679"/>
      <c r="C81" s="680"/>
      <c r="D81" s="680"/>
      <c r="E81" s="680"/>
      <c r="F81" s="681"/>
      <c r="G81" s="688"/>
      <c r="H81" s="689"/>
      <c r="I81" s="689"/>
      <c r="J81" s="689"/>
      <c r="K81" s="689"/>
      <c r="L81" s="689"/>
      <c r="M81" s="689"/>
      <c r="N81" s="690"/>
      <c r="O81" s="371" t="s">
        <v>21</v>
      </c>
      <c r="P81" s="371" t="s">
        <v>112</v>
      </c>
    </row>
    <row r="82" spans="1:16" ht="24.75" customHeight="1">
      <c r="A82" s="674"/>
      <c r="B82" s="679"/>
      <c r="C82" s="680"/>
      <c r="D82" s="680"/>
      <c r="E82" s="680"/>
      <c r="F82" s="681"/>
      <c r="G82" s="688"/>
      <c r="H82" s="689"/>
      <c r="I82" s="689"/>
      <c r="J82" s="689"/>
      <c r="K82" s="689"/>
      <c r="L82" s="689"/>
      <c r="M82" s="689"/>
      <c r="N82" s="690"/>
      <c r="O82" s="372"/>
      <c r="P82" s="371"/>
    </row>
    <row r="83" spans="1:16" ht="46.2" customHeight="1" thickBot="1">
      <c r="A83" s="675"/>
      <c r="B83" s="682"/>
      <c r="C83" s="683"/>
      <c r="D83" s="683"/>
      <c r="E83" s="683"/>
      <c r="F83" s="684"/>
      <c r="G83" s="691"/>
      <c r="H83" s="692"/>
      <c r="I83" s="692"/>
      <c r="J83" s="692"/>
      <c r="K83" s="692"/>
      <c r="L83" s="692"/>
      <c r="M83" s="692"/>
      <c r="N83" s="69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F86F-607B-4B8C-A56E-C7D200D2B380}">
  <dimension ref="A1:P24"/>
  <sheetViews>
    <sheetView view="pageBreakPreview" topLeftCell="A3" zoomScale="95" zoomScaleNormal="75" zoomScaleSheetLayoutView="95" workbookViewId="0">
      <selection activeCell="O9" sqref="O9"/>
    </sheetView>
  </sheetViews>
  <sheetFormatPr defaultColWidth="9" defaultRowHeight="13.2"/>
  <cols>
    <col min="1" max="1" width="4.88671875" style="595" customWidth="1"/>
    <col min="2" max="7" width="9" style="595"/>
    <col min="8" max="8" width="15" style="595" customWidth="1"/>
    <col min="9" max="9" width="9.5546875" style="595" customWidth="1"/>
    <col min="10" max="10" width="15" style="595" customWidth="1"/>
    <col min="11" max="11" width="8.33203125" style="595" customWidth="1"/>
    <col min="12" max="12" width="13.109375" style="595" customWidth="1"/>
    <col min="13" max="13" width="4.21875" style="595" customWidth="1"/>
    <col min="14" max="14" width="3.44140625" style="595" customWidth="1"/>
    <col min="15" max="16384" width="9" style="595"/>
  </cols>
  <sheetData>
    <row r="1" spans="1:16" ht="23.4">
      <c r="A1" s="721" t="s">
        <v>485</v>
      </c>
      <c r="B1" s="721"/>
      <c r="C1" s="721"/>
      <c r="D1" s="721"/>
      <c r="E1" s="721"/>
      <c r="F1" s="721"/>
      <c r="G1" s="721"/>
      <c r="H1" s="721"/>
      <c r="I1" s="721"/>
      <c r="J1" s="722"/>
      <c r="K1" s="722"/>
      <c r="L1" s="722"/>
      <c r="M1" s="722"/>
      <c r="N1" s="594"/>
    </row>
    <row r="2" spans="1:16" ht="19.2">
      <c r="A2" s="723" t="s">
        <v>486</v>
      </c>
      <c r="B2" s="723"/>
      <c r="C2" s="723"/>
      <c r="D2" s="723"/>
      <c r="E2" s="723"/>
      <c r="F2" s="723"/>
      <c r="G2" s="723"/>
      <c r="H2" s="723"/>
      <c r="I2" s="723"/>
      <c r="J2" s="724"/>
      <c r="K2" s="724"/>
      <c r="L2" s="724"/>
      <c r="M2" s="724"/>
      <c r="N2" s="596"/>
      <c r="P2" s="597"/>
    </row>
    <row r="3" spans="1:16" ht="33.75" customHeight="1">
      <c r="A3" s="725" t="s">
        <v>487</v>
      </c>
      <c r="B3" s="725"/>
      <c r="C3" s="725"/>
      <c r="D3" s="725"/>
      <c r="E3" s="725"/>
      <c r="F3" s="725"/>
      <c r="G3" s="725"/>
      <c r="H3" s="725"/>
      <c r="I3" s="725"/>
      <c r="J3" s="726"/>
      <c r="K3" s="726"/>
      <c r="L3" s="726"/>
      <c r="M3" s="726"/>
      <c r="N3" s="727"/>
      <c r="P3" s="598"/>
    </row>
    <row r="4" spans="1:16" ht="17.399999999999999">
      <c r="A4" s="728" t="s">
        <v>488</v>
      </c>
      <c r="B4" s="728"/>
      <c r="C4" s="728"/>
      <c r="D4" s="728"/>
      <c r="E4" s="728"/>
      <c r="F4" s="728"/>
      <c r="G4" s="728"/>
      <c r="H4" s="728"/>
      <c r="I4" s="728"/>
      <c r="J4" s="729"/>
      <c r="K4" s="729"/>
      <c r="L4" s="729"/>
      <c r="M4" s="729"/>
      <c r="N4" s="727"/>
      <c r="P4" s="597"/>
    </row>
    <row r="5" spans="1:16" ht="16.2">
      <c r="A5" s="599"/>
      <c r="B5" s="600"/>
      <c r="C5" s="600"/>
      <c r="D5" s="600"/>
      <c r="E5" s="600"/>
      <c r="F5" s="600"/>
      <c r="G5" s="600"/>
      <c r="H5" s="600"/>
      <c r="I5" s="600"/>
      <c r="J5" s="600"/>
      <c r="K5" s="600"/>
      <c r="L5" s="600"/>
      <c r="M5" s="600"/>
      <c r="N5" s="727"/>
    </row>
    <row r="6" spans="1:16" ht="19.8" customHeight="1">
      <c r="A6" s="600"/>
      <c r="B6" s="730" t="s">
        <v>29</v>
      </c>
      <c r="C6" s="731"/>
      <c r="D6" s="731"/>
      <c r="E6" s="731"/>
      <c r="F6" s="600"/>
      <c r="G6" s="600"/>
      <c r="H6" s="733" t="s">
        <v>489</v>
      </c>
      <c r="I6" s="734"/>
      <c r="J6" s="734"/>
      <c r="K6" s="734"/>
      <c r="L6" s="734"/>
      <c r="M6" s="600"/>
      <c r="N6" s="727"/>
      <c r="O6" s="601"/>
      <c r="P6" s="601"/>
    </row>
    <row r="7" spans="1:16" ht="19.8" customHeight="1">
      <c r="A7" s="600"/>
      <c r="B7" s="731"/>
      <c r="C7" s="731"/>
      <c r="D7" s="731"/>
      <c r="E7" s="731"/>
      <c r="F7" s="600"/>
      <c r="G7" s="600"/>
      <c r="H7" s="734"/>
      <c r="I7" s="734"/>
      <c r="J7" s="734"/>
      <c r="K7" s="734"/>
      <c r="L7" s="734"/>
      <c r="M7" s="600"/>
      <c r="N7" s="727"/>
      <c r="O7" s="595" t="s">
        <v>21</v>
      </c>
      <c r="P7" s="598"/>
    </row>
    <row r="8" spans="1:16" ht="19.8" customHeight="1">
      <c r="A8" s="600"/>
      <c r="B8" s="731"/>
      <c r="C8" s="731"/>
      <c r="D8" s="731"/>
      <c r="E8" s="731"/>
      <c r="F8" s="600"/>
      <c r="G8" s="600"/>
      <c r="H8" s="734"/>
      <c r="I8" s="734"/>
      <c r="J8" s="734"/>
      <c r="K8" s="734"/>
      <c r="L8" s="734"/>
      <c r="M8" s="600"/>
      <c r="N8" s="594"/>
      <c r="P8" s="597"/>
    </row>
    <row r="9" spans="1:16" ht="19.8" customHeight="1">
      <c r="A9" s="600"/>
      <c r="B9" s="731"/>
      <c r="C9" s="731"/>
      <c r="D9" s="731"/>
      <c r="E9" s="731"/>
      <c r="F9" s="600"/>
      <c r="G9" s="600"/>
      <c r="H9" s="734"/>
      <c r="I9" s="734"/>
      <c r="J9" s="734"/>
      <c r="K9" s="734"/>
      <c r="L9" s="734"/>
      <c r="M9" s="600"/>
      <c r="N9" s="594"/>
    </row>
    <row r="10" spans="1:16" ht="19.8" customHeight="1">
      <c r="A10" s="600"/>
      <c r="B10" s="731"/>
      <c r="C10" s="731"/>
      <c r="D10" s="731"/>
      <c r="E10" s="731"/>
      <c r="F10" s="600"/>
      <c r="G10" s="600"/>
      <c r="H10" s="734"/>
      <c r="I10" s="734"/>
      <c r="J10" s="734"/>
      <c r="K10" s="734"/>
      <c r="L10" s="734"/>
      <c r="M10" s="600"/>
      <c r="N10" s="594"/>
    </row>
    <row r="11" spans="1:16" ht="19.8" customHeight="1">
      <c r="A11" s="600"/>
      <c r="B11" s="731"/>
      <c r="C11" s="731"/>
      <c r="D11" s="731"/>
      <c r="E11" s="731"/>
      <c r="F11" s="602"/>
      <c r="G11" s="602"/>
      <c r="H11" s="734"/>
      <c r="I11" s="734"/>
      <c r="J11" s="734"/>
      <c r="K11" s="734"/>
      <c r="L11" s="734"/>
      <c r="M11" s="600"/>
      <c r="N11" s="594"/>
    </row>
    <row r="12" spans="1:16" ht="19.8" customHeight="1">
      <c r="A12" s="600"/>
      <c r="B12" s="731"/>
      <c r="C12" s="731"/>
      <c r="D12" s="731"/>
      <c r="E12" s="731"/>
      <c r="F12" s="603"/>
      <c r="G12" s="603"/>
      <c r="H12" s="734"/>
      <c r="I12" s="734"/>
      <c r="J12" s="734"/>
      <c r="K12" s="734"/>
      <c r="L12" s="734"/>
      <c r="M12" s="600"/>
      <c r="N12" s="594"/>
    </row>
    <row r="13" spans="1:16" ht="19.8" customHeight="1">
      <c r="A13" s="600"/>
      <c r="B13" s="732"/>
      <c r="C13" s="732"/>
      <c r="D13" s="732"/>
      <c r="E13" s="732"/>
      <c r="F13" s="603"/>
      <c r="G13" s="603"/>
      <c r="H13" s="734"/>
      <c r="I13" s="734"/>
      <c r="J13" s="734"/>
      <c r="K13" s="734"/>
      <c r="L13" s="734"/>
      <c r="M13" s="600"/>
      <c r="N13" s="594"/>
      <c r="P13" s="601"/>
    </row>
    <row r="14" spans="1:16" ht="16.2">
      <c r="A14" s="600"/>
      <c r="B14" s="732"/>
      <c r="C14" s="732"/>
      <c r="D14" s="732"/>
      <c r="E14" s="732"/>
      <c r="F14" s="602"/>
      <c r="G14" s="602"/>
      <c r="H14" s="734"/>
      <c r="I14" s="734"/>
      <c r="J14" s="734"/>
      <c r="K14" s="734"/>
      <c r="L14" s="734"/>
      <c r="M14" s="600"/>
      <c r="N14" s="594"/>
      <c r="P14" s="604" t="s">
        <v>21</v>
      </c>
    </row>
    <row r="15" spans="1:16" ht="16.2">
      <c r="A15" s="600"/>
      <c r="B15" s="600"/>
      <c r="C15" s="600"/>
      <c r="D15" s="600"/>
      <c r="E15" s="600"/>
      <c r="F15" s="600"/>
      <c r="G15" s="600"/>
      <c r="H15" s="600" t="s">
        <v>21</v>
      </c>
      <c r="I15" s="600"/>
      <c r="J15" s="600"/>
      <c r="K15" s="600"/>
      <c r="L15" s="600"/>
      <c r="M15" s="600"/>
      <c r="N15" s="594"/>
    </row>
    <row r="16" spans="1:16" ht="16.8" thickBot="1">
      <c r="A16" s="605"/>
      <c r="B16" s="606"/>
      <c r="C16" s="606"/>
      <c r="D16" s="606"/>
      <c r="E16" s="606"/>
      <c r="F16" s="606"/>
      <c r="G16" s="606"/>
      <c r="H16" s="606"/>
      <c r="I16" s="606"/>
      <c r="J16" s="606"/>
      <c r="K16" s="606"/>
      <c r="L16" s="606"/>
      <c r="M16" s="606"/>
      <c r="N16" s="594"/>
    </row>
    <row r="17" spans="1:14" ht="13.8" thickTop="1">
      <c r="A17" s="606"/>
      <c r="B17" s="712" t="s">
        <v>490</v>
      </c>
      <c r="C17" s="713"/>
      <c r="D17" s="713"/>
      <c r="E17" s="713"/>
      <c r="F17" s="713"/>
      <c r="G17" s="713"/>
      <c r="H17" s="713"/>
      <c r="I17" s="713"/>
      <c r="J17" s="713"/>
      <c r="K17" s="713"/>
      <c r="L17" s="714"/>
      <c r="M17" s="606"/>
      <c r="N17" s="594"/>
    </row>
    <row r="18" spans="1:14" s="609" customFormat="1" ht="20.399999999999999" customHeight="1">
      <c r="A18" s="607"/>
      <c r="B18" s="715"/>
      <c r="C18" s="716"/>
      <c r="D18" s="716"/>
      <c r="E18" s="716"/>
      <c r="F18" s="716"/>
      <c r="G18" s="716"/>
      <c r="H18" s="716"/>
      <c r="I18" s="716"/>
      <c r="J18" s="716"/>
      <c r="K18" s="716"/>
      <c r="L18" s="717"/>
      <c r="M18" s="607"/>
      <c r="N18" s="608"/>
    </row>
    <row r="19" spans="1:14" s="609" customFormat="1" ht="20.399999999999999" customHeight="1">
      <c r="A19" s="607"/>
      <c r="B19" s="715"/>
      <c r="C19" s="716"/>
      <c r="D19" s="716"/>
      <c r="E19" s="716"/>
      <c r="F19" s="716"/>
      <c r="G19" s="716"/>
      <c r="H19" s="716"/>
      <c r="I19" s="716"/>
      <c r="J19" s="716"/>
      <c r="K19" s="716"/>
      <c r="L19" s="717"/>
      <c r="M19" s="607"/>
      <c r="N19" s="608"/>
    </row>
    <row r="20" spans="1:14" s="609" customFormat="1" ht="20.399999999999999" customHeight="1">
      <c r="A20" s="607"/>
      <c r="B20" s="715"/>
      <c r="C20" s="716"/>
      <c r="D20" s="716"/>
      <c r="E20" s="716"/>
      <c r="F20" s="716"/>
      <c r="G20" s="716"/>
      <c r="H20" s="716"/>
      <c r="I20" s="716"/>
      <c r="J20" s="716"/>
      <c r="K20" s="716"/>
      <c r="L20" s="717"/>
      <c r="M20" s="607"/>
      <c r="N20" s="608"/>
    </row>
    <row r="21" spans="1:14" s="609" customFormat="1" ht="20.399999999999999" customHeight="1">
      <c r="A21" s="607"/>
      <c r="B21" s="715"/>
      <c r="C21" s="716"/>
      <c r="D21" s="716"/>
      <c r="E21" s="716"/>
      <c r="F21" s="716"/>
      <c r="G21" s="716"/>
      <c r="H21" s="716"/>
      <c r="I21" s="716"/>
      <c r="J21" s="716"/>
      <c r="K21" s="716"/>
      <c r="L21" s="717"/>
      <c r="M21" s="607"/>
      <c r="N21" s="608"/>
    </row>
    <row r="22" spans="1:14">
      <c r="A22" s="606"/>
      <c r="B22" s="715"/>
      <c r="C22" s="716"/>
      <c r="D22" s="716"/>
      <c r="E22" s="716"/>
      <c r="F22" s="716"/>
      <c r="G22" s="716"/>
      <c r="H22" s="716"/>
      <c r="I22" s="716"/>
      <c r="J22" s="716"/>
      <c r="K22" s="716"/>
      <c r="L22" s="717"/>
      <c r="M22" s="606"/>
      <c r="N22" s="594"/>
    </row>
    <row r="23" spans="1:14" ht="13.8" thickBot="1">
      <c r="A23" s="606"/>
      <c r="B23" s="718"/>
      <c r="C23" s="719"/>
      <c r="D23" s="719"/>
      <c r="E23" s="719"/>
      <c r="F23" s="719"/>
      <c r="G23" s="719"/>
      <c r="H23" s="719"/>
      <c r="I23" s="719"/>
      <c r="J23" s="719"/>
      <c r="K23" s="719"/>
      <c r="L23" s="720"/>
      <c r="M23" s="606"/>
      <c r="N23" s="594"/>
    </row>
    <row r="24" spans="1:14" ht="13.8" thickTop="1">
      <c r="A24" s="606"/>
      <c r="B24" s="606"/>
      <c r="C24" s="606"/>
      <c r="D24" s="606"/>
      <c r="E24" s="606"/>
      <c r="F24" s="606"/>
      <c r="G24" s="606"/>
      <c r="H24" s="606"/>
      <c r="I24" s="606"/>
      <c r="J24" s="606"/>
      <c r="K24" s="606"/>
      <c r="L24" s="606"/>
      <c r="M24" s="606"/>
      <c r="N24" s="594"/>
    </row>
  </sheetData>
  <mergeCells count="8">
    <mergeCell ref="B17:L23"/>
    <mergeCell ref="A1:M1"/>
    <mergeCell ref="A2:M2"/>
    <mergeCell ref="A3:M3"/>
    <mergeCell ref="N3:N7"/>
    <mergeCell ref="A4:M4"/>
    <mergeCell ref="B6:E14"/>
    <mergeCell ref="H6:L14"/>
  </mergeCells>
  <phoneticPr fontId="106"/>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zoomScale="75" zoomScaleNormal="75" workbookViewId="0">
      <selection activeCell="B3" sqref="B3:N3"/>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7" customWidth="1"/>
    <col min="17" max="17" width="40.44140625" style="185" customWidth="1"/>
    <col min="18" max="16384" width="8.88671875" style="185"/>
  </cols>
  <sheetData>
    <row r="1" spans="2:19" ht="31.2" customHeight="1">
      <c r="B1" s="145"/>
      <c r="C1" s="409" t="s">
        <v>374</v>
      </c>
      <c r="D1" s="199"/>
      <c r="E1" s="199"/>
      <c r="F1" s="199"/>
      <c r="G1" s="199" t="s">
        <v>261</v>
      </c>
      <c r="H1" s="199"/>
      <c r="I1" s="199"/>
      <c r="J1" s="199"/>
      <c r="K1" s="199"/>
      <c r="L1" s="199"/>
      <c r="M1" s="199"/>
      <c r="N1" s="199"/>
      <c r="O1" s="139"/>
      <c r="P1" s="256"/>
    </row>
    <row r="2" spans="2:19" ht="31.2" customHeight="1">
      <c r="B2" s="145"/>
      <c r="C2" s="199"/>
      <c r="D2" s="199"/>
      <c r="E2" s="199"/>
      <c r="F2" s="199"/>
      <c r="G2" s="199"/>
      <c r="H2" s="199"/>
      <c r="I2" s="199"/>
      <c r="J2" s="199"/>
      <c r="K2" s="199"/>
      <c r="L2" s="199"/>
      <c r="M2" s="199"/>
      <c r="N2" s="199"/>
      <c r="O2" s="139"/>
      <c r="P2" s="256"/>
    </row>
    <row r="3" spans="2:19" ht="266.39999999999998" customHeight="1">
      <c r="B3" s="759"/>
      <c r="C3" s="759"/>
      <c r="D3" s="759"/>
      <c r="E3" s="759"/>
      <c r="F3" s="759"/>
      <c r="G3" s="759"/>
      <c r="H3" s="759"/>
      <c r="I3" s="759"/>
      <c r="J3" s="759"/>
      <c r="K3" s="759"/>
      <c r="L3" s="759"/>
      <c r="M3" s="759"/>
      <c r="N3" s="759"/>
      <c r="O3" s="139" t="s">
        <v>208</v>
      </c>
      <c r="P3" s="256"/>
    </row>
    <row r="4" spans="2:19" ht="29.25" customHeight="1">
      <c r="B4" s="221"/>
      <c r="C4" s="222" t="s">
        <v>368</v>
      </c>
      <c r="D4" s="223"/>
      <c r="E4" s="223"/>
      <c r="F4" s="223"/>
      <c r="G4" s="224"/>
      <c r="H4" s="223"/>
      <c r="I4" s="223"/>
      <c r="J4" s="225"/>
      <c r="K4" s="225"/>
      <c r="L4" s="225"/>
      <c r="M4" s="225"/>
      <c r="N4" s="226"/>
      <c r="O4" s="139"/>
      <c r="P4" s="247"/>
    </row>
    <row r="5" spans="2:19" ht="267" customHeight="1">
      <c r="B5" s="764" t="s">
        <v>369</v>
      </c>
      <c r="C5" s="765"/>
      <c r="D5" s="765"/>
      <c r="E5" s="765"/>
      <c r="F5" s="765"/>
      <c r="G5" s="765"/>
      <c r="H5" s="765"/>
      <c r="I5" s="765"/>
      <c r="J5" s="765"/>
      <c r="K5" s="765"/>
      <c r="L5" s="765"/>
      <c r="M5" s="765"/>
      <c r="N5" s="765"/>
      <c r="O5" s="139"/>
      <c r="P5" s="495" t="s">
        <v>208</v>
      </c>
      <c r="Q5" s="185" t="s">
        <v>267</v>
      </c>
    </row>
    <row r="6" spans="2:19" ht="32.4" customHeight="1">
      <c r="B6" s="768" t="s">
        <v>228</v>
      </c>
      <c r="C6" s="769"/>
      <c r="D6" s="769"/>
      <c r="E6" s="769"/>
      <c r="F6" s="769"/>
      <c r="G6" s="769"/>
      <c r="H6" s="769"/>
      <c r="I6" s="769"/>
      <c r="J6" s="769"/>
      <c r="K6" s="769"/>
      <c r="L6" s="769"/>
      <c r="M6" s="769"/>
      <c r="N6" s="769"/>
      <c r="O6" s="139"/>
      <c r="P6" s="244"/>
    </row>
    <row r="7" spans="2:19" ht="11.4" customHeight="1">
      <c r="B7" s="766"/>
      <c r="C7" s="767"/>
      <c r="D7" s="767"/>
      <c r="E7" s="767"/>
      <c r="F7" s="767"/>
      <c r="G7" s="767"/>
      <c r="H7" s="767"/>
      <c r="I7" s="767"/>
      <c r="J7" s="767"/>
      <c r="K7" s="767"/>
      <c r="L7" s="767"/>
      <c r="M7" s="767"/>
      <c r="N7" s="767"/>
      <c r="O7" s="139"/>
      <c r="P7" s="244"/>
      <c r="R7" s="185" t="s">
        <v>225</v>
      </c>
    </row>
    <row r="8" spans="2:19" ht="21.6" customHeight="1">
      <c r="B8" s="230"/>
      <c r="C8" s="760" t="s">
        <v>370</v>
      </c>
      <c r="D8" s="760"/>
      <c r="E8" s="760"/>
      <c r="F8" s="760"/>
      <c r="G8" s="760"/>
      <c r="H8" s="760"/>
      <c r="I8" s="760"/>
      <c r="J8" s="760"/>
      <c r="K8" s="760"/>
      <c r="L8" s="760"/>
      <c r="M8" s="146" t="s">
        <v>208</v>
      </c>
      <c r="N8" s="146"/>
      <c r="O8" s="139"/>
      <c r="P8" s="279"/>
      <c r="Q8" s="542">
        <f>+H13-G13</f>
        <v>6931199</v>
      </c>
    </row>
    <row r="9" spans="2:19" ht="21.6" customHeight="1">
      <c r="B9" s="230"/>
      <c r="C9" s="761" t="s">
        <v>178</v>
      </c>
      <c r="D9" s="761"/>
      <c r="E9" s="761"/>
      <c r="F9" s="761"/>
      <c r="G9" s="761"/>
      <c r="H9" s="761"/>
      <c r="I9" s="761"/>
      <c r="J9" s="761"/>
      <c r="K9" s="761"/>
      <c r="L9" s="761"/>
      <c r="M9" s="146"/>
      <c r="N9" s="171"/>
      <c r="O9" s="139"/>
      <c r="P9" s="280"/>
    </row>
    <row r="10" spans="2:19" ht="21.6" customHeight="1">
      <c r="B10" s="146"/>
      <c r="C10" s="146"/>
      <c r="D10" s="171"/>
      <c r="E10" s="171"/>
      <c r="F10" s="171"/>
      <c r="G10" s="191"/>
      <c r="H10" s="171"/>
      <c r="I10" s="171"/>
      <c r="J10" s="171"/>
      <c r="K10" s="171"/>
      <c r="L10" s="171"/>
      <c r="M10" s="171"/>
      <c r="N10" s="171"/>
      <c r="O10" s="139"/>
      <c r="P10" s="285"/>
    </row>
    <row r="11" spans="2:19" ht="15" customHeight="1">
      <c r="B11" s="139"/>
      <c r="C11" s="139"/>
      <c r="D11" s="192"/>
      <c r="E11" s="192"/>
      <c r="F11" s="192"/>
      <c r="G11" s="193"/>
      <c r="H11" s="192"/>
      <c r="I11" s="192"/>
      <c r="J11" s="192"/>
      <c r="K11" s="192"/>
      <c r="L11" s="192"/>
      <c r="M11" s="192"/>
      <c r="N11" s="192"/>
      <c r="O11" s="139"/>
      <c r="P11" s="530">
        <f>+H13-G13</f>
        <v>6931199</v>
      </c>
      <c r="Q11" s="504"/>
      <c r="R11" s="504"/>
      <c r="S11" s="504"/>
    </row>
    <row r="12" spans="2:19" ht="13.5" customHeight="1">
      <c r="B12" s="139"/>
      <c r="C12" s="139"/>
      <c r="D12" s="762" t="s">
        <v>179</v>
      </c>
      <c r="E12" s="762"/>
      <c r="F12" s="194"/>
      <c r="G12" s="195" t="s">
        <v>180</v>
      </c>
      <c r="H12" s="196" t="s">
        <v>181</v>
      </c>
      <c r="I12" s="197" t="s">
        <v>182</v>
      </c>
      <c r="J12" s="196" t="s">
        <v>183</v>
      </c>
      <c r="K12" s="196" t="s">
        <v>184</v>
      </c>
      <c r="L12" s="198" t="s">
        <v>197</v>
      </c>
      <c r="M12" s="192"/>
      <c r="N12" s="192"/>
      <c r="O12" s="139"/>
      <c r="P12" s="285"/>
      <c r="Q12" s="504"/>
      <c r="R12" s="504"/>
      <c r="S12" s="504"/>
    </row>
    <row r="13" spans="2:19" ht="18" customHeight="1">
      <c r="B13" s="139"/>
      <c r="C13" s="139"/>
      <c r="D13" s="762"/>
      <c r="E13" s="762"/>
      <c r="F13" s="233" t="s">
        <v>185</v>
      </c>
      <c r="G13" s="265">
        <v>554890292</v>
      </c>
      <c r="H13" s="265">
        <v>561821491</v>
      </c>
      <c r="I13" s="229">
        <f t="shared" ref="I13:I23" si="0">+H13/$H$13</f>
        <v>1</v>
      </c>
      <c r="J13" s="529">
        <v>6368561</v>
      </c>
      <c r="K13" s="414">
        <f>+J13/G13</f>
        <v>1.1477153397378233E-2</v>
      </c>
      <c r="L13" s="229">
        <f t="shared" ref="L13:L30" si="1">+H13/G13</f>
        <v>1.0124911159916274</v>
      </c>
      <c r="M13" s="763" t="s">
        <v>186</v>
      </c>
      <c r="N13" s="763"/>
      <c r="O13" s="531"/>
      <c r="P13" s="285"/>
      <c r="Q13" s="504"/>
      <c r="R13" s="504"/>
      <c r="S13" s="504"/>
    </row>
    <row r="14" spans="2:19" ht="17.25" customHeight="1">
      <c r="B14" s="139"/>
      <c r="C14" s="139"/>
      <c r="D14" s="762"/>
      <c r="E14" s="762"/>
      <c r="F14" s="519" t="s">
        <v>250</v>
      </c>
      <c r="G14" s="287">
        <v>88572807</v>
      </c>
      <c r="H14" s="287">
        <v>89521016</v>
      </c>
      <c r="I14" s="229">
        <f t="shared" si="0"/>
        <v>0.1593406757022757</v>
      </c>
      <c r="J14" s="436">
        <v>1023788</v>
      </c>
      <c r="K14" s="430">
        <f>+J14/H14</f>
        <v>1.1436286648042511E-2</v>
      </c>
      <c r="L14" s="259">
        <f t="shared" si="1"/>
        <v>1.010705418876473</v>
      </c>
      <c r="M14" s="757" t="s">
        <v>217</v>
      </c>
      <c r="N14" s="532">
        <f>+H13-G13</f>
        <v>6931199</v>
      </c>
      <c r="O14" s="531"/>
      <c r="P14" s="478"/>
      <c r="Q14" s="504"/>
      <c r="R14" s="504"/>
      <c r="S14" s="504"/>
    </row>
    <row r="15" spans="2:19" ht="17.25" customHeight="1">
      <c r="B15" s="139"/>
      <c r="C15" s="139"/>
      <c r="D15" s="762"/>
      <c r="E15" s="762"/>
      <c r="F15" s="520" t="s">
        <v>248</v>
      </c>
      <c r="G15" s="287">
        <v>3978349</v>
      </c>
      <c r="H15" s="287">
        <v>4026044</v>
      </c>
      <c r="I15" s="229">
        <f t="shared" si="0"/>
        <v>7.1660555256331413E-3</v>
      </c>
      <c r="J15" s="507">
        <v>43530</v>
      </c>
      <c r="K15" s="430">
        <f>+J15/G15</f>
        <v>1.0941724821025003E-2</v>
      </c>
      <c r="L15" s="259">
        <f t="shared" si="1"/>
        <v>1.0119886415193839</v>
      </c>
      <c r="M15" s="757"/>
      <c r="N15" s="547" t="s">
        <v>208</v>
      </c>
      <c r="O15" s="531"/>
      <c r="P15" s="478"/>
      <c r="Q15" s="284"/>
      <c r="R15" s="504"/>
      <c r="S15" s="504"/>
    </row>
    <row r="16" spans="2:19" ht="17.25" customHeight="1">
      <c r="B16" s="139"/>
      <c r="C16" s="139"/>
      <c r="D16" s="762"/>
      <c r="E16" s="762"/>
      <c r="F16" s="521" t="s">
        <v>251</v>
      </c>
      <c r="G16" s="286">
        <v>6217788</v>
      </c>
      <c r="H16" s="286">
        <v>6408443</v>
      </c>
      <c r="I16" s="229">
        <f t="shared" si="0"/>
        <v>1.1406546568009447E-2</v>
      </c>
      <c r="J16" s="232">
        <v>326420</v>
      </c>
      <c r="K16" s="417">
        <f t="shared" ref="K16:K23" si="2">+J16/H16</f>
        <v>5.093592936693047E-2</v>
      </c>
      <c r="L16" s="259">
        <f t="shared" si="1"/>
        <v>1.0306628337923389</v>
      </c>
      <c r="M16" s="533"/>
      <c r="N16" s="533"/>
      <c r="O16" s="531"/>
      <c r="P16" s="478"/>
      <c r="Q16" s="285"/>
      <c r="R16" s="504"/>
      <c r="S16" s="504"/>
    </row>
    <row r="17" spans="2:19" ht="17.25" customHeight="1">
      <c r="B17" s="139"/>
      <c r="C17" s="139"/>
      <c r="D17" s="762"/>
      <c r="E17" s="762"/>
      <c r="F17" s="522" t="s">
        <v>252</v>
      </c>
      <c r="G17" s="286">
        <v>32874501</v>
      </c>
      <c r="H17" s="286">
        <v>33290266</v>
      </c>
      <c r="I17" s="229">
        <f t="shared" si="0"/>
        <v>5.9254169755496237E-2</v>
      </c>
      <c r="J17" s="260">
        <v>675295</v>
      </c>
      <c r="K17" s="416">
        <f t="shared" si="2"/>
        <v>2.0285058701543568E-2</v>
      </c>
      <c r="L17" s="259">
        <f t="shared" si="1"/>
        <v>1.0126470360721216</v>
      </c>
      <c r="M17" s="533"/>
      <c r="N17" s="533"/>
      <c r="O17" s="531"/>
      <c r="P17" s="478"/>
      <c r="Q17" s="506"/>
      <c r="R17" s="504"/>
      <c r="S17" s="504"/>
    </row>
    <row r="18" spans="2:19" ht="17.25" customHeight="1">
      <c r="B18" s="139"/>
      <c r="C18" s="139"/>
      <c r="D18" s="762"/>
      <c r="E18" s="762"/>
      <c r="F18" s="520" t="s">
        <v>187</v>
      </c>
      <c r="G18" s="286">
        <v>9394326</v>
      </c>
      <c r="H18" s="286">
        <v>9426171</v>
      </c>
      <c r="I18" s="229">
        <f t="shared" si="0"/>
        <v>1.6777875447986378E-2</v>
      </c>
      <c r="J18" s="232">
        <v>129145</v>
      </c>
      <c r="K18" s="258">
        <f t="shared" si="2"/>
        <v>1.3700685039556359E-2</v>
      </c>
      <c r="L18" s="259">
        <f t="shared" si="1"/>
        <v>1.0033898121057327</v>
      </c>
      <c r="M18" s="533"/>
      <c r="N18" s="533"/>
      <c r="O18" s="531"/>
      <c r="P18" s="478"/>
      <c r="Q18" s="284"/>
      <c r="R18" s="504"/>
      <c r="S18" s="504"/>
    </row>
    <row r="19" spans="2:19" ht="17.25" customHeight="1">
      <c r="B19" s="139"/>
      <c r="C19" s="139"/>
      <c r="D19" s="762"/>
      <c r="E19" s="762"/>
      <c r="F19" s="574" t="s">
        <v>279</v>
      </c>
      <c r="G19" s="286">
        <v>4075533</v>
      </c>
      <c r="H19" s="286">
        <v>4130232</v>
      </c>
      <c r="I19" s="229">
        <f t="shared" si="0"/>
        <v>7.3515023297675884E-3</v>
      </c>
      <c r="J19" s="232">
        <v>59039</v>
      </c>
      <c r="K19" s="258">
        <f t="shared" si="2"/>
        <v>1.4294354409146993E-2</v>
      </c>
      <c r="L19" s="259">
        <f t="shared" si="1"/>
        <v>1.0134213120099873</v>
      </c>
      <c r="M19" s="533"/>
      <c r="N19" s="533"/>
      <c r="O19" s="531"/>
      <c r="P19" s="478"/>
      <c r="Q19" s="285"/>
      <c r="R19" s="504"/>
      <c r="S19" s="504"/>
    </row>
    <row r="20" spans="2:19" ht="17.25" customHeight="1">
      <c r="B20" s="139"/>
      <c r="C20" s="139"/>
      <c r="D20" s="762"/>
      <c r="E20" s="762"/>
      <c r="F20" s="541" t="s">
        <v>253</v>
      </c>
      <c r="G20" s="286">
        <v>3997269</v>
      </c>
      <c r="H20" s="286">
        <v>3999751</v>
      </c>
      <c r="I20" s="229">
        <f t="shared" si="0"/>
        <v>7.1192559631009199E-3</v>
      </c>
      <c r="J20" s="232">
        <v>101918</v>
      </c>
      <c r="K20" s="540">
        <f t="shared" si="2"/>
        <v>2.5481086197615802E-2</v>
      </c>
      <c r="L20" s="259">
        <f t="shared" si="1"/>
        <v>1.0006209239358173</v>
      </c>
      <c r="M20" s="533"/>
      <c r="N20" s="533"/>
      <c r="O20" s="531"/>
      <c r="P20" s="478"/>
      <c r="Q20" s="506"/>
      <c r="R20" s="504"/>
      <c r="S20" s="504"/>
    </row>
    <row r="21" spans="2:19" ht="17.25" customHeight="1">
      <c r="B21" s="139"/>
      <c r="C21" s="139"/>
      <c r="D21" s="762"/>
      <c r="E21" s="762"/>
      <c r="F21" s="519" t="s">
        <v>254</v>
      </c>
      <c r="G21" s="287">
        <v>15180444</v>
      </c>
      <c r="H21" s="287">
        <v>15297539</v>
      </c>
      <c r="I21" s="229">
        <f t="shared" si="0"/>
        <v>2.7228468908819296E-2</v>
      </c>
      <c r="J21" s="411">
        <v>99088</v>
      </c>
      <c r="K21" s="258">
        <f t="shared" si="2"/>
        <v>6.4773817540193885E-3</v>
      </c>
      <c r="L21" s="259">
        <f t="shared" si="1"/>
        <v>1.0077135425024459</v>
      </c>
      <c r="M21" s="533"/>
      <c r="N21" s="533"/>
      <c r="O21" s="531"/>
      <c r="P21" s="478"/>
      <c r="Q21" s="284"/>
      <c r="R21" s="504"/>
      <c r="S21" s="504"/>
    </row>
    <row r="22" spans="2:19" ht="17.25" customHeight="1">
      <c r="B22" s="139"/>
      <c r="C22" s="139"/>
      <c r="D22" s="762"/>
      <c r="E22" s="762"/>
      <c r="F22" s="519" t="s">
        <v>255</v>
      </c>
      <c r="G22" s="299">
        <v>7246707</v>
      </c>
      <c r="H22" s="299">
        <v>7272727</v>
      </c>
      <c r="I22" s="229">
        <f t="shared" si="0"/>
        <v>1.294490708615488E-2</v>
      </c>
      <c r="J22" s="232">
        <v>141486</v>
      </c>
      <c r="K22" s="468">
        <f t="shared" si="2"/>
        <v>1.9454325729537213E-2</v>
      </c>
      <c r="L22" s="259">
        <f t="shared" si="1"/>
        <v>1.0035905963908849</v>
      </c>
      <c r="M22" s="533"/>
      <c r="N22" s="533"/>
      <c r="O22" s="531"/>
      <c r="P22" s="478"/>
      <c r="Q22" s="285"/>
      <c r="R22" s="504"/>
      <c r="S22" s="504"/>
    </row>
    <row r="23" spans="2:19" ht="17.25" customHeight="1">
      <c r="B23" s="139"/>
      <c r="C23" s="139"/>
      <c r="D23" s="762"/>
      <c r="E23" s="762"/>
      <c r="F23" s="519" t="s">
        <v>256</v>
      </c>
      <c r="G23" s="287">
        <v>43604394</v>
      </c>
      <c r="H23" s="287">
        <v>43730071</v>
      </c>
      <c r="I23" s="229">
        <f t="shared" si="0"/>
        <v>7.7836237489177854E-2</v>
      </c>
      <c r="J23" s="288">
        <v>525660</v>
      </c>
      <c r="K23" s="258">
        <f t="shared" si="2"/>
        <v>1.2020561320378372E-2</v>
      </c>
      <c r="L23" s="259">
        <f t="shared" si="1"/>
        <v>1.0028822095314522</v>
      </c>
      <c r="M23" s="533"/>
      <c r="N23" s="533"/>
      <c r="O23" s="531"/>
      <c r="P23" s="478"/>
      <c r="Q23" s="506"/>
      <c r="R23" s="504"/>
      <c r="S23" s="504"/>
    </row>
    <row r="24" spans="2:19" ht="17.25" customHeight="1">
      <c r="B24" s="139"/>
      <c r="C24" s="139"/>
      <c r="D24" s="762"/>
      <c r="E24" s="762"/>
      <c r="F24" s="523" t="s">
        <v>257</v>
      </c>
      <c r="G24" s="529">
        <v>1542377</v>
      </c>
      <c r="H24" s="529">
        <v>1545647</v>
      </c>
      <c r="I24" s="229">
        <f>+G24/$H$13</f>
        <v>2.7453150595123815E-3</v>
      </c>
      <c r="J24" s="529">
        <v>30438</v>
      </c>
      <c r="K24" s="468">
        <f>+J24/G24</f>
        <v>1.9734474774973951E-2</v>
      </c>
      <c r="L24" s="259">
        <f t="shared" si="1"/>
        <v>1.0021201042287327</v>
      </c>
      <c r="M24" s="533"/>
      <c r="N24" s="533"/>
      <c r="O24" s="531"/>
      <c r="P24" s="478"/>
      <c r="Q24" s="284"/>
      <c r="R24" s="504"/>
      <c r="S24" s="504"/>
    </row>
    <row r="25" spans="2:19" ht="17.25" customHeight="1">
      <c r="B25" s="139"/>
      <c r="C25" s="139"/>
      <c r="D25" s="762"/>
      <c r="E25" s="762"/>
      <c r="F25" s="524" t="s">
        <v>258</v>
      </c>
      <c r="G25" s="415">
        <v>18185995</v>
      </c>
      <c r="H25" s="415">
        <v>18216026</v>
      </c>
      <c r="I25" s="229">
        <f t="shared" ref="I25:I30" si="3">+H25/$H$13</f>
        <v>3.2423156272603323E-2</v>
      </c>
      <c r="J25" s="232">
        <v>374102</v>
      </c>
      <c r="K25" s="468">
        <f t="shared" ref="K25:K30" si="4">+J25/H25</f>
        <v>2.0536971126413631E-2</v>
      </c>
      <c r="L25" s="259">
        <f t="shared" si="1"/>
        <v>1.0016513256492152</v>
      </c>
      <c r="M25" s="533"/>
      <c r="N25" s="533"/>
      <c r="O25" s="531"/>
      <c r="P25" s="478"/>
      <c r="Q25" s="285"/>
      <c r="R25" s="504"/>
      <c r="S25" s="504"/>
    </row>
    <row r="26" spans="2:19" ht="17.25" customHeight="1">
      <c r="B26" s="139"/>
      <c r="C26" s="139"/>
      <c r="D26" s="762"/>
      <c r="E26" s="762"/>
      <c r="F26" s="538" t="s">
        <v>259</v>
      </c>
      <c r="G26" s="415">
        <v>12973615</v>
      </c>
      <c r="H26" s="415">
        <v>13090476</v>
      </c>
      <c r="I26" s="229">
        <f t="shared" si="3"/>
        <v>2.3300062759614156E-2</v>
      </c>
      <c r="J26" s="232">
        <v>109348</v>
      </c>
      <c r="K26" s="539">
        <f t="shared" si="4"/>
        <v>8.353248575529262E-3</v>
      </c>
      <c r="L26" s="259">
        <f t="shared" si="1"/>
        <v>1.0090075896348087</v>
      </c>
      <c r="M26" s="533"/>
      <c r="N26" s="533"/>
      <c r="O26" s="531"/>
      <c r="P26" s="478"/>
      <c r="Q26" s="506"/>
      <c r="R26" s="504"/>
      <c r="S26" s="504"/>
    </row>
    <row r="27" spans="2:19" ht="17.25" customHeight="1">
      <c r="B27" s="139"/>
      <c r="C27" s="139"/>
      <c r="D27" s="762"/>
      <c r="E27" s="762"/>
      <c r="F27" s="525" t="s">
        <v>249</v>
      </c>
      <c r="G27" s="415">
        <v>32318670</v>
      </c>
      <c r="H27" s="415">
        <v>32881809</v>
      </c>
      <c r="I27" s="229">
        <f t="shared" si="3"/>
        <v>5.8527147015100568E-2</v>
      </c>
      <c r="J27" s="232">
        <v>151454</v>
      </c>
      <c r="K27" s="258">
        <f t="shared" si="4"/>
        <v>4.6060117921127757E-3</v>
      </c>
      <c r="L27" s="259">
        <f t="shared" si="1"/>
        <v>1.0174245722364195</v>
      </c>
      <c r="M27" s="533"/>
      <c r="N27" s="533"/>
      <c r="O27" s="531"/>
      <c r="P27" s="478"/>
      <c r="Q27" s="284"/>
      <c r="R27" s="504"/>
      <c r="S27" s="504"/>
    </row>
    <row r="28" spans="2:19" ht="22.2" customHeight="1">
      <c r="B28" s="139"/>
      <c r="C28" s="139"/>
      <c r="D28" s="762"/>
      <c r="E28" s="762"/>
      <c r="F28" s="537" t="s">
        <v>196</v>
      </c>
      <c r="G28" s="286">
        <v>29022265</v>
      </c>
      <c r="H28" s="286">
        <v>29692989</v>
      </c>
      <c r="I28" s="229">
        <f t="shared" si="3"/>
        <v>5.2851287242765867E-2</v>
      </c>
      <c r="J28" s="536">
        <v>142533</v>
      </c>
      <c r="K28" s="258">
        <f t="shared" si="4"/>
        <v>4.8002240528900609E-3</v>
      </c>
      <c r="L28" s="259">
        <f t="shared" si="1"/>
        <v>1.0231106703766919</v>
      </c>
      <c r="M28" s="758" t="s">
        <v>372</v>
      </c>
      <c r="N28" s="757"/>
      <c r="O28" s="531"/>
      <c r="P28" s="478"/>
      <c r="Q28" s="285"/>
      <c r="R28" s="504"/>
      <c r="S28" s="504"/>
    </row>
    <row r="29" spans="2:19" ht="22.2" customHeight="1">
      <c r="B29" s="139"/>
      <c r="C29" s="139"/>
      <c r="D29" s="756"/>
      <c r="E29" s="756"/>
      <c r="F29" s="537" t="s">
        <v>206</v>
      </c>
      <c r="G29" s="529">
        <v>9639819</v>
      </c>
      <c r="H29" s="529">
        <v>10213101</v>
      </c>
      <c r="I29" s="229">
        <f t="shared" si="3"/>
        <v>1.8178551663841566E-2</v>
      </c>
      <c r="J29" s="552">
        <v>31581</v>
      </c>
      <c r="K29" s="258">
        <f t="shared" si="4"/>
        <v>3.0922048063560716E-3</v>
      </c>
      <c r="L29" s="508">
        <f t="shared" si="1"/>
        <v>1.0594702037455268</v>
      </c>
      <c r="M29" s="757"/>
      <c r="N29" s="757"/>
      <c r="O29" s="531"/>
      <c r="P29" s="478"/>
      <c r="Q29" s="506"/>
      <c r="R29" s="504"/>
      <c r="S29" s="504"/>
    </row>
    <row r="30" spans="2:19" ht="22.2" customHeight="1">
      <c r="B30" s="144"/>
      <c r="C30" s="139"/>
      <c r="D30" s="255"/>
      <c r="E30" s="255"/>
      <c r="F30" s="583" t="s">
        <v>371</v>
      </c>
      <c r="G30" s="584">
        <v>2160759</v>
      </c>
      <c r="H30" s="584">
        <v>2402311</v>
      </c>
      <c r="I30" s="581">
        <f t="shared" si="3"/>
        <v>4.2759329048165581E-3</v>
      </c>
      <c r="J30" s="585">
        <v>25267</v>
      </c>
      <c r="K30" s="582">
        <f t="shared" si="4"/>
        <v>1.0517788912426409E-2</v>
      </c>
      <c r="L30" s="580">
        <f t="shared" si="1"/>
        <v>1.1117903477435476</v>
      </c>
      <c r="M30" s="757"/>
      <c r="N30" s="757"/>
      <c r="O30" s="531"/>
      <c r="P30" s="478"/>
      <c r="Q30" s="284"/>
      <c r="R30" s="504"/>
      <c r="S30" s="504"/>
    </row>
    <row r="31" spans="2:19" ht="17.399999999999999" customHeight="1">
      <c r="B31" s="139"/>
      <c r="C31" s="139"/>
      <c r="D31" s="139"/>
      <c r="E31" s="139"/>
      <c r="F31" s="139"/>
      <c r="G31" s="139"/>
      <c r="H31" s="139"/>
      <c r="I31" s="139"/>
      <c r="J31" s="139"/>
      <c r="K31" s="139"/>
      <c r="L31" s="139"/>
      <c r="M31" s="531"/>
      <c r="N31" s="531"/>
      <c r="O31" s="531"/>
      <c r="P31" s="478"/>
      <c r="Q31" s="285"/>
      <c r="R31" s="504"/>
      <c r="S31" s="504"/>
    </row>
    <row r="32" spans="2:19" ht="21.6" customHeight="1">
      <c r="B32" s="179"/>
      <c r="C32" s="179"/>
      <c r="D32" s="179"/>
      <c r="E32" s="179"/>
      <c r="F32" s="179"/>
      <c r="G32" s="179"/>
      <c r="H32" s="179"/>
      <c r="I32" s="179"/>
      <c r="J32" s="179"/>
      <c r="K32" s="179"/>
      <c r="L32" s="735" t="s">
        <v>373</v>
      </c>
      <c r="M32" s="735"/>
      <c r="N32" s="735"/>
      <c r="O32" s="531"/>
      <c r="P32" s="478"/>
      <c r="Q32" s="506"/>
      <c r="R32" s="504"/>
      <c r="S32" s="504"/>
    </row>
    <row r="33" spans="2:19" ht="21.6" customHeight="1">
      <c r="B33" s="179"/>
      <c r="C33" s="179"/>
      <c r="D33" s="179"/>
      <c r="E33" s="179"/>
      <c r="F33" s="179"/>
      <c r="G33" s="179"/>
      <c r="H33" s="179"/>
      <c r="I33" s="179"/>
      <c r="J33" s="179"/>
      <c r="K33" s="179"/>
      <c r="L33" s="735"/>
      <c r="M33" s="735"/>
      <c r="N33" s="735"/>
      <c r="O33" s="531" t="s">
        <v>208</v>
      </c>
      <c r="P33" s="478"/>
      <c r="Q33" s="284"/>
      <c r="R33" s="504"/>
      <c r="S33" s="504"/>
    </row>
    <row r="34" spans="2:19" ht="21.6" customHeight="1">
      <c r="B34" s="179"/>
      <c r="C34" s="179"/>
      <c r="D34" s="179"/>
      <c r="E34" s="179"/>
      <c r="F34" s="179"/>
      <c r="G34" s="179"/>
      <c r="H34" s="179"/>
      <c r="I34" s="179"/>
      <c r="J34" s="179"/>
      <c r="K34" s="179"/>
      <c r="L34" s="735"/>
      <c r="M34" s="735"/>
      <c r="N34" s="735"/>
      <c r="O34" s="535"/>
      <c r="P34" s="478"/>
      <c r="Q34" s="285"/>
      <c r="R34" s="504"/>
      <c r="S34" s="504"/>
    </row>
    <row r="35" spans="2:19" ht="21.6" customHeight="1">
      <c r="B35" s="179"/>
      <c r="C35" s="179"/>
      <c r="D35" s="179"/>
      <c r="E35" s="179"/>
      <c r="F35" s="179"/>
      <c r="G35" s="179"/>
      <c r="H35" s="179"/>
      <c r="I35" s="179"/>
      <c r="J35" s="179"/>
      <c r="K35" s="179"/>
      <c r="L35" s="735"/>
      <c r="M35" s="735"/>
      <c r="N35" s="735"/>
      <c r="O35" s="535"/>
      <c r="P35" s="478"/>
      <c r="Q35" s="506"/>
      <c r="R35" s="504"/>
      <c r="S35" s="504"/>
    </row>
    <row r="36" spans="2:19" ht="21.6" customHeight="1">
      <c r="B36" s="179"/>
      <c r="C36" s="179"/>
      <c r="D36" s="179"/>
      <c r="E36" s="179"/>
      <c r="F36" s="179"/>
      <c r="G36" s="179"/>
      <c r="H36" s="179"/>
      <c r="I36" s="179"/>
      <c r="J36" s="179"/>
      <c r="K36" s="179"/>
      <c r="L36" s="735"/>
      <c r="M36" s="735"/>
      <c r="N36" s="735"/>
      <c r="O36" s="535"/>
      <c r="P36" s="478"/>
      <c r="Q36" s="284"/>
      <c r="R36" s="504"/>
      <c r="S36" s="504"/>
    </row>
    <row r="37" spans="2:19" ht="21.6" customHeight="1">
      <c r="B37" s="480"/>
      <c r="C37" s="179"/>
      <c r="D37" s="179"/>
      <c r="E37" s="179"/>
      <c r="F37" s="179"/>
      <c r="G37" s="179"/>
      <c r="H37" s="179"/>
      <c r="I37" s="179"/>
      <c r="J37" s="179"/>
      <c r="K37" s="179"/>
      <c r="L37" s="735"/>
      <c r="M37" s="735"/>
      <c r="N37" s="735"/>
      <c r="O37" s="535"/>
      <c r="P37" s="478"/>
      <c r="Q37" s="285"/>
      <c r="R37" s="504"/>
      <c r="S37" s="504"/>
    </row>
    <row r="38" spans="2:19" ht="21.6" customHeight="1">
      <c r="B38" s="179"/>
      <c r="C38" s="179"/>
      <c r="D38" s="179"/>
      <c r="E38" s="179"/>
      <c r="F38" s="179"/>
      <c r="G38" s="179"/>
      <c r="H38" s="179"/>
      <c r="I38" s="179"/>
      <c r="J38" s="179"/>
      <c r="K38" s="179"/>
      <c r="L38" s="735"/>
      <c r="M38" s="735"/>
      <c r="N38" s="735"/>
      <c r="O38" s="535"/>
      <c r="P38" s="478"/>
      <c r="Q38" s="506"/>
      <c r="R38" s="504"/>
      <c r="S38" s="504"/>
    </row>
    <row r="39" spans="2:19" ht="21.6" customHeight="1">
      <c r="B39" s="179"/>
      <c r="C39" s="179"/>
      <c r="D39" s="179"/>
      <c r="E39" s="179"/>
      <c r="F39" s="179"/>
      <c r="G39" s="179"/>
      <c r="H39" s="179"/>
      <c r="I39" s="179"/>
      <c r="J39" s="179"/>
      <c r="K39" s="179"/>
      <c r="L39" s="735"/>
      <c r="M39" s="735"/>
      <c r="N39" s="735"/>
      <c r="O39" s="535"/>
      <c r="P39" s="478"/>
      <c r="Q39" s="284"/>
      <c r="R39" s="504"/>
      <c r="S39" s="504"/>
    </row>
    <row r="40" spans="2:19" ht="21.6" customHeight="1">
      <c r="B40" s="179"/>
      <c r="C40" s="179"/>
      <c r="D40" s="179"/>
      <c r="E40" s="179"/>
      <c r="F40" s="179"/>
      <c r="G40" s="179"/>
      <c r="H40" s="179"/>
      <c r="I40" s="179"/>
      <c r="J40" s="179"/>
      <c r="K40" s="179"/>
      <c r="L40" s="735"/>
      <c r="M40" s="735"/>
      <c r="N40" s="735"/>
      <c r="O40" s="535"/>
      <c r="P40" s="478"/>
      <c r="Q40" s="285"/>
      <c r="R40" s="504"/>
      <c r="S40" s="504"/>
    </row>
    <row r="41" spans="2:19" ht="21.6" customHeight="1">
      <c r="B41" s="179"/>
      <c r="C41" s="179"/>
      <c r="D41" s="179"/>
      <c r="E41" s="179"/>
      <c r="F41" s="179"/>
      <c r="G41" s="179"/>
      <c r="H41" s="179"/>
      <c r="I41" s="179"/>
      <c r="J41" s="179"/>
      <c r="K41" s="179"/>
      <c r="L41" s="735"/>
      <c r="M41" s="735"/>
      <c r="N41" s="735"/>
      <c r="O41" s="535"/>
      <c r="P41" s="478"/>
      <c r="Q41" s="506"/>
      <c r="R41" s="504"/>
      <c r="S41" s="504"/>
    </row>
    <row r="42" spans="2:19" ht="21.6" customHeight="1">
      <c r="B42" s="179"/>
      <c r="C42" s="179"/>
      <c r="D42" s="179"/>
      <c r="E42" s="179"/>
      <c r="F42" s="179"/>
      <c r="G42" s="179"/>
      <c r="H42" s="179"/>
      <c r="I42" s="179"/>
      <c r="J42" s="179"/>
      <c r="K42" s="179"/>
      <c r="L42" s="735"/>
      <c r="M42" s="735"/>
      <c r="N42" s="735"/>
      <c r="O42" s="535"/>
      <c r="P42" s="478"/>
      <c r="Q42" s="284"/>
      <c r="R42" s="504"/>
      <c r="S42" s="504"/>
    </row>
    <row r="43" spans="2:19" ht="21.6" customHeight="1">
      <c r="B43" s="139"/>
      <c r="C43" s="139"/>
      <c r="D43" s="139"/>
      <c r="E43" s="139"/>
      <c r="F43" s="139"/>
      <c r="G43" s="139"/>
      <c r="H43" s="139"/>
      <c r="I43" s="139"/>
      <c r="J43" s="139"/>
      <c r="K43" s="139"/>
      <c r="L43" s="483"/>
      <c r="M43" s="534"/>
      <c r="N43" s="534"/>
      <c r="O43" s="535"/>
      <c r="P43" s="478"/>
      <c r="Q43" s="285"/>
      <c r="R43" s="504"/>
      <c r="S43" s="504"/>
    </row>
    <row r="44" spans="2:19" ht="21.6" customHeight="1">
      <c r="B44" s="139"/>
      <c r="C44" s="139"/>
      <c r="D44" s="139"/>
      <c r="E44" s="139"/>
      <c r="F44" s="139"/>
      <c r="G44" s="139"/>
      <c r="H44" s="139"/>
      <c r="I44" s="139"/>
      <c r="J44" s="139"/>
      <c r="K44" s="139"/>
      <c r="L44" s="483"/>
      <c r="M44" s="534"/>
      <c r="N44" s="534"/>
      <c r="O44" s="535"/>
      <c r="P44" s="478"/>
      <c r="Q44" s="506"/>
      <c r="R44" s="504"/>
      <c r="S44" s="504"/>
    </row>
    <row r="45" spans="2:19" ht="32.4">
      <c r="B45" s="736" t="s">
        <v>188</v>
      </c>
      <c r="C45" s="736"/>
      <c r="D45" s="736"/>
      <c r="E45" s="736"/>
      <c r="F45" s="736"/>
      <c r="G45" s="736"/>
      <c r="H45" s="736"/>
      <c r="I45" s="150"/>
      <c r="J45" s="149"/>
      <c r="K45" s="139"/>
      <c r="L45" s="139"/>
      <c r="M45" s="139"/>
      <c r="N45" s="139"/>
      <c r="O45" s="139"/>
      <c r="Q45" s="285"/>
    </row>
    <row r="46" spans="2:19" ht="18">
      <c r="B46" s="180" t="s">
        <v>140</v>
      </c>
      <c r="C46" s="139"/>
      <c r="D46" s="139"/>
      <c r="E46" s="139"/>
      <c r="F46" s="139"/>
      <c r="G46" s="139"/>
      <c r="H46" s="139"/>
      <c r="I46" s="139"/>
      <c r="J46" s="139"/>
      <c r="K46" s="139"/>
      <c r="L46" s="139"/>
      <c r="M46" s="139"/>
      <c r="N46" s="139"/>
      <c r="O46" s="139"/>
      <c r="P46" s="284"/>
      <c r="Q46" s="506"/>
    </row>
    <row r="47" spans="2:19" ht="18">
      <c r="B47" s="737" t="s">
        <v>141</v>
      </c>
      <c r="C47" s="737"/>
      <c r="D47" s="737"/>
      <c r="E47" s="737"/>
      <c r="F47" s="737"/>
      <c r="G47" s="737"/>
      <c r="H47" s="737"/>
      <c r="I47" s="737"/>
      <c r="J47" s="737"/>
      <c r="K47" s="737"/>
      <c r="L47" s="737"/>
      <c r="M47" s="737"/>
      <c r="N47" s="139"/>
      <c r="O47" s="139"/>
      <c r="P47" s="285"/>
    </row>
    <row r="48" spans="2:19" ht="18">
      <c r="B48" s="738" t="s">
        <v>142</v>
      </c>
      <c r="C48" s="738"/>
      <c r="D48" s="738"/>
      <c r="E48" s="738"/>
      <c r="F48" s="738"/>
      <c r="G48" s="738"/>
      <c r="H48" s="738"/>
      <c r="I48" s="738"/>
      <c r="J48" s="738"/>
      <c r="K48" s="738"/>
      <c r="L48" s="738"/>
      <c r="M48" s="738"/>
      <c r="N48" s="139"/>
      <c r="O48" s="139"/>
      <c r="P48" s="285"/>
    </row>
    <row r="49" spans="2:16" ht="22.5" customHeight="1">
      <c r="B49" s="743" t="s">
        <v>203</v>
      </c>
      <c r="C49" s="744"/>
      <c r="D49" s="744"/>
      <c r="E49" s="744"/>
      <c r="F49" s="744"/>
      <c r="G49" s="744"/>
      <c r="H49" s="744"/>
      <c r="I49" s="744"/>
      <c r="J49" s="744"/>
      <c r="K49" s="744"/>
      <c r="L49" s="744"/>
      <c r="M49" s="745"/>
      <c r="N49" s="739" t="s">
        <v>189</v>
      </c>
      <c r="O49" s="139"/>
      <c r="P49" s="284"/>
    </row>
    <row r="50" spans="2:16" ht="22.5" customHeight="1">
      <c r="B50" s="214" t="s">
        <v>209</v>
      </c>
      <c r="C50" s="212"/>
      <c r="D50" s="212"/>
      <c r="E50" s="212"/>
      <c r="F50" s="212"/>
      <c r="G50" s="212"/>
      <c r="H50" s="212"/>
      <c r="I50" s="212"/>
      <c r="J50" s="212"/>
      <c r="K50" s="212"/>
      <c r="L50" s="212"/>
      <c r="M50" s="213"/>
      <c r="N50" s="739"/>
      <c r="O50" s="139"/>
      <c r="P50" s="285"/>
    </row>
    <row r="51" spans="2:16" ht="18">
      <c r="B51" s="737" t="s">
        <v>199</v>
      </c>
      <c r="C51" s="737"/>
      <c r="D51" s="737"/>
      <c r="E51" s="737"/>
      <c r="F51" s="737"/>
      <c r="G51" s="737"/>
      <c r="H51" s="737"/>
      <c r="I51" s="737"/>
      <c r="J51" s="737"/>
      <c r="K51" s="737"/>
      <c r="L51" s="737"/>
      <c r="M51" s="737"/>
      <c r="N51" s="739"/>
      <c r="O51" s="139"/>
      <c r="P51" s="285"/>
    </row>
    <row r="52" spans="2:16" ht="18">
      <c r="B52" s="738" t="s">
        <v>200</v>
      </c>
      <c r="C52" s="738"/>
      <c r="D52" s="738"/>
      <c r="E52" s="738"/>
      <c r="F52" s="738"/>
      <c r="G52" s="738"/>
      <c r="H52" s="738"/>
      <c r="I52" s="738"/>
      <c r="J52" s="738"/>
      <c r="K52" s="738"/>
      <c r="L52" s="738"/>
      <c r="M52" s="738"/>
      <c r="N52" s="739"/>
      <c r="O52" s="139"/>
      <c r="P52" s="284"/>
    </row>
    <row r="53" spans="2:16" ht="18">
      <c r="B53" s="737" t="s">
        <v>201</v>
      </c>
      <c r="C53" s="737"/>
      <c r="D53" s="737"/>
      <c r="E53" s="737"/>
      <c r="F53" s="737"/>
      <c r="G53" s="737"/>
      <c r="H53" s="737"/>
      <c r="I53" s="737"/>
      <c r="J53" s="737"/>
      <c r="K53" s="737"/>
      <c r="L53" s="737"/>
      <c r="M53" s="737"/>
      <c r="N53" s="739"/>
      <c r="O53" s="139"/>
      <c r="P53" s="285"/>
    </row>
    <row r="54" spans="2:16" ht="18">
      <c r="B54" s="737" t="s">
        <v>202</v>
      </c>
      <c r="C54" s="737"/>
      <c r="D54" s="737"/>
      <c r="E54" s="737"/>
      <c r="F54" s="737"/>
      <c r="G54" s="737"/>
      <c r="H54" s="737"/>
      <c r="I54" s="737"/>
      <c r="J54" s="737"/>
      <c r="K54" s="737"/>
      <c r="L54" s="737"/>
      <c r="M54" s="737"/>
      <c r="N54" s="739"/>
      <c r="O54" s="139"/>
      <c r="P54" s="285"/>
    </row>
    <row r="55" spans="2:16" ht="18">
      <c r="B55" s="152"/>
      <c r="M55" s="139"/>
      <c r="N55" s="739"/>
      <c r="O55" s="139"/>
      <c r="P55" s="284"/>
    </row>
    <row r="56" spans="2:16" ht="17.25" customHeight="1">
      <c r="B56" s="740" t="s">
        <v>143</v>
      </c>
      <c r="C56" s="741"/>
      <c r="D56" s="741"/>
      <c r="E56" s="741"/>
      <c r="F56" s="741"/>
      <c r="G56" s="741"/>
      <c r="H56" s="741"/>
      <c r="I56" s="741"/>
      <c r="J56" s="741"/>
      <c r="K56" s="741"/>
      <c r="L56" s="741"/>
      <c r="M56" s="742"/>
      <c r="N56" s="739"/>
      <c r="O56" s="139"/>
      <c r="P56" s="285"/>
    </row>
    <row r="57" spans="2:16" ht="17.25" customHeight="1">
      <c r="B57" s="740" t="s">
        <v>144</v>
      </c>
      <c r="C57" s="741"/>
      <c r="D57" s="741"/>
      <c r="E57" s="741"/>
      <c r="F57" s="741"/>
      <c r="G57" s="741"/>
      <c r="H57" s="741"/>
      <c r="I57" s="741"/>
      <c r="J57" s="741"/>
      <c r="K57" s="741"/>
      <c r="L57" s="741"/>
      <c r="M57" s="742"/>
      <c r="N57" s="739"/>
      <c r="O57" s="139"/>
      <c r="P57" s="285"/>
    </row>
    <row r="58" spans="2:16" ht="17.25" customHeight="1">
      <c r="B58" s="740" t="s">
        <v>145</v>
      </c>
      <c r="C58" s="741"/>
      <c r="D58" s="741"/>
      <c r="E58" s="741"/>
      <c r="F58" s="741"/>
      <c r="G58" s="741"/>
      <c r="H58" s="741"/>
      <c r="I58" s="741"/>
      <c r="J58" s="741"/>
      <c r="K58" s="741"/>
      <c r="L58" s="741"/>
      <c r="M58" s="742"/>
      <c r="N58" s="739"/>
      <c r="O58" s="139"/>
      <c r="P58" s="284"/>
    </row>
    <row r="59" spans="2:16" ht="18">
      <c r="B59" s="740" t="s">
        <v>146</v>
      </c>
      <c r="C59" s="741"/>
      <c r="D59" s="741"/>
      <c r="E59" s="741"/>
      <c r="F59" s="741"/>
      <c r="G59" s="741"/>
      <c r="H59" s="741"/>
      <c r="I59" s="741"/>
      <c r="J59" s="741"/>
      <c r="K59" s="741"/>
      <c r="L59" s="741"/>
      <c r="M59" s="742"/>
      <c r="N59" s="739"/>
      <c r="O59" s="139"/>
      <c r="P59" s="285"/>
    </row>
    <row r="60" spans="2:16" ht="18">
      <c r="B60" s="740" t="s">
        <v>147</v>
      </c>
      <c r="C60" s="741"/>
      <c r="D60" s="741"/>
      <c r="E60" s="741"/>
      <c r="F60" s="741"/>
      <c r="G60" s="741"/>
      <c r="H60" s="741"/>
      <c r="I60" s="741"/>
      <c r="J60" s="741"/>
      <c r="K60" s="741"/>
      <c r="L60" s="741"/>
      <c r="M60" s="742"/>
      <c r="N60" s="739"/>
      <c r="O60" s="139"/>
      <c r="P60" s="285"/>
    </row>
    <row r="61" spans="2:16" ht="18">
      <c r="B61" s="746" t="s">
        <v>148</v>
      </c>
      <c r="C61" s="747"/>
      <c r="D61" s="747"/>
      <c r="E61" s="747"/>
      <c r="F61" s="747"/>
      <c r="G61" s="747"/>
      <c r="H61" s="747"/>
      <c r="I61" s="747"/>
      <c r="J61" s="747"/>
      <c r="K61" s="747"/>
      <c r="L61" s="747"/>
      <c r="M61" s="748"/>
      <c r="N61" s="139"/>
      <c r="O61" s="139"/>
      <c r="P61" s="284"/>
    </row>
    <row r="62" spans="2:16" ht="18">
      <c r="B62" s="749" t="s">
        <v>149</v>
      </c>
      <c r="C62" s="750"/>
      <c r="D62" s="750"/>
      <c r="E62" s="750"/>
      <c r="F62" s="750"/>
      <c r="G62" s="750"/>
      <c r="H62" s="750"/>
      <c r="I62" s="750"/>
      <c r="J62" s="750"/>
      <c r="K62" s="750"/>
      <c r="L62" s="750"/>
      <c r="M62" s="751"/>
      <c r="N62" s="139"/>
      <c r="O62" s="139"/>
      <c r="P62" s="285"/>
    </row>
    <row r="63" spans="2:16" ht="18">
      <c r="B63" s="740" t="s">
        <v>207</v>
      </c>
      <c r="C63" s="741"/>
      <c r="D63" s="741"/>
      <c r="E63" s="741"/>
      <c r="F63" s="741"/>
      <c r="G63" s="741"/>
      <c r="H63" s="741"/>
      <c r="I63" s="741"/>
      <c r="J63" s="741"/>
      <c r="K63" s="741"/>
      <c r="L63" s="741"/>
      <c r="M63" s="742"/>
      <c r="N63" s="139"/>
      <c r="O63" s="139"/>
      <c r="P63" s="285"/>
    </row>
    <row r="64" spans="2:16" ht="18">
      <c r="B64" s="152"/>
      <c r="M64" s="139"/>
      <c r="N64" s="139"/>
      <c r="O64" s="139"/>
      <c r="P64" s="284"/>
    </row>
    <row r="65" spans="1:16" ht="18.600000000000001" thickBot="1">
      <c r="B65" s="152"/>
      <c r="M65" s="139"/>
      <c r="N65" s="139"/>
      <c r="O65" s="139"/>
      <c r="P65" s="285"/>
    </row>
    <row r="66" spans="1:16" ht="20.25" customHeight="1">
      <c r="B66" s="752" t="s">
        <v>150</v>
      </c>
      <c r="C66" s="752" t="s">
        <v>151</v>
      </c>
      <c r="D66" s="752" t="s">
        <v>152</v>
      </c>
      <c r="E66" s="752" t="s">
        <v>153</v>
      </c>
      <c r="F66" s="153" t="s">
        <v>154</v>
      </c>
      <c r="G66" s="173" t="s">
        <v>215</v>
      </c>
      <c r="H66" s="754" t="s">
        <v>214</v>
      </c>
      <c r="I66" s="754" t="s">
        <v>156</v>
      </c>
      <c r="J66" s="754" t="s">
        <v>157</v>
      </c>
      <c r="K66" s="754" t="s">
        <v>190</v>
      </c>
      <c r="L66" s="752" t="s">
        <v>158</v>
      </c>
      <c r="M66" s="752" t="s">
        <v>210</v>
      </c>
      <c r="N66" s="139"/>
      <c r="O66" s="139"/>
      <c r="P66" s="285"/>
    </row>
    <row r="67" spans="1:16" ht="18.600000000000001" thickBot="1">
      <c r="B67" s="753"/>
      <c r="C67" s="753"/>
      <c r="D67" s="753"/>
      <c r="E67" s="753"/>
      <c r="F67" s="154" t="s">
        <v>155</v>
      </c>
      <c r="G67" s="174"/>
      <c r="H67" s="755"/>
      <c r="I67" s="755"/>
      <c r="J67" s="755"/>
      <c r="K67" s="755"/>
      <c r="L67" s="753"/>
      <c r="M67" s="753"/>
      <c r="N67" s="139"/>
      <c r="O67" s="139"/>
      <c r="P67" s="285"/>
    </row>
    <row r="68" spans="1:16" ht="18.600000000000001" thickBot="1">
      <c r="B68" s="155">
        <v>1</v>
      </c>
      <c r="C68" s="156" t="s">
        <v>159</v>
      </c>
      <c r="D68" s="157"/>
      <c r="E68" s="157"/>
      <c r="F68" s="157"/>
      <c r="G68" s="175"/>
      <c r="H68" s="157"/>
      <c r="I68" s="157"/>
      <c r="J68" s="157"/>
      <c r="K68" s="158" t="s">
        <v>159</v>
      </c>
      <c r="L68" s="157"/>
      <c r="M68" s="157"/>
      <c r="N68" s="139"/>
      <c r="O68" s="139"/>
      <c r="P68" s="285"/>
    </row>
    <row r="69" spans="1:16" ht="18.600000000000001" thickBot="1">
      <c r="A69" s="167" t="s">
        <v>29</v>
      </c>
      <c r="B69" s="168">
        <v>2</v>
      </c>
      <c r="C69" s="169" t="s">
        <v>159</v>
      </c>
      <c r="D69" s="170" t="s">
        <v>159</v>
      </c>
      <c r="E69" s="170" t="s">
        <v>159</v>
      </c>
      <c r="F69" s="170" t="s">
        <v>191</v>
      </c>
      <c r="G69" s="175"/>
      <c r="H69" s="157"/>
      <c r="I69" s="157"/>
      <c r="J69" s="170" t="s">
        <v>192</v>
      </c>
      <c r="K69" s="170" t="s">
        <v>159</v>
      </c>
      <c r="L69" s="157"/>
      <c r="M69" s="157"/>
      <c r="N69" s="139" t="s">
        <v>193</v>
      </c>
      <c r="O69" s="139"/>
      <c r="P69" s="284"/>
    </row>
    <row r="70" spans="1:16" ht="18.600000000000001" thickBot="1">
      <c r="A70" s="167" t="s">
        <v>21</v>
      </c>
      <c r="B70" s="168">
        <v>3</v>
      </c>
      <c r="C70" s="169" t="s">
        <v>159</v>
      </c>
      <c r="D70" s="170" t="s">
        <v>159</v>
      </c>
      <c r="E70" s="170" t="s">
        <v>159</v>
      </c>
      <c r="F70" s="170" t="s">
        <v>159</v>
      </c>
      <c r="G70" s="175"/>
      <c r="H70" s="157"/>
      <c r="I70" s="157"/>
      <c r="J70" s="170" t="s">
        <v>159</v>
      </c>
      <c r="K70" s="170" t="s">
        <v>159</v>
      </c>
      <c r="L70" s="170" t="s">
        <v>159</v>
      </c>
      <c r="M70" s="157"/>
      <c r="N70" s="139"/>
      <c r="O70" s="139"/>
      <c r="P70" s="285"/>
    </row>
    <row r="71" spans="1:16" ht="18.600000000000001" thickBot="1">
      <c r="A71" s="167" t="s">
        <v>194</v>
      </c>
      <c r="B71" s="164">
        <v>4</v>
      </c>
      <c r="C71" s="165" t="s">
        <v>159</v>
      </c>
      <c r="D71" s="166" t="s">
        <v>159</v>
      </c>
      <c r="E71" s="166" t="s">
        <v>159</v>
      </c>
      <c r="F71" s="166" t="s">
        <v>159</v>
      </c>
      <c r="G71" s="166" t="s">
        <v>159</v>
      </c>
      <c r="H71" s="166" t="s">
        <v>159</v>
      </c>
      <c r="I71" s="157" t="s">
        <v>212</v>
      </c>
      <c r="J71" s="166" t="s">
        <v>159</v>
      </c>
      <c r="K71" s="166" t="s">
        <v>159</v>
      </c>
      <c r="L71" s="166" t="s">
        <v>159</v>
      </c>
      <c r="M71" s="166" t="s">
        <v>159</v>
      </c>
      <c r="N71" s="185" t="s">
        <v>211</v>
      </c>
      <c r="O71" s="139"/>
      <c r="P71" s="285"/>
    </row>
    <row r="72" spans="1:16" ht="18.600000000000001" thickBot="1">
      <c r="A72" s="167"/>
      <c r="B72" s="168">
        <v>5</v>
      </c>
      <c r="C72" s="169" t="s">
        <v>159</v>
      </c>
      <c r="D72" s="170" t="s">
        <v>159</v>
      </c>
      <c r="E72" s="170" t="s">
        <v>159</v>
      </c>
      <c r="F72" s="170" t="s">
        <v>159</v>
      </c>
      <c r="G72" s="170" t="s">
        <v>159</v>
      </c>
      <c r="H72" s="170" t="s">
        <v>159</v>
      </c>
      <c r="I72" s="170" t="s">
        <v>159</v>
      </c>
      <c r="J72" s="170" t="s">
        <v>159</v>
      </c>
      <c r="K72" s="170" t="s">
        <v>159</v>
      </c>
      <c r="L72" s="170" t="s">
        <v>159</v>
      </c>
      <c r="M72" s="170" t="s">
        <v>159</v>
      </c>
      <c r="N72" s="139"/>
      <c r="O72" s="139"/>
    </row>
    <row r="73" spans="1:16" ht="18.600000000000001" thickBot="1">
      <c r="B73" s="155">
        <v>6</v>
      </c>
      <c r="C73" s="156" t="s">
        <v>159</v>
      </c>
      <c r="D73" s="158" t="s">
        <v>159</v>
      </c>
      <c r="E73" s="158" t="s">
        <v>159</v>
      </c>
      <c r="F73" s="158" t="s">
        <v>159</v>
      </c>
      <c r="G73" s="158" t="s">
        <v>159</v>
      </c>
      <c r="H73" s="158" t="s">
        <v>159</v>
      </c>
      <c r="I73" s="158" t="s">
        <v>159</v>
      </c>
      <c r="J73" s="158" t="s">
        <v>159</v>
      </c>
      <c r="K73" s="158" t="s">
        <v>159</v>
      </c>
      <c r="L73" s="158" t="s">
        <v>159</v>
      </c>
      <c r="M73" s="158" t="s">
        <v>159</v>
      </c>
      <c r="N73" s="139"/>
      <c r="O73" s="139"/>
    </row>
    <row r="74" spans="1:16" ht="18.600000000000001" thickBot="1">
      <c r="B74" s="155">
        <v>7</v>
      </c>
      <c r="C74" s="156" t="s">
        <v>159</v>
      </c>
      <c r="D74" s="158" t="s">
        <v>159</v>
      </c>
      <c r="E74" s="158" t="s">
        <v>159</v>
      </c>
      <c r="F74" s="158" t="s">
        <v>159</v>
      </c>
      <c r="G74" s="158" t="s">
        <v>159</v>
      </c>
      <c r="H74" s="158" t="s">
        <v>159</v>
      </c>
      <c r="I74" s="158" t="s">
        <v>159</v>
      </c>
      <c r="J74" s="158" t="s">
        <v>159</v>
      </c>
      <c r="K74" s="158" t="s">
        <v>159</v>
      </c>
      <c r="L74" s="158" t="s">
        <v>159</v>
      </c>
      <c r="M74" s="158" t="s">
        <v>159</v>
      </c>
      <c r="N74" s="139"/>
      <c r="O74" s="139"/>
    </row>
    <row r="75" spans="1:16">
      <c r="N75" s="139"/>
      <c r="O75" s="139"/>
    </row>
    <row r="76" spans="1:16">
      <c r="I76" s="185" t="s">
        <v>213</v>
      </c>
      <c r="N76" s="139"/>
      <c r="O76" s="139"/>
    </row>
    <row r="77" spans="1:16">
      <c r="N77" s="139"/>
      <c r="O77" s="139"/>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L32:N42"/>
    <mergeCell ref="B45:H45"/>
    <mergeCell ref="B47:M47"/>
    <mergeCell ref="B48:M48"/>
    <mergeCell ref="B52:M5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9"/>
  <sheetViews>
    <sheetView showGridLines="0" zoomScale="80" zoomScaleNormal="80" zoomScaleSheetLayoutView="79" workbookViewId="0">
      <selection activeCell="F26" sqref="F26"/>
    </sheetView>
  </sheetViews>
  <sheetFormatPr defaultColWidth="9" defaultRowHeight="19.2"/>
  <cols>
    <col min="1" max="1" width="193.44140625" style="500" customWidth="1"/>
    <col min="2" max="2" width="11.21875" style="498" customWidth="1"/>
    <col min="3" max="3" width="27.44140625" style="498" customWidth="1"/>
    <col min="4" max="4" width="17.88671875" style="499" customWidth="1"/>
    <col min="5" max="16384" width="9" style="6"/>
  </cols>
  <sheetData>
    <row r="1" spans="1:4" s="55" customFormat="1" ht="44.25" customHeight="1" thickBot="1">
      <c r="A1" s="292" t="s">
        <v>283</v>
      </c>
      <c r="B1" s="293" t="s">
        <v>0</v>
      </c>
      <c r="C1" s="294" t="s">
        <v>1</v>
      </c>
      <c r="D1" s="496" t="s">
        <v>2</v>
      </c>
    </row>
    <row r="2" spans="1:4" s="186" customFormat="1" ht="44.25" customHeight="1">
      <c r="A2" s="273" t="s">
        <v>422</v>
      </c>
      <c r="B2" s="805" t="s">
        <v>407</v>
      </c>
      <c r="C2" s="778" t="s">
        <v>425</v>
      </c>
      <c r="D2" s="781">
        <v>44757</v>
      </c>
    </row>
    <row r="3" spans="1:4" s="186" customFormat="1" ht="226.2" customHeight="1">
      <c r="A3" s="484" t="s">
        <v>423</v>
      </c>
      <c r="B3" s="773"/>
      <c r="C3" s="779"/>
      <c r="D3" s="782"/>
    </row>
    <row r="4" spans="1:4" s="186" customFormat="1" ht="35.4" customHeight="1" thickBot="1">
      <c r="A4" s="274" t="s">
        <v>424</v>
      </c>
      <c r="B4" s="774"/>
      <c r="C4" s="780"/>
      <c r="D4" s="783"/>
    </row>
    <row r="5" spans="1:4" s="186" customFormat="1" ht="54.6" customHeight="1" thickBot="1">
      <c r="A5" s="273" t="s">
        <v>413</v>
      </c>
      <c r="B5" s="262"/>
      <c r="C5" s="778" t="s">
        <v>417</v>
      </c>
      <c r="D5" s="784">
        <v>44756</v>
      </c>
    </row>
    <row r="6" spans="1:4" s="186" customFormat="1" ht="174.6" customHeight="1" thickBot="1">
      <c r="A6" s="484" t="s">
        <v>414</v>
      </c>
      <c r="B6" s="590" t="s">
        <v>416</v>
      </c>
      <c r="C6" s="779"/>
      <c r="D6" s="785"/>
    </row>
    <row r="7" spans="1:4" s="186" customFormat="1" ht="34.950000000000003" customHeight="1" thickBot="1">
      <c r="A7" s="274" t="s">
        <v>415</v>
      </c>
      <c r="B7" s="264"/>
      <c r="C7" s="780"/>
      <c r="D7" s="785"/>
    </row>
    <row r="8" spans="1:4" s="186" customFormat="1" ht="43.8" customHeight="1" thickTop="1">
      <c r="A8" s="276" t="s">
        <v>408</v>
      </c>
      <c r="B8" s="775" t="s">
        <v>418</v>
      </c>
      <c r="C8" s="778" t="s">
        <v>412</v>
      </c>
      <c r="D8" s="781">
        <v>44756</v>
      </c>
    </row>
    <row r="9" spans="1:4" s="186" customFormat="1" ht="109.8" customHeight="1">
      <c r="A9" s="485" t="s">
        <v>419</v>
      </c>
      <c r="B9" s="776"/>
      <c r="C9" s="779"/>
      <c r="D9" s="782"/>
    </row>
    <row r="10" spans="1:4" s="186" customFormat="1" ht="34.950000000000003" customHeight="1" thickBot="1">
      <c r="A10" s="277" t="s">
        <v>420</v>
      </c>
      <c r="B10" s="777"/>
      <c r="C10" s="780"/>
      <c r="D10" s="783"/>
    </row>
    <row r="11" spans="1:4" s="186" customFormat="1" ht="44.25" customHeight="1" thickTop="1">
      <c r="A11" s="273" t="s">
        <v>421</v>
      </c>
      <c r="B11" s="262"/>
      <c r="C11" s="778" t="s">
        <v>412</v>
      </c>
      <c r="D11" s="781">
        <v>44756</v>
      </c>
    </row>
    <row r="12" spans="1:4" s="186" customFormat="1" ht="154.19999999999999" customHeight="1">
      <c r="A12" s="484" t="s">
        <v>409</v>
      </c>
      <c r="B12" s="263" t="s">
        <v>411</v>
      </c>
      <c r="C12" s="779"/>
      <c r="D12" s="782"/>
    </row>
    <row r="13" spans="1:4" s="186" customFormat="1" ht="35.4" customHeight="1" thickBot="1">
      <c r="A13" s="274" t="s">
        <v>410</v>
      </c>
      <c r="B13" s="264"/>
      <c r="C13" s="780"/>
      <c r="D13" s="783"/>
    </row>
    <row r="14" spans="1:4" s="186" customFormat="1" ht="44.25" customHeight="1" thickBot="1">
      <c r="A14" s="273" t="s">
        <v>426</v>
      </c>
      <c r="B14" s="262"/>
      <c r="C14" s="778" t="s">
        <v>429</v>
      </c>
      <c r="D14" s="784">
        <v>44755</v>
      </c>
    </row>
    <row r="15" spans="1:4" s="186" customFormat="1" ht="99.6" customHeight="1" thickBot="1">
      <c r="A15" s="484" t="s">
        <v>427</v>
      </c>
      <c r="B15" s="572" t="s">
        <v>428</v>
      </c>
      <c r="C15" s="779"/>
      <c r="D15" s="785"/>
    </row>
    <row r="16" spans="1:4" s="186" customFormat="1" ht="38.4" customHeight="1" thickBot="1">
      <c r="A16" s="274" t="s">
        <v>430</v>
      </c>
      <c r="B16" s="264"/>
      <c r="C16" s="780"/>
      <c r="D16" s="785"/>
    </row>
    <row r="17" spans="1:4" s="55" customFormat="1" ht="44.25" customHeight="1" thickBot="1">
      <c r="A17" s="550" t="s">
        <v>431</v>
      </c>
      <c r="B17" s="794" t="s">
        <v>434</v>
      </c>
      <c r="C17" s="788" t="s">
        <v>417</v>
      </c>
      <c r="D17" s="784">
        <v>44753</v>
      </c>
    </row>
    <row r="18" spans="1:4" s="55" customFormat="1" ht="195.6" customHeight="1" thickBot="1">
      <c r="A18" s="486" t="s">
        <v>432</v>
      </c>
      <c r="B18" s="795"/>
      <c r="C18" s="789"/>
      <c r="D18" s="785"/>
    </row>
    <row r="19" spans="1:4" s="55" customFormat="1" ht="35.4" customHeight="1" thickBot="1">
      <c r="A19" s="320" t="s">
        <v>433</v>
      </c>
      <c r="B19" s="796"/>
      <c r="C19" s="797"/>
      <c r="D19" s="785"/>
    </row>
    <row r="20" spans="1:4" s="186" customFormat="1" ht="52.2" customHeight="1" thickTop="1" thickBot="1">
      <c r="A20" s="273" t="s">
        <v>435</v>
      </c>
      <c r="B20" s="262"/>
      <c r="C20" s="778" t="s">
        <v>439</v>
      </c>
      <c r="D20" s="784">
        <v>44754</v>
      </c>
    </row>
    <row r="21" spans="1:4" s="186" customFormat="1" ht="159.6" customHeight="1" thickBot="1">
      <c r="A21" s="484" t="s">
        <v>436</v>
      </c>
      <c r="B21" s="263" t="s">
        <v>438</v>
      </c>
      <c r="C21" s="779"/>
      <c r="D21" s="785"/>
    </row>
    <row r="22" spans="1:4" s="186" customFormat="1" ht="45" customHeight="1" thickBot="1">
      <c r="A22" s="274" t="s">
        <v>437</v>
      </c>
      <c r="B22" s="264"/>
      <c r="C22" s="780"/>
      <c r="D22" s="785"/>
    </row>
    <row r="23" spans="1:4" s="186" customFormat="1" ht="48.6" customHeight="1" thickTop="1">
      <c r="A23" s="526" t="s">
        <v>440</v>
      </c>
      <c r="B23" s="772" t="s">
        <v>442</v>
      </c>
      <c r="C23" s="778" t="s">
        <v>443</v>
      </c>
      <c r="D23" s="791">
        <v>44754</v>
      </c>
    </row>
    <row r="24" spans="1:4" s="186" customFormat="1" ht="155.4" customHeight="1">
      <c r="A24" s="278" t="s">
        <v>441</v>
      </c>
      <c r="B24" s="773"/>
      <c r="C24" s="779"/>
      <c r="D24" s="792"/>
    </row>
    <row r="25" spans="1:4" s="186" customFormat="1" ht="43.2" customHeight="1" thickBot="1">
      <c r="A25" s="509" t="s">
        <v>444</v>
      </c>
      <c r="B25" s="774"/>
      <c r="C25" s="780"/>
      <c r="D25" s="793"/>
    </row>
    <row r="26" spans="1:4" s="186" customFormat="1" ht="52.2" customHeight="1" thickTop="1" thickBot="1">
      <c r="A26" s="275" t="s">
        <v>445</v>
      </c>
      <c r="B26" s="794" t="s">
        <v>448</v>
      </c>
      <c r="C26" s="794" t="s">
        <v>449</v>
      </c>
      <c r="D26" s="784">
        <v>44764</v>
      </c>
    </row>
    <row r="27" spans="1:4" s="186" customFormat="1" ht="191.4" customHeight="1" thickBot="1">
      <c r="A27" s="486" t="s">
        <v>446</v>
      </c>
      <c r="B27" s="795"/>
      <c r="C27" s="795"/>
      <c r="D27" s="785"/>
    </row>
    <row r="28" spans="1:4" s="186" customFormat="1" ht="43.2" customHeight="1" thickBot="1">
      <c r="A28" s="591" t="s">
        <v>447</v>
      </c>
      <c r="B28" s="796"/>
      <c r="C28" s="796"/>
      <c r="D28" s="785"/>
    </row>
    <row r="29" spans="1:4" s="186" customFormat="1" ht="48.6" hidden="1" customHeight="1" thickTop="1" thickBot="1">
      <c r="A29" s="276"/>
      <c r="B29" s="775"/>
      <c r="C29" s="788"/>
      <c r="D29" s="784"/>
    </row>
    <row r="30" spans="1:4" s="186" customFormat="1" ht="97.2" hidden="1" customHeight="1" thickBot="1">
      <c r="A30" s="770"/>
      <c r="B30" s="776"/>
      <c r="C30" s="789"/>
      <c r="D30" s="785"/>
    </row>
    <row r="31" spans="1:4" s="186" customFormat="1" ht="328.2" hidden="1" customHeight="1" thickBot="1">
      <c r="A31" s="771"/>
      <c r="B31" s="776"/>
      <c r="C31" s="789"/>
      <c r="D31" s="786"/>
    </row>
    <row r="32" spans="1:4" s="186" customFormat="1" ht="40.950000000000003" hidden="1" customHeight="1" thickBot="1">
      <c r="A32" s="551"/>
      <c r="B32" s="777"/>
      <c r="C32" s="790"/>
      <c r="D32" s="787"/>
    </row>
    <row r="33" spans="1:4" s="186" customFormat="1" ht="54.6" hidden="1" customHeight="1" thickTop="1">
      <c r="A33" s="200"/>
      <c r="B33" s="505"/>
      <c r="C33" s="800"/>
      <c r="D33" s="510"/>
    </row>
    <row r="34" spans="1:4" s="186" customFormat="1" ht="110.4" hidden="1" customHeight="1">
      <c r="A34" s="497"/>
      <c r="B34" s="798"/>
      <c r="C34" s="801"/>
      <c r="D34" s="511"/>
    </row>
    <row r="35" spans="1:4" s="186" customFormat="1" ht="37.950000000000003" hidden="1" customHeight="1" thickBot="1">
      <c r="A35" s="571"/>
      <c r="B35" s="803"/>
      <c r="C35" s="804"/>
      <c r="D35" s="512"/>
    </row>
    <row r="36" spans="1:4" s="186" customFormat="1" ht="37.950000000000003" hidden="1" customHeight="1">
      <c r="A36" s="200"/>
      <c r="B36" s="505"/>
      <c r="C36" s="800"/>
      <c r="D36" s="510"/>
    </row>
    <row r="37" spans="1:4" s="186" customFormat="1" ht="216" hidden="1" customHeight="1">
      <c r="A37" s="497"/>
      <c r="B37" s="798"/>
      <c r="C37" s="801"/>
      <c r="D37" s="511"/>
    </row>
    <row r="38" spans="1:4" s="186" customFormat="1" ht="37.950000000000003" hidden="1" customHeight="1" thickBot="1">
      <c r="A38" s="513"/>
      <c r="B38" s="799"/>
      <c r="C38" s="802"/>
      <c r="D38" s="514"/>
    </row>
    <row r="39" spans="1:4" ht="19.8" thickTop="1"/>
  </sheetData>
  <mergeCells count="31">
    <mergeCell ref="C11:C13"/>
    <mergeCell ref="D11:D13"/>
    <mergeCell ref="B2:B4"/>
    <mergeCell ref="C2:C4"/>
    <mergeCell ref="D2:D4"/>
    <mergeCell ref="C5:C7"/>
    <mergeCell ref="D5:D7"/>
    <mergeCell ref="C20:C22"/>
    <mergeCell ref="D20:D22"/>
    <mergeCell ref="B37:B38"/>
    <mergeCell ref="C36:C38"/>
    <mergeCell ref="B34:B35"/>
    <mergeCell ref="C33:C35"/>
    <mergeCell ref="C23:C25"/>
    <mergeCell ref="B29:B32"/>
    <mergeCell ref="A30:A31"/>
    <mergeCell ref="B23:B25"/>
    <mergeCell ref="B8:B10"/>
    <mergeCell ref="C8:C10"/>
    <mergeCell ref="D8:D10"/>
    <mergeCell ref="C14:C16"/>
    <mergeCell ref="D14:D16"/>
    <mergeCell ref="D29:D32"/>
    <mergeCell ref="C29:C32"/>
    <mergeCell ref="D23:D25"/>
    <mergeCell ref="B17:B19"/>
    <mergeCell ref="C17:C19"/>
    <mergeCell ref="D17:D19"/>
    <mergeCell ref="B26:B28"/>
    <mergeCell ref="C26:C28"/>
    <mergeCell ref="D26:D28"/>
  </mergeCells>
  <phoneticPr fontId="16"/>
  <hyperlinks>
    <hyperlink ref="A13" r:id="rId1" xr:uid="{EA1614D3-6DEB-4B25-A47D-FD9C14EA052C}"/>
    <hyperlink ref="A7" r:id="rId2" xr:uid="{8CCDCA28-E0FC-45ED-A544-A0C2B223F9B1}"/>
    <hyperlink ref="A10" r:id="rId3" xr:uid="{07367B7D-7A2E-45F5-A7C5-73E7F26F002A}"/>
    <hyperlink ref="A4" r:id="rId4" xr:uid="{2570B7F3-622E-44BE-A704-A4CF3A364872}"/>
    <hyperlink ref="A16" r:id="rId5" xr:uid="{6B5E5BFB-4893-4997-BED4-E4B22E2B3A4D}"/>
    <hyperlink ref="A19" r:id="rId6" xr:uid="{4EB56CFF-B27C-4007-81F6-A02E84CB9A7B}"/>
    <hyperlink ref="A22" r:id="rId7" xr:uid="{95C643A3-01B6-44D0-968C-8E1780389C06}"/>
    <hyperlink ref="A25" r:id="rId8" xr:uid="{A8D2395D-E7DC-40DF-96F9-0D79FB014335}"/>
    <hyperlink ref="A28" r:id="rId9" xr:uid="{CF0DE4D0-36A2-4B1B-AEB4-EEB714DB51FC}"/>
  </hyperlinks>
  <pageMargins left="0" right="0" top="0.19685039370078741" bottom="0.39370078740157483" header="0" footer="0.19685039370078741"/>
  <pageSetup paperSize="8" scale="28"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0"/>
  <sheetViews>
    <sheetView defaultGridColor="0" view="pageBreakPreview" colorId="56" zoomScale="83" zoomScaleNormal="66" zoomScaleSheetLayoutView="83" workbookViewId="0">
      <selection activeCell="X30" sqref="X30"/>
    </sheetView>
  </sheetViews>
  <sheetFormatPr defaultColWidth="9" defaultRowHeight="19.2"/>
  <cols>
    <col min="1" max="1" width="213.21875" style="545" customWidth="1"/>
    <col min="2" max="2" width="18" style="210" customWidth="1"/>
    <col min="3" max="3" width="20.109375" style="211" customWidth="1"/>
    <col min="4" max="16384" width="9" style="42"/>
  </cols>
  <sheetData>
    <row r="1" spans="1:3" ht="58.95" customHeight="1" thickBot="1">
      <c r="A1" s="41" t="s">
        <v>284</v>
      </c>
      <c r="B1" s="472" t="s">
        <v>24</v>
      </c>
      <c r="C1" s="473" t="s">
        <v>2</v>
      </c>
    </row>
    <row r="2" spans="1:3" ht="48" customHeight="1">
      <c r="A2" s="476" t="s">
        <v>458</v>
      </c>
      <c r="B2" s="262"/>
      <c r="C2" s="806">
        <v>44757</v>
      </c>
    </row>
    <row r="3" spans="1:3" ht="326.39999999999998" customHeight="1">
      <c r="A3" s="544" t="s">
        <v>468</v>
      </c>
      <c r="B3" s="263" t="s">
        <v>480</v>
      </c>
      <c r="C3" s="807"/>
    </row>
    <row r="4" spans="1:3" ht="37.200000000000003" customHeight="1" thickBot="1">
      <c r="A4" s="559" t="s">
        <v>450</v>
      </c>
      <c r="B4" s="263"/>
      <c r="C4" s="808"/>
    </row>
    <row r="5" spans="1:3" ht="48" customHeight="1">
      <c r="A5" s="476" t="s">
        <v>459</v>
      </c>
      <c r="B5" s="772" t="s">
        <v>481</v>
      </c>
      <c r="C5" s="806">
        <v>44757</v>
      </c>
    </row>
    <row r="6" spans="1:3" s="560" customFormat="1" ht="282.60000000000002" customHeight="1" thickBot="1">
      <c r="A6" s="555" t="s">
        <v>470</v>
      </c>
      <c r="B6" s="774"/>
      <c r="C6" s="808"/>
    </row>
    <row r="7" spans="1:3" s="560" customFormat="1" ht="38.4" customHeight="1" thickBot="1">
      <c r="A7" s="561" t="s">
        <v>469</v>
      </c>
      <c r="B7" s="593"/>
      <c r="C7" s="562"/>
    </row>
    <row r="8" spans="1:3" ht="48" customHeight="1">
      <c r="A8" s="476" t="s">
        <v>460</v>
      </c>
      <c r="B8" s="262"/>
      <c r="C8" s="556"/>
    </row>
    <row r="9" spans="1:3" ht="235.2" customHeight="1">
      <c r="A9" s="412" t="s">
        <v>471</v>
      </c>
      <c r="B9" s="590" t="s">
        <v>480</v>
      </c>
      <c r="C9" s="474">
        <v>44757</v>
      </c>
    </row>
    <row r="10" spans="1:3" ht="39.75" customHeight="1" thickBot="1">
      <c r="A10" s="220" t="s">
        <v>451</v>
      </c>
      <c r="B10" s="264"/>
      <c r="C10" s="558"/>
    </row>
    <row r="11" spans="1:3" ht="45.6" customHeight="1">
      <c r="A11" s="476" t="s">
        <v>461</v>
      </c>
      <c r="B11" s="262"/>
      <c r="C11" s="556"/>
    </row>
    <row r="12" spans="1:3" ht="145.80000000000001" customHeight="1">
      <c r="A12" s="544" t="s">
        <v>473</v>
      </c>
      <c r="B12" s="263"/>
      <c r="C12" s="557">
        <v>44757</v>
      </c>
    </row>
    <row r="13" spans="1:3" ht="37.799999999999997" customHeight="1" thickBot="1">
      <c r="A13" s="548" t="s">
        <v>452</v>
      </c>
      <c r="B13" s="264"/>
      <c r="C13" s="558"/>
    </row>
    <row r="14" spans="1:3" ht="42" customHeight="1">
      <c r="A14" s="476" t="s">
        <v>462</v>
      </c>
      <c r="B14" s="262"/>
      <c r="C14" s="556"/>
    </row>
    <row r="15" spans="1:3" ht="172.2" customHeight="1" thickBot="1">
      <c r="A15" s="544" t="s">
        <v>474</v>
      </c>
      <c r="B15" s="475" t="s">
        <v>480</v>
      </c>
      <c r="C15" s="557">
        <v>44756</v>
      </c>
    </row>
    <row r="16" spans="1:3" ht="36" customHeight="1" thickBot="1">
      <c r="A16" s="548" t="s">
        <v>472</v>
      </c>
      <c r="B16" s="475"/>
      <c r="C16" s="558"/>
    </row>
    <row r="17" spans="1:3" ht="52.2" customHeight="1">
      <c r="A17" s="187" t="s">
        <v>463</v>
      </c>
      <c r="B17" s="202"/>
      <c r="C17" s="203"/>
    </row>
    <row r="18" spans="1:3" ht="98.4" customHeight="1">
      <c r="A18" s="544" t="s">
        <v>475</v>
      </c>
      <c r="B18" s="207" t="s">
        <v>482</v>
      </c>
      <c r="C18" s="204">
        <v>44755</v>
      </c>
    </row>
    <row r="19" spans="1:3" ht="36" customHeight="1" thickBot="1">
      <c r="A19" s="548" t="s">
        <v>453</v>
      </c>
      <c r="B19" s="205"/>
      <c r="C19" s="206"/>
    </row>
    <row r="20" spans="1:3" ht="50.4" customHeight="1">
      <c r="A20" s="527" t="s">
        <v>464</v>
      </c>
      <c r="B20" s="207"/>
      <c r="C20" s="204"/>
    </row>
    <row r="21" spans="1:3" ht="252.6" customHeight="1">
      <c r="A21" s="544" t="s">
        <v>476</v>
      </c>
      <c r="B21" s="207" t="s">
        <v>482</v>
      </c>
      <c r="C21" s="204">
        <v>44755</v>
      </c>
    </row>
    <row r="22" spans="1:3" ht="34.200000000000003" customHeight="1" thickBot="1">
      <c r="A22" s="563" t="s">
        <v>454</v>
      </c>
      <c r="B22" s="205"/>
      <c r="C22" s="206"/>
    </row>
    <row r="23" spans="1:3" ht="45" customHeight="1">
      <c r="A23" s="187" t="s">
        <v>465</v>
      </c>
      <c r="B23" s="202"/>
      <c r="C23" s="203"/>
    </row>
    <row r="24" spans="1:3" ht="341.4" customHeight="1">
      <c r="A24" s="544" t="s">
        <v>477</v>
      </c>
      <c r="B24" s="207" t="s">
        <v>483</v>
      </c>
      <c r="C24" s="204">
        <v>44754</v>
      </c>
    </row>
    <row r="25" spans="1:3" ht="34.200000000000003" customHeight="1" thickBot="1">
      <c r="A25" s="563" t="s">
        <v>455</v>
      </c>
      <c r="B25" s="205"/>
      <c r="C25" s="206"/>
    </row>
    <row r="26" spans="1:3" ht="43.2" customHeight="1">
      <c r="A26" s="527" t="s">
        <v>466</v>
      </c>
      <c r="B26" s="207"/>
      <c r="C26" s="204"/>
    </row>
    <row r="27" spans="1:3" ht="207" customHeight="1">
      <c r="A27" s="544" t="s">
        <v>478</v>
      </c>
      <c r="B27" s="570" t="s">
        <v>484</v>
      </c>
      <c r="C27" s="204">
        <v>44754</v>
      </c>
    </row>
    <row r="28" spans="1:3" ht="32.4" customHeight="1" thickBot="1">
      <c r="A28" s="563" t="s">
        <v>457</v>
      </c>
      <c r="B28" s="205"/>
      <c r="C28" s="206"/>
    </row>
    <row r="29" spans="1:3" ht="54" customHeight="1">
      <c r="A29" s="187" t="s">
        <v>467</v>
      </c>
      <c r="B29" s="202"/>
      <c r="C29" s="203"/>
    </row>
    <row r="30" spans="1:3" ht="280.2" customHeight="1">
      <c r="A30" s="544" t="s">
        <v>479</v>
      </c>
      <c r="B30" s="207" t="s">
        <v>480</v>
      </c>
      <c r="C30" s="204">
        <v>44753</v>
      </c>
    </row>
    <row r="31" spans="1:3" ht="35.4" customHeight="1" thickBot="1">
      <c r="A31" s="563" t="s">
        <v>456</v>
      </c>
      <c r="B31" s="205"/>
      <c r="C31" s="206"/>
    </row>
    <row r="32" spans="1:3" ht="58.2" hidden="1" customHeight="1">
      <c r="A32" s="187"/>
      <c r="B32" s="202"/>
      <c r="C32" s="203"/>
    </row>
    <row r="33" spans="1:3" ht="175.8" hidden="1" customHeight="1">
      <c r="A33" s="544"/>
      <c r="B33" s="207"/>
      <c r="C33" s="204"/>
    </row>
    <row r="34" spans="1:3" ht="32.4" hidden="1" customHeight="1" thickBot="1">
      <c r="A34" s="563"/>
      <c r="B34" s="205"/>
      <c r="C34" s="206"/>
    </row>
    <row r="35" spans="1:3" s="569" customFormat="1" ht="32.4" customHeight="1">
      <c r="A35" s="568"/>
      <c r="B35" s="208"/>
      <c r="C35" s="209"/>
    </row>
    <row r="36" spans="1:3" s="569" customFormat="1" ht="32.4" customHeight="1" thickBot="1">
      <c r="A36" s="592"/>
      <c r="B36" s="208"/>
      <c r="C36" s="209"/>
    </row>
    <row r="37" spans="1:3" ht="26.25" customHeight="1">
      <c r="A37" s="809" t="s">
        <v>28</v>
      </c>
      <c r="B37" s="810"/>
      <c r="C37" s="810"/>
    </row>
    <row r="38" spans="1:3" ht="26.25" customHeight="1">
      <c r="A38" s="811" t="s">
        <v>27</v>
      </c>
      <c r="B38" s="812"/>
      <c r="C38" s="812"/>
    </row>
    <row r="39" spans="1:3" ht="199.5" customHeight="1">
      <c r="A39" s="545" t="s">
        <v>271</v>
      </c>
    </row>
    <row r="40" spans="1:3" ht="33.75" customHeight="1"/>
    <row r="41" spans="1:3" ht="48.75" customHeight="1"/>
    <row r="42" spans="1:3" ht="233.25" customHeight="1"/>
    <row r="43" spans="1:3" ht="33.75" customHeight="1"/>
    <row r="44" spans="1:3" ht="19.5" customHeight="1"/>
    <row r="45" spans="1:3" ht="19.5" customHeight="1"/>
    <row r="46" spans="1:3" ht="28.5" customHeight="1"/>
    <row r="47" spans="1:3" ht="35.25" customHeight="1"/>
    <row r="48" spans="1:3" ht="218.25" customHeight="1"/>
    <row r="49" ht="218.25" customHeight="1"/>
    <row r="50" ht="218.25" customHeight="1"/>
  </sheetData>
  <mergeCells count="5">
    <mergeCell ref="C2:C4"/>
    <mergeCell ref="A37:C37"/>
    <mergeCell ref="A38:C38"/>
    <mergeCell ref="C5:C6"/>
    <mergeCell ref="B5:B6"/>
  </mergeCells>
  <phoneticPr fontId="16"/>
  <hyperlinks>
    <hyperlink ref="A4" r:id="rId1" xr:uid="{9CC4CE0C-2C0D-4F10-BC41-EEB7BD2938AC}"/>
    <hyperlink ref="A10" r:id="rId2" xr:uid="{95D2C164-37A5-48F4-B418-4A916BB8395C}"/>
    <hyperlink ref="A13" r:id="rId3" xr:uid="{B98EFD5D-6B68-4E31-A9D8-88857FAA32F8}"/>
    <hyperlink ref="A19" r:id="rId4" xr:uid="{3885991F-F0AB-40E6-ADAF-52319CEBCA9A}"/>
    <hyperlink ref="A22" r:id="rId5" xr:uid="{3B64DE5D-853A-4257-BE09-45D59E342AEC}"/>
    <hyperlink ref="A25" r:id="rId6" xr:uid="{D54CC5F7-CDBC-444B-8325-2786220AE6E1}"/>
    <hyperlink ref="A31" r:id="rId7" xr:uid="{3E35A5DB-A52E-4C32-942B-F95B93FC91E6}"/>
    <hyperlink ref="A28" r:id="rId8" xr:uid="{54B5A500-3F01-4010-9722-C09DBA1C43D7}"/>
    <hyperlink ref="A7" r:id="rId9" xr:uid="{48B974D8-05FB-40B9-BB24-09E0C8953756}"/>
    <hyperlink ref="A16" r:id="rId10" xr:uid="{D77131AC-5EE0-4BE1-AC6D-C5DD1DE0C979}"/>
  </hyperlinks>
  <pageMargins left="0.74803149606299213" right="0.74803149606299213" top="0.98425196850393704" bottom="0.98425196850393704" header="0.51181102362204722" footer="0.51181102362204722"/>
  <pageSetup paperSize="9" scale="19"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B16" sqref="B16"/>
    </sheetView>
  </sheetViews>
  <sheetFormatPr defaultColWidth="9" defaultRowHeight="13.2"/>
  <cols>
    <col min="1" max="1" width="2.109375" style="322" customWidth="1"/>
    <col min="2" max="2" width="25.77734375" style="116" customWidth="1"/>
    <col min="3" max="3" width="65.33203125" style="322" customWidth="1"/>
    <col min="4" max="4" width="92.5546875" style="322" customWidth="1"/>
    <col min="5" max="5" width="3.88671875" style="322" customWidth="1"/>
    <col min="6" max="16384" width="9" style="322"/>
  </cols>
  <sheetData>
    <row r="1" spans="2:7" ht="18.75" customHeight="1">
      <c r="B1" s="116" t="s">
        <v>113</v>
      </c>
    </row>
    <row r="2" spans="2:7" ht="17.25" customHeight="1" thickBot="1">
      <c r="B2" t="s">
        <v>375</v>
      </c>
      <c r="D2" s="815"/>
      <c r="E2" s="722"/>
    </row>
    <row r="3" spans="2:7" ht="16.5" customHeight="1" thickBot="1">
      <c r="B3" s="117" t="s">
        <v>114</v>
      </c>
      <c r="C3" s="321" t="s">
        <v>115</v>
      </c>
      <c r="D3" s="220" t="s">
        <v>221</v>
      </c>
    </row>
    <row r="4" spans="2:7" ht="17.25" customHeight="1" thickBot="1">
      <c r="B4" s="118" t="s">
        <v>116</v>
      </c>
      <c r="C4" s="151" t="s">
        <v>376</v>
      </c>
      <c r="D4" s="119"/>
    </row>
    <row r="5" spans="2:7" ht="17.25" customHeight="1">
      <c r="B5" s="816" t="s">
        <v>177</v>
      </c>
      <c r="C5" s="819" t="s">
        <v>218</v>
      </c>
      <c r="D5" s="820"/>
    </row>
    <row r="6" spans="2:7" ht="19.2" customHeight="1">
      <c r="B6" s="817"/>
      <c r="C6" s="821" t="s">
        <v>219</v>
      </c>
      <c r="D6" s="822"/>
      <c r="G6" s="248"/>
    </row>
    <row r="7" spans="2:7" ht="19.95" customHeight="1">
      <c r="B7" s="817"/>
      <c r="C7" s="323" t="s">
        <v>220</v>
      </c>
      <c r="D7" s="324"/>
      <c r="G7" s="248"/>
    </row>
    <row r="8" spans="2:7" ht="19.8" customHeight="1" thickBot="1">
      <c r="B8" s="818"/>
      <c r="C8" s="250" t="s">
        <v>222</v>
      </c>
      <c r="D8" s="249"/>
      <c r="G8" s="248"/>
    </row>
    <row r="9" spans="2:7" ht="34.200000000000003" customHeight="1" thickBot="1">
      <c r="B9" s="120" t="s">
        <v>117</v>
      </c>
      <c r="C9" s="823" t="s">
        <v>277</v>
      </c>
      <c r="D9" s="824"/>
    </row>
    <row r="10" spans="2:7" ht="76.8" customHeight="1" thickBot="1">
      <c r="B10" s="121" t="s">
        <v>118</v>
      </c>
      <c r="C10" s="825" t="s">
        <v>378</v>
      </c>
      <c r="D10" s="826"/>
    </row>
    <row r="11" spans="2:7" ht="76.8" customHeight="1" thickBot="1">
      <c r="B11" s="122"/>
      <c r="C11" s="123" t="s">
        <v>377</v>
      </c>
      <c r="D11" s="261" t="s">
        <v>379</v>
      </c>
      <c r="F11" s="322" t="s">
        <v>21</v>
      </c>
    </row>
    <row r="12" spans="2:7" ht="24.6" customHeight="1" thickBot="1">
      <c r="B12" s="120" t="s">
        <v>278</v>
      </c>
      <c r="C12" s="125" t="s">
        <v>380</v>
      </c>
      <c r="D12" s="124"/>
    </row>
    <row r="13" spans="2:7" ht="114.6" customHeight="1" thickBot="1">
      <c r="B13" s="126" t="s">
        <v>119</v>
      </c>
      <c r="C13" s="127" t="s">
        <v>381</v>
      </c>
      <c r="D13" s="215" t="s">
        <v>382</v>
      </c>
      <c r="F13" s="185" t="s">
        <v>29</v>
      </c>
    </row>
    <row r="14" spans="2:7" ht="79.2" customHeight="1" thickBot="1">
      <c r="B14" s="128" t="s">
        <v>120</v>
      </c>
      <c r="C14" s="813" t="s">
        <v>383</v>
      </c>
      <c r="D14" s="814"/>
    </row>
    <row r="15" spans="2:7" ht="17.25" customHeight="1"/>
    <row r="16" spans="2:7" ht="17.25" customHeight="1">
      <c r="C16" s="322" t="s">
        <v>121</v>
      </c>
    </row>
    <row r="17" spans="2:5">
      <c r="C17" s="322" t="s">
        <v>29</v>
      </c>
    </row>
    <row r="18" spans="2:5">
      <c r="E18" s="322" t="s">
        <v>21</v>
      </c>
    </row>
    <row r="21" spans="2:5">
      <c r="B21" s="116"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1" sqref="AE21"/>
    </sheetView>
  </sheetViews>
  <sheetFormatPr defaultColWidth="9" defaultRowHeight="13.2"/>
  <cols>
    <col min="1" max="1" width="7.33203125" style="437" customWidth="1"/>
    <col min="2" max="13" width="6.77734375" style="437" customWidth="1"/>
    <col min="14" max="14" width="7.44140625" style="437" customWidth="1"/>
    <col min="15" max="15" width="5.88671875" style="437" customWidth="1"/>
    <col min="16" max="16" width="7.44140625" style="437" customWidth="1"/>
    <col min="17" max="29" width="6.77734375" style="437" customWidth="1"/>
    <col min="30" max="16384" width="9" style="437"/>
  </cols>
  <sheetData>
    <row r="1" spans="1:29" ht="15" customHeight="1">
      <c r="A1" s="829" t="s">
        <v>3</v>
      </c>
      <c r="B1" s="830"/>
      <c r="C1" s="830"/>
      <c r="D1" s="830"/>
      <c r="E1" s="830"/>
      <c r="F1" s="830"/>
      <c r="G1" s="830"/>
      <c r="H1" s="830"/>
      <c r="I1" s="830"/>
      <c r="J1" s="830"/>
      <c r="K1" s="830"/>
      <c r="L1" s="830"/>
      <c r="M1" s="830"/>
      <c r="N1" s="831"/>
      <c r="P1" s="832" t="s">
        <v>4</v>
      </c>
      <c r="Q1" s="833"/>
      <c r="R1" s="833"/>
      <c r="S1" s="833"/>
      <c r="T1" s="833"/>
      <c r="U1" s="833"/>
      <c r="V1" s="833"/>
      <c r="W1" s="833"/>
      <c r="X1" s="833"/>
      <c r="Y1" s="833"/>
      <c r="Z1" s="833"/>
      <c r="AA1" s="833"/>
      <c r="AB1" s="833"/>
      <c r="AC1" s="834"/>
    </row>
    <row r="2" spans="1:29" ht="18" customHeight="1" thickBot="1">
      <c r="A2" s="835" t="s">
        <v>5</v>
      </c>
      <c r="B2" s="836"/>
      <c r="C2" s="836"/>
      <c r="D2" s="836"/>
      <c r="E2" s="836"/>
      <c r="F2" s="836"/>
      <c r="G2" s="836"/>
      <c r="H2" s="836"/>
      <c r="I2" s="836"/>
      <c r="J2" s="836"/>
      <c r="K2" s="836"/>
      <c r="L2" s="836"/>
      <c r="M2" s="836"/>
      <c r="N2" s="837"/>
      <c r="P2" s="838" t="s">
        <v>6</v>
      </c>
      <c r="Q2" s="836"/>
      <c r="R2" s="836"/>
      <c r="S2" s="836"/>
      <c r="T2" s="836"/>
      <c r="U2" s="836"/>
      <c r="V2" s="836"/>
      <c r="W2" s="836"/>
      <c r="X2" s="836"/>
      <c r="Y2" s="836"/>
      <c r="Z2" s="836"/>
      <c r="AA2" s="836"/>
      <c r="AB2" s="836"/>
      <c r="AC2" s="839"/>
    </row>
    <row r="3" spans="1:29" ht="13.8" thickBot="1">
      <c r="A3" s="8"/>
      <c r="B3" s="228" t="s">
        <v>240</v>
      </c>
      <c r="C3" s="228" t="s">
        <v>7</v>
      </c>
      <c r="D3" s="228" t="s">
        <v>8</v>
      </c>
      <c r="E3" s="228" t="s">
        <v>9</v>
      </c>
      <c r="F3" s="228" t="s">
        <v>10</v>
      </c>
      <c r="G3" s="228" t="s">
        <v>11</v>
      </c>
      <c r="H3" s="217" t="s">
        <v>12</v>
      </c>
      <c r="I3" s="228" t="s">
        <v>13</v>
      </c>
      <c r="J3" s="228" t="s">
        <v>14</v>
      </c>
      <c r="K3" s="228" t="s">
        <v>15</v>
      </c>
      <c r="L3" s="228" t="s">
        <v>16</v>
      </c>
      <c r="M3" s="228" t="s">
        <v>17</v>
      </c>
      <c r="N3" s="9" t="s">
        <v>18</v>
      </c>
      <c r="P3" s="10"/>
      <c r="Q3" s="228" t="s">
        <v>240</v>
      </c>
      <c r="R3" s="228" t="s">
        <v>7</v>
      </c>
      <c r="S3" s="228" t="s">
        <v>8</v>
      </c>
      <c r="T3" s="228" t="s">
        <v>9</v>
      </c>
      <c r="U3" s="228" t="s">
        <v>10</v>
      </c>
      <c r="V3" s="228" t="s">
        <v>11</v>
      </c>
      <c r="W3" s="217" t="s">
        <v>12</v>
      </c>
      <c r="X3" s="227" t="s">
        <v>13</v>
      </c>
      <c r="Y3" s="228" t="s">
        <v>14</v>
      </c>
      <c r="Z3" s="228" t="s">
        <v>15</v>
      </c>
      <c r="AA3" s="228" t="s">
        <v>16</v>
      </c>
      <c r="AB3" s="228" t="s">
        <v>17</v>
      </c>
      <c r="AC3" s="11" t="s">
        <v>19</v>
      </c>
    </row>
    <row r="4" spans="1:29" ht="19.8" thickBot="1">
      <c r="A4" s="413" t="s">
        <v>238</v>
      </c>
      <c r="B4" s="373">
        <f>AVERAGE(B8:B17)</f>
        <v>65.400000000000006</v>
      </c>
      <c r="C4" s="373">
        <f t="shared" ref="C4:M4" si="0">AVERAGE(C7:C17)</f>
        <v>55.545454545454547</v>
      </c>
      <c r="D4" s="373">
        <f t="shared" si="0"/>
        <v>64.454545454545453</v>
      </c>
      <c r="E4" s="373">
        <f t="shared" si="0"/>
        <v>102.36363636363636</v>
      </c>
      <c r="F4" s="373">
        <f t="shared" si="0"/>
        <v>184.81818181818181</v>
      </c>
      <c r="G4" s="373">
        <f t="shared" si="0"/>
        <v>404.54545454545456</v>
      </c>
      <c r="H4" s="373">
        <f t="shared" si="0"/>
        <v>572.5454545454545</v>
      </c>
      <c r="I4" s="373">
        <f t="shared" si="0"/>
        <v>905.9</v>
      </c>
      <c r="J4" s="373">
        <f t="shared" si="0"/>
        <v>563.4</v>
      </c>
      <c r="K4" s="373">
        <f t="shared" si="0"/>
        <v>366.4</v>
      </c>
      <c r="L4" s="373">
        <f t="shared" si="0"/>
        <v>210.8</v>
      </c>
      <c r="M4" s="373">
        <f t="shared" si="0"/>
        <v>131.5</v>
      </c>
      <c r="N4" s="373">
        <f>SUM(B4:M4)</f>
        <v>3627.6727272727276</v>
      </c>
      <c r="O4" s="13"/>
      <c r="P4" s="12" t="str">
        <f>+A4</f>
        <v>12-21年月平均</v>
      </c>
      <c r="Q4" s="373">
        <f t="shared" ref="Q4:AB4" si="1">AVERAGE(Q8:Q17)</f>
        <v>9.6999999999999993</v>
      </c>
      <c r="R4" s="373">
        <f t="shared" si="1"/>
        <v>9.9</v>
      </c>
      <c r="S4" s="373">
        <f t="shared" si="1"/>
        <v>15</v>
      </c>
      <c r="T4" s="373">
        <f t="shared" si="1"/>
        <v>7.5</v>
      </c>
      <c r="U4" s="373">
        <f t="shared" si="1"/>
        <v>10.7</v>
      </c>
      <c r="V4" s="373">
        <f t="shared" si="1"/>
        <v>9.9</v>
      </c>
      <c r="W4" s="373">
        <f t="shared" si="1"/>
        <v>8.9</v>
      </c>
      <c r="X4" s="373">
        <f t="shared" si="1"/>
        <v>12.6</v>
      </c>
      <c r="Y4" s="373">
        <f t="shared" si="1"/>
        <v>10.9</v>
      </c>
      <c r="Z4" s="373">
        <f t="shared" si="1"/>
        <v>21.8</v>
      </c>
      <c r="AA4" s="373">
        <f t="shared" si="1"/>
        <v>12.8</v>
      </c>
      <c r="AB4" s="373">
        <f t="shared" si="1"/>
        <v>12.9</v>
      </c>
      <c r="AC4" s="373">
        <f>SUM(Q4:AB4)</f>
        <v>142.6</v>
      </c>
    </row>
    <row r="5" spans="1:29" ht="13.8" thickBot="1">
      <c r="A5" s="422"/>
      <c r="B5" s="422"/>
      <c r="C5" s="133"/>
      <c r="D5" s="133"/>
      <c r="E5" s="133"/>
      <c r="F5" s="133"/>
      <c r="G5" s="133"/>
      <c r="H5" s="14" t="s">
        <v>20</v>
      </c>
      <c r="I5" s="375"/>
      <c r="J5" s="375"/>
      <c r="K5" s="375"/>
      <c r="L5" s="375"/>
      <c r="M5" s="375"/>
      <c r="N5" s="375"/>
      <c r="O5" s="138"/>
      <c r="P5" s="219"/>
      <c r="Q5" s="219"/>
      <c r="R5" s="133"/>
      <c r="S5" s="133"/>
      <c r="T5" s="133"/>
      <c r="U5" s="133"/>
      <c r="V5" s="133"/>
      <c r="W5" s="14" t="s">
        <v>20</v>
      </c>
      <c r="X5" s="375"/>
      <c r="Y5" s="375"/>
      <c r="Z5" s="375"/>
      <c r="AA5" s="375"/>
      <c r="AB5" s="375"/>
      <c r="AC5" s="375"/>
    </row>
    <row r="6" spans="1:29" ht="13.8" thickBot="1">
      <c r="A6" s="216"/>
      <c r="B6" s="216"/>
      <c r="C6" s="469"/>
      <c r="D6" s="469"/>
      <c r="E6" s="469"/>
      <c r="F6" s="469"/>
      <c r="G6" s="469"/>
      <c r="H6" s="300">
        <v>88</v>
      </c>
      <c r="I6" s="374"/>
      <c r="J6" s="374"/>
      <c r="K6" s="374"/>
      <c r="L6" s="374"/>
      <c r="M6" s="374"/>
      <c r="N6" s="375"/>
      <c r="O6" s="13"/>
      <c r="P6" s="219"/>
      <c r="Q6" s="219"/>
      <c r="R6" s="469"/>
      <c r="S6" s="469"/>
      <c r="T6" s="469"/>
      <c r="U6" s="469"/>
      <c r="V6" s="469"/>
      <c r="W6" s="300">
        <v>1</v>
      </c>
      <c r="X6" s="133"/>
      <c r="Y6" s="133"/>
      <c r="Z6" s="133"/>
      <c r="AA6" s="133"/>
      <c r="AB6" s="133"/>
      <c r="AC6" s="375"/>
    </row>
    <row r="7" spans="1:29" ht="18" customHeight="1" thickBot="1">
      <c r="A7" s="423" t="s">
        <v>239</v>
      </c>
      <c r="B7" s="451">
        <v>81</v>
      </c>
      <c r="C7" s="452">
        <v>39</v>
      </c>
      <c r="D7" s="452">
        <v>72</v>
      </c>
      <c r="E7" s="553">
        <v>88</v>
      </c>
      <c r="F7" s="553">
        <v>258</v>
      </c>
      <c r="G7" s="553">
        <v>408</v>
      </c>
      <c r="H7" s="554">
        <v>88</v>
      </c>
      <c r="I7" s="374"/>
      <c r="J7" s="374"/>
      <c r="K7" s="374"/>
      <c r="L7" s="374"/>
      <c r="M7" s="374"/>
      <c r="N7" s="218">
        <f t="shared" ref="N7:N18" si="2">SUM(B7:M7)</f>
        <v>1034</v>
      </c>
      <c r="O7" s="143" t="s">
        <v>21</v>
      </c>
      <c r="P7" s="423" t="s">
        <v>239</v>
      </c>
      <c r="Q7" s="451">
        <v>0</v>
      </c>
      <c r="R7" s="452">
        <v>5</v>
      </c>
      <c r="S7" s="452">
        <v>4</v>
      </c>
      <c r="T7" s="452">
        <v>1</v>
      </c>
      <c r="U7" s="452">
        <v>1</v>
      </c>
      <c r="V7" s="452">
        <v>0</v>
      </c>
      <c r="W7" s="374">
        <v>1</v>
      </c>
      <c r="X7" s="374"/>
      <c r="Y7" s="374"/>
      <c r="Z7" s="374"/>
      <c r="AA7" s="374"/>
      <c r="AB7" s="374"/>
      <c r="AC7" s="218">
        <f t="shared" ref="AC7:AC18" si="3">SUM(Q7:AB7)</f>
        <v>12</v>
      </c>
    </row>
    <row r="8" spans="1:29" ht="18" customHeight="1" thickBot="1">
      <c r="A8" s="423" t="s">
        <v>205</v>
      </c>
      <c r="B8" s="449">
        <v>81</v>
      </c>
      <c r="C8" s="449">
        <v>48</v>
      </c>
      <c r="D8" s="450">
        <v>71</v>
      </c>
      <c r="E8" s="449">
        <v>128</v>
      </c>
      <c r="F8" s="449">
        <v>171</v>
      </c>
      <c r="G8" s="449">
        <v>350</v>
      </c>
      <c r="H8" s="449">
        <v>569</v>
      </c>
      <c r="I8" s="449">
        <v>553</v>
      </c>
      <c r="J8" s="449">
        <v>458</v>
      </c>
      <c r="K8" s="449">
        <v>306</v>
      </c>
      <c r="L8" s="449">
        <v>220</v>
      </c>
      <c r="M8" s="450">
        <v>229</v>
      </c>
      <c r="N8" s="443">
        <f t="shared" si="2"/>
        <v>3184</v>
      </c>
      <c r="O8" s="421"/>
      <c r="P8" s="424" t="s">
        <v>204</v>
      </c>
      <c r="Q8" s="453">
        <v>1</v>
      </c>
      <c r="R8" s="453">
        <v>2</v>
      </c>
      <c r="S8" s="453">
        <v>1</v>
      </c>
      <c r="T8" s="453">
        <v>0</v>
      </c>
      <c r="U8" s="453">
        <v>0</v>
      </c>
      <c r="V8" s="453">
        <v>0</v>
      </c>
      <c r="W8" s="453">
        <v>1</v>
      </c>
      <c r="X8" s="453">
        <v>1</v>
      </c>
      <c r="Y8" s="453">
        <v>0</v>
      </c>
      <c r="Z8" s="453">
        <v>1</v>
      </c>
      <c r="AA8" s="453">
        <v>0</v>
      </c>
      <c r="AB8" s="453">
        <v>0</v>
      </c>
      <c r="AC8" s="454">
        <f t="shared" si="3"/>
        <v>7</v>
      </c>
    </row>
    <row r="9" spans="1:29" ht="18" customHeight="1" thickBot="1">
      <c r="A9" s="424" t="s">
        <v>137</v>
      </c>
      <c r="B9" s="295">
        <v>112</v>
      </c>
      <c r="C9" s="295">
        <v>85</v>
      </c>
      <c r="D9" s="295">
        <v>60</v>
      </c>
      <c r="E9" s="295">
        <v>97</v>
      </c>
      <c r="F9" s="295">
        <v>95</v>
      </c>
      <c r="G9" s="295">
        <v>305</v>
      </c>
      <c r="H9" s="295">
        <v>544</v>
      </c>
      <c r="I9" s="295">
        <v>449</v>
      </c>
      <c r="J9" s="295">
        <v>475</v>
      </c>
      <c r="K9" s="295">
        <v>505</v>
      </c>
      <c r="L9" s="295">
        <v>219</v>
      </c>
      <c r="M9" s="296">
        <v>98</v>
      </c>
      <c r="N9" s="442">
        <f t="shared" si="2"/>
        <v>3044</v>
      </c>
      <c r="O9" s="143"/>
      <c r="P9" s="424" t="s">
        <v>137</v>
      </c>
      <c r="Q9" s="376">
        <v>16</v>
      </c>
      <c r="R9" s="376">
        <v>1</v>
      </c>
      <c r="S9" s="376">
        <v>19</v>
      </c>
      <c r="T9" s="374">
        <v>3</v>
      </c>
      <c r="U9" s="374">
        <v>13</v>
      </c>
      <c r="V9" s="374">
        <v>1</v>
      </c>
      <c r="W9" s="374">
        <v>2</v>
      </c>
      <c r="X9" s="374">
        <v>2</v>
      </c>
      <c r="Y9" s="374">
        <v>0</v>
      </c>
      <c r="Z9" s="374">
        <v>24</v>
      </c>
      <c r="AA9" s="374">
        <v>4</v>
      </c>
      <c r="AB9" s="374">
        <v>1</v>
      </c>
      <c r="AC9" s="441">
        <f t="shared" si="3"/>
        <v>86</v>
      </c>
    </row>
    <row r="10" spans="1:29" ht="18" customHeight="1" thickBot="1">
      <c r="A10" s="425" t="s">
        <v>30</v>
      </c>
      <c r="B10" s="377">
        <v>84</v>
      </c>
      <c r="C10" s="377">
        <v>100</v>
      </c>
      <c r="D10" s="378">
        <v>77</v>
      </c>
      <c r="E10" s="378">
        <v>80</v>
      </c>
      <c r="F10" s="189">
        <v>236</v>
      </c>
      <c r="G10" s="189">
        <v>438</v>
      </c>
      <c r="H10" s="190">
        <v>631</v>
      </c>
      <c r="I10" s="189">
        <v>752</v>
      </c>
      <c r="J10" s="188">
        <v>523</v>
      </c>
      <c r="K10" s="189">
        <v>427</v>
      </c>
      <c r="L10" s="188">
        <v>253</v>
      </c>
      <c r="M10" s="379">
        <v>136</v>
      </c>
      <c r="N10" s="428">
        <f t="shared" si="2"/>
        <v>3737</v>
      </c>
      <c r="O10" s="143"/>
      <c r="P10" s="426" t="s">
        <v>22</v>
      </c>
      <c r="Q10" s="380">
        <v>7</v>
      </c>
      <c r="R10" s="380">
        <v>7</v>
      </c>
      <c r="S10" s="381">
        <v>13</v>
      </c>
      <c r="T10" s="381">
        <v>3</v>
      </c>
      <c r="U10" s="381">
        <v>8</v>
      </c>
      <c r="V10" s="381">
        <v>11</v>
      </c>
      <c r="W10" s="380">
        <v>5</v>
      </c>
      <c r="X10" s="381">
        <v>11</v>
      </c>
      <c r="Y10" s="381">
        <v>9</v>
      </c>
      <c r="Z10" s="381">
        <v>9</v>
      </c>
      <c r="AA10" s="382">
        <v>20</v>
      </c>
      <c r="AB10" s="382">
        <v>35</v>
      </c>
      <c r="AC10" s="439">
        <f t="shared" si="3"/>
        <v>138</v>
      </c>
    </row>
    <row r="11" spans="1:29" ht="18" customHeight="1" thickBot="1">
      <c r="A11" s="425" t="s">
        <v>31</v>
      </c>
      <c r="B11" s="381">
        <v>41</v>
      </c>
      <c r="C11" s="381">
        <v>44</v>
      </c>
      <c r="D11" s="381">
        <v>67</v>
      </c>
      <c r="E11" s="381">
        <v>103</v>
      </c>
      <c r="F11" s="383">
        <v>311</v>
      </c>
      <c r="G11" s="381">
        <v>415</v>
      </c>
      <c r="H11" s="381">
        <v>539</v>
      </c>
      <c r="I11" s="383">
        <v>1165</v>
      </c>
      <c r="J11" s="381">
        <v>534</v>
      </c>
      <c r="K11" s="381">
        <v>297</v>
      </c>
      <c r="L11" s="380">
        <v>205</v>
      </c>
      <c r="M11" s="384">
        <v>92</v>
      </c>
      <c r="N11" s="429">
        <f t="shared" si="2"/>
        <v>3813</v>
      </c>
      <c r="O11" s="143"/>
      <c r="P11" s="425" t="s">
        <v>31</v>
      </c>
      <c r="Q11" s="381">
        <v>9</v>
      </c>
      <c r="R11" s="381">
        <v>22</v>
      </c>
      <c r="S11" s="380">
        <v>18</v>
      </c>
      <c r="T11" s="381">
        <v>9</v>
      </c>
      <c r="U11" s="385">
        <v>21</v>
      </c>
      <c r="V11" s="381">
        <v>14</v>
      </c>
      <c r="W11" s="381">
        <v>6</v>
      </c>
      <c r="X11" s="381">
        <v>13</v>
      </c>
      <c r="Y11" s="381">
        <v>7</v>
      </c>
      <c r="Z11" s="386">
        <v>81</v>
      </c>
      <c r="AA11" s="385">
        <v>31</v>
      </c>
      <c r="AB11" s="386">
        <v>37</v>
      </c>
      <c r="AC11" s="440">
        <f t="shared" si="3"/>
        <v>268</v>
      </c>
    </row>
    <row r="12" spans="1:29" ht="18" customHeight="1" thickBot="1">
      <c r="A12" s="425" t="s">
        <v>32</v>
      </c>
      <c r="B12" s="381">
        <v>57</v>
      </c>
      <c r="C12" s="380">
        <v>35</v>
      </c>
      <c r="D12" s="381">
        <v>95</v>
      </c>
      <c r="E12" s="380">
        <v>112</v>
      </c>
      <c r="F12" s="381">
        <v>131</v>
      </c>
      <c r="G12" s="17">
        <v>340</v>
      </c>
      <c r="H12" s="17">
        <v>483</v>
      </c>
      <c r="I12" s="18">
        <v>1339</v>
      </c>
      <c r="J12" s="17">
        <v>614</v>
      </c>
      <c r="K12" s="17">
        <v>349</v>
      </c>
      <c r="L12" s="17">
        <v>236</v>
      </c>
      <c r="M12" s="387">
        <v>68</v>
      </c>
      <c r="N12" s="428">
        <f t="shared" si="2"/>
        <v>3859</v>
      </c>
      <c r="O12" s="143"/>
      <c r="P12" s="425" t="s">
        <v>32</v>
      </c>
      <c r="Q12" s="381">
        <v>19</v>
      </c>
      <c r="R12" s="381">
        <v>12</v>
      </c>
      <c r="S12" s="381">
        <v>8</v>
      </c>
      <c r="T12" s="380">
        <v>12</v>
      </c>
      <c r="U12" s="381">
        <v>7</v>
      </c>
      <c r="V12" s="381">
        <v>15</v>
      </c>
      <c r="W12" s="17">
        <v>16</v>
      </c>
      <c r="X12" s="387">
        <v>12</v>
      </c>
      <c r="Y12" s="380">
        <v>16</v>
      </c>
      <c r="Z12" s="381">
        <v>6</v>
      </c>
      <c r="AA12" s="380">
        <v>12</v>
      </c>
      <c r="AB12" s="380">
        <v>6</v>
      </c>
      <c r="AC12" s="439">
        <f t="shared" si="3"/>
        <v>141</v>
      </c>
    </row>
    <row r="13" spans="1:29" ht="18" customHeight="1" thickBot="1">
      <c r="A13" s="425" t="s">
        <v>33</v>
      </c>
      <c r="B13" s="388">
        <v>68</v>
      </c>
      <c r="C13" s="381">
        <v>42</v>
      </c>
      <c r="D13" s="381">
        <v>44</v>
      </c>
      <c r="E13" s="380">
        <v>75</v>
      </c>
      <c r="F13" s="380">
        <v>135</v>
      </c>
      <c r="G13" s="380">
        <v>448</v>
      </c>
      <c r="H13" s="381">
        <v>507</v>
      </c>
      <c r="I13" s="381">
        <v>808</v>
      </c>
      <c r="J13" s="385">
        <v>795</v>
      </c>
      <c r="K13" s="380">
        <v>313</v>
      </c>
      <c r="L13" s="380">
        <v>246</v>
      </c>
      <c r="M13" s="380">
        <v>143</v>
      </c>
      <c r="N13" s="428">
        <f t="shared" si="2"/>
        <v>3624</v>
      </c>
      <c r="O13" s="143"/>
      <c r="P13" s="425" t="s">
        <v>33</v>
      </c>
      <c r="Q13" s="390">
        <v>9</v>
      </c>
      <c r="R13" s="381">
        <v>16</v>
      </c>
      <c r="S13" s="381">
        <v>12</v>
      </c>
      <c r="T13" s="380">
        <v>6</v>
      </c>
      <c r="U13" s="391">
        <v>7</v>
      </c>
      <c r="V13" s="391">
        <v>14</v>
      </c>
      <c r="W13" s="381">
        <v>9</v>
      </c>
      <c r="X13" s="381">
        <v>14</v>
      </c>
      <c r="Y13" s="381">
        <v>9</v>
      </c>
      <c r="Z13" s="381">
        <v>9</v>
      </c>
      <c r="AA13" s="391">
        <v>8</v>
      </c>
      <c r="AB13" s="391">
        <v>7</v>
      </c>
      <c r="AC13" s="439">
        <f t="shared" si="3"/>
        <v>120</v>
      </c>
    </row>
    <row r="14" spans="1:29" ht="18" customHeight="1" thickBot="1">
      <c r="A14" s="16" t="s">
        <v>34</v>
      </c>
      <c r="B14" s="392">
        <v>71</v>
      </c>
      <c r="C14" s="392">
        <v>97</v>
      </c>
      <c r="D14" s="392">
        <v>61</v>
      </c>
      <c r="E14" s="393">
        <v>105</v>
      </c>
      <c r="F14" s="393">
        <v>198</v>
      </c>
      <c r="G14" s="393">
        <v>442</v>
      </c>
      <c r="H14" s="394">
        <v>790</v>
      </c>
      <c r="I14" s="19">
        <v>674</v>
      </c>
      <c r="J14" s="19">
        <v>594</v>
      </c>
      <c r="K14" s="393">
        <v>275</v>
      </c>
      <c r="L14" s="393">
        <v>133</v>
      </c>
      <c r="M14" s="393">
        <v>108</v>
      </c>
      <c r="N14" s="428">
        <f t="shared" si="2"/>
        <v>3548</v>
      </c>
      <c r="O14" s="13"/>
      <c r="P14" s="427" t="s">
        <v>34</v>
      </c>
      <c r="Q14" s="392">
        <v>7</v>
      </c>
      <c r="R14" s="392">
        <v>13</v>
      </c>
      <c r="S14" s="392">
        <v>11</v>
      </c>
      <c r="T14" s="393">
        <v>11</v>
      </c>
      <c r="U14" s="393">
        <v>12</v>
      </c>
      <c r="V14" s="393">
        <v>15</v>
      </c>
      <c r="W14" s="393">
        <v>20</v>
      </c>
      <c r="X14" s="393">
        <v>15</v>
      </c>
      <c r="Y14" s="393">
        <v>15</v>
      </c>
      <c r="Z14" s="393">
        <v>20</v>
      </c>
      <c r="AA14" s="393">
        <v>9</v>
      </c>
      <c r="AB14" s="393">
        <v>7</v>
      </c>
      <c r="AC14" s="438">
        <f t="shared" si="3"/>
        <v>155</v>
      </c>
    </row>
    <row r="15" spans="1:29" ht="13.8" hidden="1" thickBot="1">
      <c r="A15" s="21" t="s">
        <v>35</v>
      </c>
      <c r="B15" s="390">
        <v>38</v>
      </c>
      <c r="C15" s="393">
        <v>19</v>
      </c>
      <c r="D15" s="393">
        <v>38</v>
      </c>
      <c r="E15" s="393">
        <v>203</v>
      </c>
      <c r="F15" s="393">
        <v>146</v>
      </c>
      <c r="G15" s="393">
        <v>439</v>
      </c>
      <c r="H15" s="394">
        <v>964</v>
      </c>
      <c r="I15" s="394">
        <v>1154</v>
      </c>
      <c r="J15" s="393">
        <v>423</v>
      </c>
      <c r="K15" s="393">
        <v>388</v>
      </c>
      <c r="L15" s="393">
        <v>176</v>
      </c>
      <c r="M15" s="393">
        <v>143</v>
      </c>
      <c r="N15" s="395">
        <f t="shared" si="2"/>
        <v>4131</v>
      </c>
      <c r="O15" s="13"/>
      <c r="P15" s="20" t="s">
        <v>35</v>
      </c>
      <c r="Q15" s="393">
        <v>7</v>
      </c>
      <c r="R15" s="393">
        <v>7</v>
      </c>
      <c r="S15" s="393">
        <v>8</v>
      </c>
      <c r="T15" s="393">
        <v>12</v>
      </c>
      <c r="U15" s="393">
        <v>9</v>
      </c>
      <c r="V15" s="393">
        <v>6</v>
      </c>
      <c r="W15" s="393">
        <v>11</v>
      </c>
      <c r="X15" s="393">
        <v>8</v>
      </c>
      <c r="Y15" s="393">
        <v>16</v>
      </c>
      <c r="Z15" s="393">
        <v>40</v>
      </c>
      <c r="AA15" s="393">
        <v>17</v>
      </c>
      <c r="AB15" s="393">
        <v>16</v>
      </c>
      <c r="AC15" s="393">
        <f t="shared" si="3"/>
        <v>157</v>
      </c>
    </row>
    <row r="16" spans="1:29" ht="13.8" hidden="1" thickBot="1">
      <c r="A16" s="396" t="s">
        <v>36</v>
      </c>
      <c r="B16" s="19">
        <v>49</v>
      </c>
      <c r="C16" s="19">
        <v>63</v>
      </c>
      <c r="D16" s="19">
        <v>50</v>
      </c>
      <c r="E16" s="19">
        <v>71</v>
      </c>
      <c r="F16" s="19">
        <v>144</v>
      </c>
      <c r="G16" s="19">
        <v>374</v>
      </c>
      <c r="H16" s="140">
        <v>729</v>
      </c>
      <c r="I16" s="140">
        <v>1097</v>
      </c>
      <c r="J16" s="140">
        <v>650</v>
      </c>
      <c r="K16" s="19">
        <v>397</v>
      </c>
      <c r="L16" s="19">
        <v>192</v>
      </c>
      <c r="M16" s="19">
        <v>217</v>
      </c>
      <c r="N16" s="395">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93">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9">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7">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8">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7">
        <f t="shared" si="3"/>
        <v>296</v>
      </c>
    </row>
    <row r="19" spans="1:30">
      <c r="A19" s="24"/>
      <c r="B19" s="399"/>
      <c r="C19" s="399"/>
      <c r="D19" s="399"/>
      <c r="E19" s="399"/>
      <c r="F19" s="399"/>
      <c r="G19" s="399"/>
      <c r="H19" s="399"/>
      <c r="I19" s="399"/>
      <c r="J19" s="399"/>
      <c r="K19" s="399"/>
      <c r="L19" s="399"/>
      <c r="M19" s="399"/>
      <c r="N19" s="25"/>
      <c r="O19" s="13"/>
      <c r="P19" s="26"/>
      <c r="Q19" s="400"/>
      <c r="R19" s="400"/>
      <c r="S19" s="400"/>
      <c r="T19" s="400"/>
      <c r="U19" s="400"/>
      <c r="V19" s="400"/>
      <c r="W19" s="400"/>
      <c r="X19" s="400"/>
      <c r="Y19" s="400"/>
      <c r="Z19" s="400"/>
      <c r="AA19" s="400"/>
      <c r="AB19" s="400"/>
      <c r="AC19" s="399"/>
    </row>
    <row r="20" spans="1:30" ht="13.5" customHeight="1">
      <c r="A20" s="840" t="s">
        <v>288</v>
      </c>
      <c r="B20" s="841"/>
      <c r="C20" s="841"/>
      <c r="D20" s="841"/>
      <c r="E20" s="841"/>
      <c r="F20" s="841"/>
      <c r="G20" s="841"/>
      <c r="H20" s="841"/>
      <c r="I20" s="841"/>
      <c r="J20" s="841"/>
      <c r="K20" s="841"/>
      <c r="L20" s="841"/>
      <c r="M20" s="841"/>
      <c r="N20" s="842"/>
      <c r="O20" s="13"/>
      <c r="P20" s="840" t="str">
        <f>+A20</f>
        <v>※2022年 第27週（7/4～7/10） 現在</v>
      </c>
      <c r="Q20" s="841"/>
      <c r="R20" s="841"/>
      <c r="S20" s="841"/>
      <c r="T20" s="841"/>
      <c r="U20" s="841"/>
      <c r="V20" s="841"/>
      <c r="W20" s="841"/>
      <c r="X20" s="841"/>
      <c r="Y20" s="841"/>
      <c r="Z20" s="841"/>
      <c r="AA20" s="841"/>
      <c r="AB20" s="841"/>
      <c r="AC20" s="842"/>
    </row>
    <row r="21" spans="1:30" ht="13.8" thickBot="1">
      <c r="A21" s="27"/>
      <c r="B21" s="13"/>
      <c r="C21" s="13"/>
      <c r="D21" s="13"/>
      <c r="E21" s="13"/>
      <c r="F21" s="13"/>
      <c r="G21" s="13" t="s">
        <v>21</v>
      </c>
      <c r="H21" s="13"/>
      <c r="I21" s="13"/>
      <c r="J21" s="13"/>
      <c r="K21" s="13"/>
      <c r="L21" s="13"/>
      <c r="M21" s="13"/>
      <c r="N21" s="28"/>
      <c r="O21" s="13"/>
      <c r="P21" s="242"/>
      <c r="Q21" s="13"/>
      <c r="R21" s="13"/>
      <c r="S21" s="13"/>
      <c r="T21" s="13"/>
      <c r="U21" s="13"/>
      <c r="V21" s="13"/>
      <c r="W21" s="13"/>
      <c r="X21" s="13"/>
      <c r="Y21" s="13"/>
      <c r="Z21" s="13"/>
      <c r="AA21" s="13"/>
      <c r="AB21" s="13"/>
      <c r="AC21" s="30"/>
    </row>
    <row r="22" spans="1:30" ht="17.25" customHeight="1" thickBot="1">
      <c r="A22" s="27"/>
      <c r="B22" s="401" t="s">
        <v>229</v>
      </c>
      <c r="C22" s="13"/>
      <c r="D22" s="31" t="s">
        <v>289</v>
      </c>
      <c r="E22" s="32"/>
      <c r="F22" s="13"/>
      <c r="G22" s="13" t="s">
        <v>21</v>
      </c>
      <c r="H22" s="13"/>
      <c r="I22" s="13"/>
      <c r="J22" s="13"/>
      <c r="K22" s="13"/>
      <c r="L22" s="13"/>
      <c r="M22" s="13"/>
      <c r="N22" s="28"/>
      <c r="O22" s="143" t="s">
        <v>21</v>
      </c>
      <c r="P22" s="243"/>
      <c r="Q22" s="402" t="s">
        <v>230</v>
      </c>
      <c r="R22" s="827" t="s">
        <v>260</v>
      </c>
      <c r="S22" s="828"/>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2"/>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7"/>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403"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231</v>
      </c>
      <c r="R37" s="177"/>
      <c r="S37" s="177"/>
      <c r="T37" s="177"/>
      <c r="U37" s="177"/>
      <c r="V37" s="177"/>
      <c r="W37" s="177"/>
      <c r="X37" s="177"/>
    </row>
    <row r="38" spans="1:29">
      <c r="Q38" s="177" t="s">
        <v>232</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27　ノロウイルス関連情報 </vt:lpstr>
      <vt:lpstr>27  衛生訓話</vt:lpstr>
      <vt:lpstr>27　新型コロナウイルス情報</vt:lpstr>
      <vt:lpstr>27　食中毒記事等 </vt:lpstr>
      <vt:lpstr>27　海外情報</vt:lpstr>
      <vt:lpstr>26　感染症情報</vt:lpstr>
      <vt:lpstr>27　感染症統計</vt:lpstr>
      <vt:lpstr>27 食品回収</vt:lpstr>
      <vt:lpstr>27　食品表示</vt:lpstr>
      <vt:lpstr>27 残留農薬　等 </vt:lpstr>
      <vt:lpstr>'26　感染症情報'!Print_Area</vt:lpstr>
      <vt:lpstr>'27  衛生訓話'!Print_Area</vt:lpstr>
      <vt:lpstr>'27　ノロウイルス関連情報 '!Print_Area</vt:lpstr>
      <vt:lpstr>'27　海外情報'!Print_Area</vt:lpstr>
      <vt:lpstr>'27　感染症統計'!Print_Area</vt:lpstr>
      <vt:lpstr>'27 残留農薬　等 '!Print_Area</vt:lpstr>
      <vt:lpstr>'27　食中毒記事等 '!Print_Area</vt:lpstr>
      <vt:lpstr>'27 食品回収'!Print_Area</vt:lpstr>
      <vt:lpstr>'27　食品表示'!Print_Area</vt:lpstr>
      <vt:lpstr>スポンサー広告!Print_Area</vt:lpstr>
      <vt:lpstr>'27 残留農薬　等 '!Print_Titles</vt:lpstr>
      <vt:lpstr>'27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2022-07-17T01:09:09Z</dcterms:modified>
</cp:coreProperties>
</file>