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xr:revisionPtr revIDLastSave="0" documentId="13_ncr:1_{520C3CF7-2ABE-40CF-A12B-A72C98142B02}" xr6:coauthVersionLast="47" xr6:coauthVersionMax="47" xr10:uidLastSave="{00000000-0000-0000-0000-000000000000}"/>
  <bookViews>
    <workbookView xWindow="-108" yWindow="-108" windowWidth="23256" windowHeight="12576" activeTab="2" xr2:uid="{00000000-000D-0000-FFFF-FFFF00000000}"/>
  </bookViews>
  <sheets>
    <sheet name="ヘッドライン" sheetId="78" r:id="rId1"/>
    <sheet name="スポンサー広告" sheetId="95" r:id="rId2"/>
    <sheet name="12　ノロウイルス関連情報 " sheetId="101" r:id="rId3"/>
    <sheet name="12　新型コロナウイルス情報" sheetId="82" r:id="rId4"/>
    <sheet name="12  衛生訓話" sheetId="111" r:id="rId5"/>
    <sheet name="12　食中毒記事等 " sheetId="29" r:id="rId6"/>
    <sheet name="12　海外情報" sheetId="31" r:id="rId7"/>
    <sheet name="11　感染症情報" sheetId="103" r:id="rId8"/>
    <sheet name="12　感染症統計" sheetId="106" r:id="rId9"/>
    <sheet name="12 食品回収" sheetId="60" r:id="rId10"/>
    <sheet name="12　食品表示" sheetId="34" r:id="rId11"/>
    <sheet name="12 残留農薬　等 " sheetId="35" r:id="rId12"/>
  </sheets>
  <definedNames>
    <definedName name="_xlnm._FilterDatabase" localSheetId="2" hidden="1">'12　ノロウイルス関連情報 '!$A$22:$G$75</definedName>
    <definedName name="_xlnm._FilterDatabase" localSheetId="11" hidden="1">'12 残留農薬　等 '!$A$1:$C$1</definedName>
    <definedName name="_xlnm._FilterDatabase" localSheetId="5" hidden="1">'12　食中毒記事等 '!$A$1:$D$1</definedName>
    <definedName name="_xlnm.Print_Area" localSheetId="7">'11　感染症情報'!$A$1:$E$21</definedName>
    <definedName name="_xlnm.Print_Area" localSheetId="4">'12  衛生訓話'!$A$1:$M$20</definedName>
    <definedName name="_xlnm.Print_Area" localSheetId="2">'12　ノロウイルス関連情報 '!$A$1:$N$84</definedName>
    <definedName name="_xlnm.Print_Area" localSheetId="6">'12　海外情報'!$A$1:$C$38</definedName>
    <definedName name="_xlnm.Print_Area" localSheetId="8">'12　感染症統計'!$A$1:$AC$36</definedName>
    <definedName name="_xlnm.Print_Area" localSheetId="11">'12 残留農薬　等 '!$A$1:$A$16</definedName>
    <definedName name="_xlnm.Print_Area" localSheetId="5">'12　食中毒記事等 '!$A$1:$D$36</definedName>
    <definedName name="_xlnm.Print_Area" localSheetId="9">'12 食品回収'!$A$1:$E$37</definedName>
    <definedName name="_xlnm.Print_Area" localSheetId="10">'12　食品表示'!$A$1:$N$21</definedName>
    <definedName name="_xlnm.Print_Area" localSheetId="1">スポンサー広告!$C$1:$T$23</definedName>
    <definedName name="_xlnm.Print_Titles" localSheetId="11">'12 残留農薬　等 '!$1:$1</definedName>
    <definedName name="_xlnm.Print_Titles" localSheetId="5">'12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5" i="101" l="1"/>
  <c r="B36" i="101"/>
  <c r="K28" i="82"/>
  <c r="K29" i="82"/>
  <c r="K30" i="82"/>
  <c r="I30" i="82"/>
  <c r="B17" i="78"/>
  <c r="L27" i="82"/>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B19" i="78" l="1"/>
  <c r="N14" i="82"/>
  <c r="I22" i="82"/>
  <c r="B16" i="78"/>
  <c r="B9" i="78" l="1"/>
  <c r="C13" i="78" l="1"/>
  <c r="B13" i="78"/>
  <c r="B10" i="78" l="1"/>
  <c r="G75" i="101" l="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G35" i="101"/>
  <c r="G34" i="101"/>
  <c r="B34" i="101" s="1"/>
  <c r="G33" i="101"/>
  <c r="B33" i="101" s="1"/>
  <c r="G32" i="101"/>
  <c r="B32" i="101" s="1"/>
  <c r="G31" i="101"/>
  <c r="B31" i="101" s="1"/>
  <c r="G30" i="101"/>
  <c r="B30" i="101" s="1"/>
  <c r="G29" i="101"/>
  <c r="B29" i="101" s="1"/>
  <c r="G28" i="101"/>
  <c r="G27" i="101"/>
  <c r="B27" i="101" s="1"/>
  <c r="G26" i="101"/>
  <c r="B26" i="101" s="1"/>
  <c r="G25" i="101"/>
  <c r="B25" i="101" s="1"/>
  <c r="G24" i="101"/>
  <c r="B24" i="101" s="1"/>
  <c r="G23" i="101"/>
  <c r="B23" i="101" s="1"/>
  <c r="I74" i="101" l="1"/>
  <c r="I73" i="101"/>
  <c r="F10" i="78" s="1"/>
  <c r="M75" i="101"/>
  <c r="K75" i="101"/>
  <c r="K23" i="82" l="1"/>
  <c r="I21" i="82"/>
  <c r="K13" i="82" l="1"/>
  <c r="B14" i="78" l="1"/>
  <c r="L24" i="82" l="1"/>
  <c r="B18" i="78" l="1"/>
  <c r="K14" i="82" l="1"/>
  <c r="I13" i="82" l="1"/>
  <c r="L26" i="82" l="1"/>
  <c r="K27" i="82" l="1"/>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<sst xmlns="http://schemas.openxmlformats.org/spreadsheetml/2006/main" count="682" uniqueCount="458">
  <si>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</si>
  <si>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</si>
  <si>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</si>
  <si>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</si>
  <si>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</si>
  <si>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</si>
  <si>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</si>
  <si>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</si>
  <si>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</si>
  <si>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</si>
  <si>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</si>
  <si>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</si>
  <si>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</si>
  <si>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</si>
  <si>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</si>
  <si>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</si>
  <si>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</si>
  <si>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</si>
  <si>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</si>
  <si>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</si>
  <si>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</si>
  <si>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</si>
  <si>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</si>
  <si>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</si>
  <si>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</si>
  <si>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</si>
  <si>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</si>
  <si>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</si>
  <si>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</si>
  <si>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</si>
  <si>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</si>
  <si>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</si>
  <si>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</si>
  <si>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</si>
  <si>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</si>
  <si>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</si>
  <si>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</si>
  <si>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</si>
  <si>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</si>
  <si>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</si>
  <si>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</si>
  <si>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</si>
  <si>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</si>
  <si>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</si>
  <si>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</si>
  <si>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</si>
  <si>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</si>
  <si>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</si>
  <si>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</si>
  <si>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</si>
  <si>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</si>
  <si>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</si>
  <si>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</si>
  <si>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</si>
  <si>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</si>
  <si>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</si>
  <si>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</si>
  <si>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</si>
  <si>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</si>
  <si>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</si>
  <si>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</si>
  <si>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</si>
  <si>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</si>
  <si>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</si>
  <si>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</si>
  <si>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</si>
  <si>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</si>
  <si>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</si>
  <si>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</si>
  <si>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</si>
  <si>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</si>
  <si>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</si>
  <si>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</si>
  <si>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</si>
  <si>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</si>
  <si>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</si>
  <si>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</si>
  <si>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</si>
  <si>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</si>
  <si>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</si>
  <si>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</si>
  <si>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</si>
  <si>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</si>
  <si>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</si>
  <si>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</si>
  <si>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</si>
  <si>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</si>
  <si>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</si>
  <si>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</si>
  <si>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</si>
  <si>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</si>
  <si>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</si>
  <si>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</si>
  <si>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</si>
  <si>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</si>
  <si>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</si>
  <si>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</si>
  <si>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</si>
  <si>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</si>
  <si>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</si>
  <si>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</si>
  <si>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</si>
  <si>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</si>
  <si>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</si>
  <si>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</si>
  <si>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</si>
  <si>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</si>
  <si>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</si>
  <si>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</si>
  <si>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</si>
  <si>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</si>
  <si>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</si>
  <si>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</si>
  <si>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</si>
  <si>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</si>
  <si>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</si>
  <si>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</si>
  <si>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</si>
  <si>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</si>
  <si>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</si>
  <si>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</si>
  <si>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</si>
  <si>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</si>
  <si>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</si>
  <si>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</si>
  <si>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</si>
  <si>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</si>
  <si>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</si>
  <si>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</si>
  <si>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</si>
  <si>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</si>
  <si>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</si>
  <si>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</si>
  <si>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</si>
  <si>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</si>
  <si>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</si>
  <si>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</si>
  <si>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</si>
  <si>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</si>
  <si>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</si>
  <si>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</si>
  <si>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</si>
  <si>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</si>
  <si>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</si>
  <si>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</si>
  <si>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</si>
  <si>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</si>
  <si>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</si>
  <si>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</si>
  <si>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</si>
  <si>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</si>
  <si>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</si>
  <si>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</si>
  <si>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</si>
  <si>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</si>
  <si>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</si>
  <si>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</si>
  <si>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</si>
  <si>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</si>
  <si>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</si>
  <si>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</si>
  <si>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</si>
  <si>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</si>
  <si>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</si>
  <si>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</si>
  <si>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</si>
  <si>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</si>
  <si>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</si>
  <si>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</si>
  <si>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</si>
  <si>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</si>
  <si>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</si>
  <si>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</si>
  <si>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</si>
  <si>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</si>
  <si>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</si>
  <si>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</si>
  <si>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</si>
  <si>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</si>
  <si>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</si>
  <si>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</si>
  <si>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</si>
  <si>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</si>
  <si>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</si>
  <si>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</si>
  <si>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</si>
  <si>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</si>
  <si>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</si>
  <si>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</si>
  <si>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</si>
  <si>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</si>
  <si>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</si>
  <si>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</si>
  <si>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</si>
  <si>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</si>
  <si>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</si>
  <si>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</si>
  <si>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</si>
  <si>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</si>
  <si>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</si>
  <si>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</si>
  <si>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</si>
  <si>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</si>
  <si>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</si>
  <si>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</si>
  <si>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</si>
  <si>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</si>
  <si>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</si>
  <si>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</si>
  <si>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</si>
  <si>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</si>
  <si>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</si>
  <si>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</si>
  <si>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</si>
  <si>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</si>
  <si>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</si>
  <si>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</si>
  <si>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</si>
  <si>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</si>
  <si>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</si>
  <si>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</si>
  <si>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</si>
  <si>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</si>
  <si>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</si>
  <si>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</si>
  <si>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</si>
  <si>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</si>
  <si>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</si>
  <si>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</si>
  <si>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</si>
  <si>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</si>
  <si>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</si>
  <si>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</si>
  <si>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</si>
  <si>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</si>
  <si>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</si>
  <si>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</si>
  <si>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</si>
  <si>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</si>
  <si>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</si>
  <si>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</si>
  <si>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</si>
  <si>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</si>
  <si>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</si>
  <si>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</si>
  <si>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</si>
  <si>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</si>
  <si>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</si>
  <si>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</si>
  <si>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</si>
  <si>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</si>
  <si>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</si>
  <si>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</si>
  <si>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</si>
  <si>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</si>
  <si>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</si>
  <si>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</si>
  <si>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</si>
  <si>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</si>
  <si>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</si>
  <si>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</si>
  <si>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</si>
  <si>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</si>
  <si>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</si>
  <si>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</si>
  <si>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</si>
  <si>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</si>
  <si>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</si>
  <si>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</si>
  <si>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</si>
  <si>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</si>
  <si>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</si>
  <si>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</si>
  <si>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</si>
  <si>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</si>
  <si>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</si>
  <si>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</si>
  <si>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</si>
  <si>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</si>
  <si>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</si>
  <si>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</si>
  <si>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</si>
  <si>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</si>
  <si>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南アフリカではピークアウト　まもなく日本でもピークアウトが始まります</t>
    <rPh sb="0" eb="1">
      <t>ミナミ</t>
    </rPh>
    <rPh sb="18" eb="20">
      <t>ニホン</t>
    </rPh>
    <rPh sb="29" eb="30">
      <t>ハジ</t>
    </rPh>
    <phoneticPr fontId="107"/>
  </si>
  <si>
    <t>皆様  週刊情報2022-4を配信いたします</t>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</si>
  <si>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</si>
  <si>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</si>
  <si>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 xml:space="preserve">	 3</t>
    </r>
    <r>
      <rPr>
        <b/>
        <sz val="18"/>
        <color rgb="FFFF0000"/>
        <rFont val="ＭＳ Ｐゴシック"/>
        <family val="2"/>
        <charset val="128"/>
      </rPr>
      <t xml:space="preserve">回数接種　　ワクチン接種率             </t>
    </r>
    <r>
      <rPr>
        <b/>
        <sz val="18"/>
        <color rgb="FFFF0000"/>
        <rFont val="Arial"/>
        <family val="2"/>
      </rPr>
      <t xml:space="preserve">
2</t>
    </r>
    <r>
      <rPr>
        <b/>
        <sz val="18"/>
        <color rgb="FFFF0000"/>
        <rFont val="ＭＳ Ｐゴシック"/>
        <family val="2"/>
        <charset val="128"/>
      </rPr>
      <t>月25日（金）</t>
    </r>
    <r>
      <rPr>
        <b/>
        <sz val="18"/>
        <color rgb="FFFF0000"/>
        <rFont val="Arial"/>
        <family val="2"/>
      </rPr>
      <t xml:space="preserve">  </t>
    </r>
    <r>
      <rPr>
        <b/>
        <sz val="18"/>
        <color rgb="FFFF0000"/>
        <rFont val="ＭＳ Ｐゴシック"/>
        <family val="2"/>
        <charset val="128"/>
      </rPr>
      <t>首相官邸</t>
    </r>
    <r>
      <rPr>
        <b/>
        <sz val="18"/>
        <color rgb="FFFF0000"/>
        <rFont val="Arial"/>
        <family val="2"/>
      </rPr>
      <t xml:space="preserve">     </t>
    </r>
    <r>
      <rPr>
        <b/>
        <sz val="18"/>
        <color rgb="FFFF0000"/>
        <rFont val="ＭＳ Ｐゴシック"/>
        <family val="2"/>
        <charset val="128"/>
      </rPr>
      <t xml:space="preserve">    21</t>
    </r>
    <r>
      <rPr>
        <b/>
        <sz val="18"/>
        <color rgb="FFFF0000"/>
        <rFont val="Arial"/>
        <family val="2"/>
      </rPr>
      <t>,919,938</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17.3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    </t>
    </r>
    <rPh sb="64" eb="67">
      <t>シュヨウコク</t>
    </rPh>
    <rPh sb="67" eb="68">
      <t>チュウ</t>
    </rPh>
    <rPh sb="76" eb="78">
      <t>ガンバ</t>
    </rPh>
    <rPh sb="79" eb="80">
      <t>ハジマンカイガンバ</t>
    </rPh>
    <rPh sb="178" eb="179">
      <t>カ</t>
    </rPh>
    <rPh sb="179" eb="180">
      <t>キン</t>
    </rPh>
    <rPh sb="183" eb="187">
      <t>シュショウカンテイ</t>
    </rPh>
    <rPh sb="242" eb="244">
      <t>テイド</t>
    </rPh>
    <phoneticPr fontId="107"/>
  </si>
  <si>
    <t>春のキャンペーン価格</t>
    <rPh sb="0" eb="1">
      <t>ハル</t>
    </rPh>
    <rPh sb="8" eb="10">
      <t>カカク</t>
    </rPh>
    <phoneticPr fontId="107"/>
  </si>
  <si>
    <t xml:space="preserve">  
</t>
    <phoneticPr fontId="16"/>
  </si>
  <si>
    <t>毎週　　ひとつ　　覚えていきましょう</t>
    <phoneticPr fontId="5"/>
  </si>
  <si>
    <t>-</t>
    <phoneticPr fontId="107"/>
  </si>
  <si>
    <t>掲載なし</t>
    <rPh sb="0" eb="2">
      <t>ケイサイ</t>
    </rPh>
    <phoneticPr fontId="34"/>
  </si>
  <si>
    <t>2022/11週</t>
    <phoneticPr fontId="5"/>
  </si>
  <si>
    <t xml:space="preserve">
世界の新規感染者数: 1,079万人で感染拡大 　世界は第4波がピー九アウトにさしかかる。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5" eb="36">
      <t>ク</t>
    </rPh>
    <rPh sb="47" eb="50">
      <t>キタハンキュウ</t>
    </rPh>
    <rPh sb="51" eb="55">
      <t>ヘイキンキオン</t>
    </rPh>
    <rPh sb="56" eb="57">
      <t>サ</t>
    </rPh>
    <rPh sb="65" eb="68">
      <t>キュウカクダイ</t>
    </rPh>
    <phoneticPr fontId="5"/>
  </si>
  <si>
    <t>管理レベル「2」　</t>
    <phoneticPr fontId="5"/>
  </si>
  <si>
    <t xml:space="preserve"> 商品名                                                                   会社名 食品名称                                           機能性関与成分  含有量            届出効果(略)         届出日
G1182	【G1182】
熟成発酵キムチ王（白菜キムチ）	株式会社パシオン	はくさいキムチ（刻み）	フラクトオリゴ糖	3g	お腹の調子を整える	2022/01/29
	G1153	【G1153】
豊熟黒大蒜　機能性表示食品	株式会社スパン・ライフ	加工にんにく	GABA	12.3mg	血圧を下げる	2022/01/26
	G1142	【G1142】
弁天丸ほうれん草	大協青果株式会社	ホウレンソウ	ルテイン	10mg	光による刺激から目を保護するとされる網膜（黄斑部）色素を増加させる	2022/01/24
	G1139	【G1139】
黒の恵み　機能性表示食品	有限会社奈良岡ファーム	加工にんにく	GABA	12.3㎎	血圧を下げる	2022/01/22
	G1127	【G1127】
熟成黒にんにく　機能性表示食品	株式会社たから	にんにく加工品	GABA	12.3ｍｇ	血圧を下げる	2022/01/19</t>
    <phoneticPr fontId="16"/>
  </si>
  <si>
    <t>今週のニュース（Noroｖｉｒｕｓ）　(3/28-4/3)</t>
    <rPh sb="0" eb="2">
      <t>コンシュウ</t>
    </rPh>
    <phoneticPr fontId="5"/>
  </si>
  <si>
    <t xml:space="preserve"> GⅡ　11週　0例</t>
    <rPh sb="6" eb="7">
      <t>シュウ</t>
    </rPh>
    <phoneticPr fontId="5"/>
  </si>
  <si>
    <t xml:space="preserve"> GⅡ　12週　0例</t>
    <rPh sb="9" eb="10">
      <t>レイ</t>
    </rPh>
    <phoneticPr fontId="5"/>
  </si>
  <si>
    <t>2022/12週</t>
    <phoneticPr fontId="5"/>
  </si>
  <si>
    <t>食中毒情報　(3/28-4/3)</t>
    <rPh sb="0" eb="3">
      <t>ショクチュウドク</t>
    </rPh>
    <rPh sb="3" eb="5">
      <t>ジョウホウ</t>
    </rPh>
    <phoneticPr fontId="5"/>
  </si>
  <si>
    <t>海外情報　(3/28-4/3)</t>
    <rPh sb="0" eb="2">
      <t>カイガイ</t>
    </rPh>
    <rPh sb="2" eb="4">
      <t>ジョウホウ</t>
    </rPh>
    <phoneticPr fontId="5"/>
  </si>
  <si>
    <t>食品リコール・回収情報　 　(3/28-4/3)</t>
    <rPh sb="0" eb="2">
      <t>ショクヒン</t>
    </rPh>
    <rPh sb="7" eb="9">
      <t>カイシュウ</t>
    </rPh>
    <rPh sb="9" eb="11">
      <t>ジョウホウ</t>
    </rPh>
    <phoneticPr fontId="5"/>
  </si>
  <si>
    <t>食品表示　(3/28-4/3)</t>
    <rPh sb="0" eb="2">
      <t>ショクヒン</t>
    </rPh>
    <rPh sb="2" eb="4">
      <t>ヒョウジ</t>
    </rPh>
    <phoneticPr fontId="5"/>
  </si>
  <si>
    <t>残留農薬(3/28-4/3)</t>
    <rPh sb="0" eb="2">
      <t>ザンリュウ</t>
    </rPh>
    <rPh sb="2" eb="3">
      <t>ノウ</t>
    </rPh>
    <rPh sb="3" eb="4">
      <t>ヤク</t>
    </rPh>
    <phoneticPr fontId="5"/>
  </si>
  <si>
    <t>滋賀県は２７日、米原市上野の宿泊施設「伊吹高原荘」に宿泊する東京都の１８～２１歳の男子大学生１７人が嘔吐（おうと）や発熱を訴え、うち７人からノロウイルスが検出されたため食中毒と断定、施設を同日から３日間の営業停止処分とした。</t>
    <phoneticPr fontId="107"/>
  </si>
  <si>
    <t>京都新聞</t>
    <rPh sb="0" eb="4">
      <t>キョウトシンブン</t>
    </rPh>
    <phoneticPr fontId="107"/>
  </si>
  <si>
    <t>宿泊施設で集団食中毒　大学生7人からノロウイルス検出　滋賀・米原</t>
    <phoneticPr fontId="16"/>
  </si>
  <si>
    <t>滋賀県は27日、米原市上野の宿泊施設「伊吹高原荘」に宿泊する東京都の18～21歳の男子大学生17人が嘔吐（おうと）や発熱を訴え、うち7人からノロウイルスが検出されたため食中毒と断定、施設を同日から3日間の営業停止処分とした。　県によると、学生たちは24日夕に症状を訴えた。全員快方に向かっているという。</t>
    <phoneticPr fontId="16"/>
  </si>
  <si>
    <t>https://nordot.app/880753692187541504?c=724086615123804160</t>
    <phoneticPr fontId="16"/>
  </si>
  <si>
    <t>京都新聞</t>
    <rPh sb="0" eb="4">
      <t>キョウトシンブン</t>
    </rPh>
    <phoneticPr fontId="16"/>
  </si>
  <si>
    <t>滋賀県</t>
    <rPh sb="0" eb="3">
      <t>シガケン</t>
    </rPh>
    <phoneticPr fontId="16"/>
  </si>
  <si>
    <t>新型指定感染症情報  新規死者数 102</t>
    <rPh sb="0" eb="2">
      <t>シンガタ</t>
    </rPh>
    <rPh sb="2" eb="4">
      <t>シテイ</t>
    </rPh>
    <rPh sb="4" eb="7">
      <t>カンセンショウ</t>
    </rPh>
    <rPh sb="7" eb="9">
      <t>ジョウホウ</t>
    </rPh>
    <rPh sb="11" eb="13">
      <t>シンキ</t>
    </rPh>
    <rPh sb="13" eb="16">
      <t>シシャスウ</t>
    </rPh>
    <phoneticPr fontId="5"/>
  </si>
  <si>
    <t>Reported 4/3　 7:20 (前週より1,079万人) 　　世界は感染　第四波は終息中、アジアでは一部拡大傾向</t>
    <rPh sb="20" eb="22">
      <t>ゼンシュウ</t>
    </rPh>
    <rPh sb="21" eb="22">
      <t>シュウ</t>
    </rPh>
    <rPh sb="22" eb="23">
      <t>ゼンシュウ</t>
    </rPh>
    <rPh sb="29" eb="31">
      <t>マンニン</t>
    </rPh>
    <rPh sb="35" eb="37">
      <t>セカイ</t>
    </rPh>
    <rPh sb="38" eb="40">
      <t>カンセン</t>
    </rPh>
    <rPh sb="41" eb="43">
      <t>ダイヨン</t>
    </rPh>
    <rPh sb="43" eb="44">
      <t>ナミ</t>
    </rPh>
    <rPh sb="45" eb="47">
      <t>シュウソク</t>
    </rPh>
    <rPh sb="47" eb="48">
      <t>チュウ</t>
    </rPh>
    <rPh sb="54" eb="56">
      <t>イチブ</t>
    </rPh>
    <rPh sb="56" eb="60">
      <t>カクダイケイコウ</t>
    </rPh>
    <phoneticPr fontId="5"/>
  </si>
  <si>
    <t>今週の新型コロナ 新規感染者数　世界で1,079万人(対前週の増加に対して更に0万人)減少</t>
    <rPh sb="0" eb="2">
      <t>コンシュウ</t>
    </rPh>
    <rPh sb="9" eb="15">
      <t>シンキカンセンシャスウ</t>
    </rPh>
    <rPh sb="25" eb="26">
      <t>ニン</t>
    </rPh>
    <rPh sb="26" eb="27">
      <t>タイ</t>
    </rPh>
    <rPh sb="27" eb="29">
      <t>ゼンシュウ</t>
    </rPh>
    <rPh sb="30" eb="32">
      <t>ゾウカ</t>
    </rPh>
    <rPh sb="33" eb="34">
      <t>タイ</t>
    </rPh>
    <rPh sb="36" eb="37">
      <t>サラ</t>
    </rPh>
    <rPh sb="40" eb="41">
      <t>ニン</t>
    </rPh>
    <rPh sb="43" eb="45">
      <t>ゲンショウ</t>
    </rPh>
    <phoneticPr fontId="5"/>
  </si>
  <si>
    <t>中国</t>
    <rPh sb="0" eb="2">
      <t>チュウゴク</t>
    </rPh>
    <phoneticPr fontId="107"/>
  </si>
  <si>
    <t xml:space="preserve">
第四波ο南アフリカ変異株は現在拡大中1,710万人/週　日150万人
既にピークアウト　高止まりから
増加傾向に
世界はBA-2株に置き換わりか
中国で感染拡大、今週からデータ掲載</t>
    <rPh sb="1" eb="3">
      <t>ダイヨン</t>
    </rPh>
    <rPh sb="3" eb="4">
      <t>ハ</t>
    </rPh>
    <rPh sb="5" eb="6">
      <t>ミナミ</t>
    </rPh>
    <rPh sb="10" eb="13">
      <t>ヘンイカブ</t>
    </rPh>
    <rPh sb="14" eb="16">
      <t>ゲンザイ</t>
    </rPh>
    <rPh sb="16" eb="19">
      <t>カクダイチュウ</t>
    </rPh>
    <rPh sb="24" eb="26">
      <t>マンニン</t>
    </rPh>
    <rPh sb="27" eb="28">
      <t>シュウ</t>
    </rPh>
    <rPh sb="29" eb="30">
      <t>ヒ</t>
    </rPh>
    <rPh sb="33" eb="35">
      <t>マンニン</t>
    </rPh>
    <rPh sb="36" eb="37">
      <t>スデ</t>
    </rPh>
    <rPh sb="45" eb="47">
      <t>タカド</t>
    </rPh>
    <rPh sb="52" eb="56">
      <t>ゾウカケイコウ</t>
    </rPh>
    <rPh sb="58" eb="60">
      <t>セカイ</t>
    </rPh>
    <rPh sb="65" eb="66">
      <t>カブ</t>
    </rPh>
    <rPh sb="67" eb="68">
      <t>オ</t>
    </rPh>
    <rPh sb="69" eb="70">
      <t>カ</t>
    </rPh>
    <rPh sb="75" eb="77">
      <t>チュウゴク</t>
    </rPh>
    <rPh sb="78" eb="82">
      <t>カンセンカクダイ</t>
    </rPh>
    <rPh sb="83" eb="85">
      <t>コンシュウ</t>
    </rPh>
    <rPh sb="90" eb="92">
      <t>ケイサイ</t>
    </rPh>
    <phoneticPr fontId="107"/>
  </si>
  <si>
    <t>当初1-2か月で終息かと考えていたオミクロン株は変異しながら高止まり</t>
    <rPh sb="0" eb="2">
      <t>トウショ</t>
    </rPh>
    <rPh sb="6" eb="7">
      <t>ゲツ</t>
    </rPh>
    <rPh sb="8" eb="10">
      <t>シュウソク</t>
    </rPh>
    <rPh sb="12" eb="13">
      <t>カンガ</t>
    </rPh>
    <rPh sb="22" eb="23">
      <t>カブ</t>
    </rPh>
    <rPh sb="24" eb="26">
      <t>ヘンイ</t>
    </rPh>
    <rPh sb="30" eb="32">
      <t>タカド</t>
    </rPh>
    <phoneticPr fontId="107"/>
  </si>
  <si>
    <t>　　　　　欧州</t>
    <rPh sb="5" eb="7">
      <t>オウシュウ</t>
    </rPh>
    <phoneticPr fontId="107"/>
  </si>
  <si>
    <t>※2022年 第12週（3/21～3/27） 現在</t>
    <phoneticPr fontId="5"/>
  </si>
  <si>
    <t>かなり少ない</t>
    <rPh sb="3" eb="4">
      <t>スク</t>
    </rPh>
    <phoneticPr fontId="107"/>
  </si>
  <si>
    <t>やや少なす</t>
    <rPh sb="2" eb="3">
      <t>スク</t>
    </rPh>
    <phoneticPr fontId="5"/>
  </si>
  <si>
    <t>回収＆返金</t>
  </si>
  <si>
    <t>PLAIN</t>
  </si>
  <si>
    <t>回収</t>
  </si>
  <si>
    <t>サンエー</t>
  </si>
  <si>
    <t>ぎゅーとら</t>
  </si>
  <si>
    <t>イトーヨーカ堂</t>
  </si>
  <si>
    <t>回収＆返金/交換</t>
  </si>
  <si>
    <t>西友フーズ</t>
  </si>
  <si>
    <t>へちま産業</t>
  </si>
  <si>
    <t>飲むへちま水 清涼飲料水製造業許可未取得</t>
  </si>
  <si>
    <t>九州コーケン</t>
  </si>
  <si>
    <t>厳選霊芝エキス,有機黒ごまペースト 製造許可範囲外</t>
  </si>
  <si>
    <t>オーガニックショートニングスティックパック 製造許可範囲外</t>
  </si>
  <si>
    <t>綿半パートナーズ...</t>
  </si>
  <si>
    <t>起店 のっけ盛り(生アトランティックサーモン) 消費期限誤表示</t>
  </si>
  <si>
    <t>西野金陵</t>
  </si>
  <si>
    <t>夕凪GIN（JAPANESE CRAFT GIN）500ml 一部に浮遊物</t>
  </si>
  <si>
    <t>マルヨシセンター...</t>
  </si>
  <si>
    <t>れんこんの海鮮詰めフライ 一部商品ラベル誤記載</t>
  </si>
  <si>
    <t>富士シティオ</t>
  </si>
  <si>
    <t>用賀店 かにと豆腐のふんわり天 一部ラベル誤表示</t>
  </si>
  <si>
    <t>ツルヤ</t>
  </si>
  <si>
    <t>池田店 おやつコロッケ(北海道産) 一部アレルゲン表示欠落</t>
  </si>
  <si>
    <t>いなげや</t>
  </si>
  <si>
    <t>平塚四之宮店 粒あんぱん 一部ラベル誤貼付で(ごま)表示欠落</t>
  </si>
  <si>
    <t>マックスバリュ東...</t>
  </si>
  <si>
    <t>亀山みずほ台店 ておむすび(鮭) 一部アレルゲン表示欠落</t>
  </si>
  <si>
    <t>さとう</t>
  </si>
  <si>
    <t>海老といかの中華丼(ミニ) 一部特定原材料(乳成分)表示欠落</t>
  </si>
  <si>
    <t>オークワ</t>
  </si>
  <si>
    <t>名物唐揚げ 一部アレルギー(ごま)表示欠落</t>
  </si>
  <si>
    <t>イオンリテール</t>
  </si>
  <si>
    <t>西風新都店 菜の花の天ぷら 一部ラベル誤貼付</t>
  </si>
  <si>
    <t>ケイ低温フーズ</t>
  </si>
  <si>
    <t>厚焼きたまご蒸しパン他 計2品目 一部消費期限表示欠落</t>
  </si>
  <si>
    <t>ミニストップ</t>
  </si>
  <si>
    <t>大池店 丸大ゴールデンウィンナー10本入 一部温度帯を誤り陳列</t>
  </si>
  <si>
    <t>お詫び</t>
  </si>
  <si>
    <t>ウェルカム</t>
  </si>
  <si>
    <t>桜海老と菜の花のサグカレー他 計2品目 消費期限誤表記</t>
  </si>
  <si>
    <t>ウオロク</t>
  </si>
  <si>
    <t>豊栄店 4種の自家製漬け入り海鮮宝石ちらし 一部アレルゲン表示欠落</t>
  </si>
  <si>
    <t>長野県連合青果</t>
  </si>
  <si>
    <t>いちご 一部消火剤付着の可能性</t>
  </si>
  <si>
    <t>津山店 チーズ入りクリーミーコロッケ 一部特定原材料表示欠落</t>
  </si>
  <si>
    <t>亀屋良長</t>
  </si>
  <si>
    <t>焼き鳳瑞(華やぎ)上段 一部原材料表示シール誤貼付</t>
  </si>
  <si>
    <t>バロー</t>
  </si>
  <si>
    <t>勝川店 塩さば 一部消費期限誤印字</t>
  </si>
  <si>
    <t>イオン琉球</t>
  </si>
  <si>
    <t>ライカム店 HAVARTI(ナチュラルチーズ) 一部カビの恐れ</t>
  </si>
  <si>
    <t>横浜綱島店 炭火焼ローストポーク 一部裏ラベル表示欠落</t>
  </si>
  <si>
    <t>キャロットケーキ一部 カビ発生の恐れ</t>
  </si>
  <si>
    <t>宮里店 カマンベールチーズチキンカツ (卵)表示欠落</t>
  </si>
  <si>
    <t>大黒田店 マリトッツオ一部 アレルギー(卵)表示欠落</t>
  </si>
  <si>
    <t>船橋店 鶏もも竜田揚げ 乳成分アレルギー表示欠落</t>
  </si>
  <si>
    <t>ごま油香るプルコギキンパ他 計2品目 賞味期限誤表示</t>
  </si>
  <si>
    <t>　　　　　</t>
    <phoneticPr fontId="5"/>
  </si>
  <si>
    <t>　今週のお題(食品を取り扱うときは、指輪や時計などを外します)</t>
    <rPh sb="7" eb="9">
      <t>ショクヒン</t>
    </rPh>
    <rPh sb="10" eb="11">
      <t>ト</t>
    </rPh>
    <rPh sb="12" eb="13">
      <t>アツカ</t>
    </rPh>
    <rPh sb="26" eb="27">
      <t>ハズ</t>
    </rPh>
    <phoneticPr fontId="5"/>
  </si>
  <si>
    <t xml:space="preserve"> 　　　なぜ飲食調理や食品工場内での作業時には指輪や時計を外すのですか？</t>
    <phoneticPr fontId="5"/>
  </si>
  <si>
    <t>　↓　職場の先輩は以下のことを理解して　わかり易く　指導しましょう　↓</t>
    <phoneticPr fontId="5"/>
  </si>
  <si>
    <r>
      <t>★細菌やウイルスを運ぶ主役→それは人間の手です。</t>
    </r>
    <r>
      <rPr>
        <b/>
        <sz val="12"/>
        <color indexed="9"/>
        <rFont val="ＭＳ Ｐゴシック"/>
        <family val="3"/>
        <charset val="128"/>
      </rPr>
      <t xml:space="preserve">
食品を取り扱う手を清潔にしておいてください。
(不要な細菌やウイルスを洗い流しておくことが重要です)
・手洗いの際、洗浄の邪魔をするものは、手首、指、手のひらを
覆い隠す</t>
    </r>
    <r>
      <rPr>
        <b/>
        <u/>
        <sz val="12"/>
        <color indexed="13"/>
        <rFont val="ＭＳ Ｐゴシック"/>
        <family val="3"/>
        <charset val="128"/>
      </rPr>
      <t>装飾品や腕時計</t>
    </r>
    <r>
      <rPr>
        <b/>
        <sz val="12"/>
        <color indexed="9"/>
        <rFont val="ＭＳ Ｐゴシック"/>
        <family val="3"/>
        <charset val="128"/>
      </rPr>
      <t>などです。
・時計や指輪は、</t>
    </r>
    <r>
      <rPr>
        <b/>
        <sz val="12"/>
        <color indexed="13"/>
        <rFont val="ＭＳ Ｐゴシック"/>
        <family val="3"/>
        <charset val="128"/>
      </rPr>
      <t>手洗いの</t>
    </r>
    <r>
      <rPr>
        <b/>
        <u/>
        <sz val="12"/>
        <color indexed="13"/>
        <rFont val="ＭＳ Ｐゴシック"/>
        <family val="3"/>
        <charset val="128"/>
      </rPr>
      <t>ブラインド</t>
    </r>
    <r>
      <rPr>
        <b/>
        <sz val="12"/>
        <color indexed="9"/>
        <rFont val="ＭＳ Ｐゴシック"/>
        <family val="3"/>
        <charset val="128"/>
      </rPr>
      <t>です。
・調理や食品製造時には、装飾品を全て外します。
どうしても外せない場合には、手袋装着後に洗剤洗い、
アルコールなどで消毒後に仕事を始めます。
(手荒れや手に傷があるときには、ほかの人に手袋をしてもらうことも有効です。)</t>
    </r>
    <rPh sb="9" eb="10">
      <t>ハコ</t>
    </rPh>
    <rPh sb="11" eb="13">
      <t>シュヤク</t>
    </rPh>
    <rPh sb="25" eb="27">
      <t>ショクヒン</t>
    </rPh>
    <rPh sb="28" eb="29">
      <t>ト</t>
    </rPh>
    <rPh sb="30" eb="31">
      <t>アツカ</t>
    </rPh>
    <rPh sb="34" eb="36">
      <t>セイケツ</t>
    </rPh>
    <rPh sb="49" eb="51">
      <t>フヨウ</t>
    </rPh>
    <rPh sb="52" eb="54">
      <t>サイキン</t>
    </rPh>
    <rPh sb="81" eb="82">
      <t>サイ</t>
    </rPh>
    <rPh sb="83" eb="85">
      <t>センジョウ</t>
    </rPh>
    <rPh sb="95" eb="97">
      <t>テクビ</t>
    </rPh>
    <rPh sb="98" eb="99">
      <t>ユビ</t>
    </rPh>
    <rPh sb="100" eb="101">
      <t>テ</t>
    </rPh>
    <rPh sb="110" eb="113">
      <t>ソウショクヒン</t>
    </rPh>
    <rPh sb="114" eb="115">
      <t>ウデ</t>
    </rPh>
    <rPh sb="115" eb="117">
      <t>ドケイ</t>
    </rPh>
    <rPh sb="131" eb="133">
      <t>テアラ</t>
    </rPh>
    <rPh sb="145" eb="147">
      <t>チョウリ</t>
    </rPh>
    <rPh sb="148" eb="150">
      <t>ショクヒン</t>
    </rPh>
    <rPh sb="150" eb="152">
      <t>セイゾウ</t>
    </rPh>
    <rPh sb="152" eb="153">
      <t>ジ</t>
    </rPh>
    <rPh sb="156" eb="159">
      <t>ソウショクヒン</t>
    </rPh>
    <rPh sb="160" eb="161">
      <t>スベ</t>
    </rPh>
    <rPh sb="162" eb="163">
      <t>ハズ</t>
    </rPh>
    <rPh sb="173" eb="174">
      <t>ハズ</t>
    </rPh>
    <rPh sb="177" eb="179">
      <t>バアイ</t>
    </rPh>
    <rPh sb="182" eb="184">
      <t>テブクロ</t>
    </rPh>
    <rPh sb="184" eb="186">
      <t>ソウチャク</t>
    </rPh>
    <rPh sb="186" eb="187">
      <t>ゴ</t>
    </rPh>
    <rPh sb="188" eb="190">
      <t>センザイ</t>
    </rPh>
    <rPh sb="190" eb="191">
      <t>アラ</t>
    </rPh>
    <rPh sb="202" eb="204">
      <t>ショウドク</t>
    </rPh>
    <rPh sb="204" eb="205">
      <t>ゴ</t>
    </rPh>
    <rPh sb="206" eb="208">
      <t>シゴト</t>
    </rPh>
    <rPh sb="209" eb="210">
      <t>ハジ</t>
    </rPh>
    <rPh sb="216" eb="217">
      <t>テ</t>
    </rPh>
    <rPh sb="217" eb="218">
      <t>ア</t>
    </rPh>
    <rPh sb="220" eb="221">
      <t>テ</t>
    </rPh>
    <rPh sb="222" eb="223">
      <t>キズ</t>
    </rPh>
    <rPh sb="234" eb="235">
      <t>ヒト</t>
    </rPh>
    <rPh sb="236" eb="238">
      <t>テブクロ</t>
    </rPh>
    <rPh sb="247" eb="249">
      <t>ユウコウ</t>
    </rPh>
    <phoneticPr fontId="5"/>
  </si>
  <si>
    <r>
      <t xml:space="preserve">
解　説
</t>
    </r>
    <r>
      <rPr>
        <b/>
        <sz val="12"/>
        <color indexed="9"/>
        <rFont val="ＭＳ Ｐゴシック"/>
        <family val="3"/>
        <charset val="128"/>
      </rPr>
      <t>手に付着している細菌の数に関するデータは少ないのですが、こんなデータが見つかりました。
★なんと、清潔な環境で働いていると思われる医療従事者ですら、</t>
    </r>
    <r>
      <rPr>
        <b/>
        <sz val="12"/>
        <color indexed="13"/>
        <rFont val="ＭＳ Ｐゴシック"/>
        <family val="3"/>
        <charset val="128"/>
      </rPr>
      <t>1cm</t>
    </r>
    <r>
      <rPr>
        <b/>
        <vertAlign val="superscript"/>
        <sz val="12"/>
        <color indexed="13"/>
        <rFont val="ＭＳ Ｐゴシック"/>
        <family val="3"/>
        <charset val="128"/>
      </rPr>
      <t>2</t>
    </r>
    <r>
      <rPr>
        <b/>
        <sz val="12"/>
        <color indexed="13"/>
        <rFont val="ＭＳ Ｐゴシック"/>
        <family val="3"/>
        <charset val="128"/>
      </rPr>
      <t>当り39,000個から4,600,000個もの細菌</t>
    </r>
    <r>
      <rPr>
        <b/>
        <sz val="12"/>
        <color indexed="9"/>
        <rFont val="ＭＳ Ｐゴシック"/>
        <family val="3"/>
        <charset val="128"/>
      </rPr>
      <t>が付着しいます。
★全ての菌が悪い菌ではありません。しかし装飾品の陰に隠れて生息する菌には、化膿菌や腐敗菌、病原菌もいるかも知れません。石鹸を使った決められた手洗いで、リスクを減らしてください。</t>
    </r>
    <r>
      <rPr>
        <b/>
        <sz val="12"/>
        <color indexed="43"/>
        <rFont val="ＭＳ Ｐゴシック"/>
        <family val="3"/>
        <charset val="128"/>
      </rPr>
      <t>　　　</t>
    </r>
    <r>
      <rPr>
        <b/>
        <sz val="10"/>
        <color rgb="FFFFFF99"/>
        <rFont val="ＭＳ Ｐゴシック"/>
        <family val="3"/>
        <charset val="128"/>
      </rPr>
      <t>　(家庭の医学のHPより写真引用)</t>
    </r>
    <rPh sb="83" eb="84">
      <t>アタリ</t>
    </rPh>
    <rPh sb="118" eb="119">
      <t>スベ</t>
    </rPh>
    <rPh sb="121" eb="122">
      <t>キン</t>
    </rPh>
    <rPh sb="123" eb="124">
      <t>ワル</t>
    </rPh>
    <rPh sb="125" eb="126">
      <t>キン</t>
    </rPh>
    <rPh sb="137" eb="140">
      <t>ソウショクヒン</t>
    </rPh>
    <rPh sb="141" eb="142">
      <t>カゲ</t>
    </rPh>
    <rPh sb="143" eb="144">
      <t>カク</t>
    </rPh>
    <rPh sb="146" eb="148">
      <t>セイソク</t>
    </rPh>
    <rPh sb="150" eb="151">
      <t>キン</t>
    </rPh>
    <rPh sb="154" eb="156">
      <t>カノウ</t>
    </rPh>
    <rPh sb="156" eb="157">
      <t>キン</t>
    </rPh>
    <rPh sb="158" eb="160">
      <t>フハイ</t>
    </rPh>
    <rPh sb="160" eb="161">
      <t>キン</t>
    </rPh>
    <rPh sb="162" eb="164">
      <t>ビョウゲン</t>
    </rPh>
    <rPh sb="164" eb="165">
      <t>キン</t>
    </rPh>
    <rPh sb="170" eb="171">
      <t>シ</t>
    </rPh>
    <rPh sb="176" eb="178">
      <t>セッケン</t>
    </rPh>
    <rPh sb="179" eb="180">
      <t>ツカ</t>
    </rPh>
    <rPh sb="187" eb="189">
      <t>テアラ</t>
    </rPh>
    <rPh sb="196" eb="197">
      <t>ヘ</t>
    </rPh>
    <phoneticPr fontId="5"/>
  </si>
  <si>
    <t>機能性表示食 4/3現在　5,281品目です　(A18,A89,A178,A217を除く)</t>
    <phoneticPr fontId="16"/>
  </si>
  <si>
    <t>ノロウイルス集団発生 北上市内保育所｜Iwanichi Online 岩手日日新聞社 
Iwanichi Online 岩手日日新聞社 
県医療政策室は３１日、北上市内の保育所（園児１５５人、職員３４人）でノロウイルスによる感染性胃腸炎が集団発生したと発表した。</t>
    <phoneticPr fontId="107"/>
  </si>
  <si>
    <t>岩手新報</t>
    <rPh sb="0" eb="2">
      <t>イワテ</t>
    </rPh>
    <rPh sb="2" eb="4">
      <t>シンポウ</t>
    </rPh>
    <phoneticPr fontId="107"/>
  </si>
  <si>
    <t>生しいたけの原産地表示を見直しへ 「菌を植えつけた場所」に</t>
    <phoneticPr fontId="16"/>
  </si>
  <si>
    <t>海外で菌の植えつけが行われた生しいたけの「菌床」を輸入し、国内で収穫したものを、国産として販売するケースが増え、「誤解を与える」という指摘が出ていることを受け、消費者庁は、菌を植えつけた場所を生しいたけの原産地として表示することを義務づけるよう新たにルールを見直す方針を固めたことがわかりました。
現在の国の食品表示のルールでは、きのこを含む農産物は、収穫された場所を原産地として表示することになっています。
ところが、しいたけの場合、「菌床」と呼ばれる木の粉などに菌を植えつけたものを海外から輸入して、育ったものを収穫し、国産として販売されるケースが増えていて、違反ではないものの誤解を招きやすいという指摘があがっています。
消費者庁は、おととし、ルールを一部改正し、菌を植えつけた場所もあわせて表示することが望ましいとしましたが、その後も海外で植えつけたことの表示がほとんどない状態が続いていて、消費者や生産者団体などから対策が不十分だという声が寄せられているということです。
このため、消費者庁は収穫した場所ではなく、菌を植えつけた場所を生しいたけの原産地として表示することを義務づけるよう、新たにルールを見直す方針を固めたことがわかりました。
ルールの見直しは今月中に行ない、消費者や生産者への周知を進めるとしています。
林野庁によりますと生しいたけの輸入量は、２０００年には４万２０００トンと国内の消費量の４割近くを占めていました。
その後、２００１年に国内の生産者を守るために緊急輸入制限を暫定発動したほか２００６年には残留農薬に関する新しい制度が導入されたことなどから減少し、おととしには１８００トンと、国内の消費量のおよそ２％ほどにまで減っています。
その一方で、菌床の輸入は増えています。
林野庁によりますとおととし輸入した菌床から生産した生しいたけの量は、１万トンあまりと推計され、国内の消費量全体の１５％を占めると見られています</t>
    <phoneticPr fontId="16"/>
  </si>
  <si>
    <t>川越の老舗菓子会社 業者から仕入れた商品「自社製造」と表示</t>
    <phoneticPr fontId="16"/>
  </si>
  <si>
    <t>埼玉県川越市にある老舗の菓子会社が、別の業者から仕入れた菓子を自社で製造したとする不適切な表示をして販売していたことをホームページで明らかにし、会社は「食品を製造・販売する者として深く反省し、おわび申し上げます」とコメントしています。
川越市の菓子会社「くらづくり本舗」では「芋せんべい」など３つの商品について別の業者が製造した商品を仕入れ、自社で選別や包装をして販売していました。
食品表示法ではおととしからこうした場合、仕入れ先の業者を製造所として自社を加工者としてそれぞれ表示することが義務づけられましたが、それ以降も製造者として自社の名前を表示して販売していたということです。
３月下旬に外部の指摘で気づき、会社は保健所にこれまでのいきさつを報告したうえで、指導に従い正しい表示のシールを商品に貼る対応をとったということです。
会社側は経緯について「法律の改正後に表示を変える対応をするのを忘れてしまった」と説明しています。
「くらづくり本舗」は明治２０年に創業し埼玉県内に４０あまりの直営店がある老舗で自民党の中野英幸衆議院議員が社長を務めていて自社のホームページで「食品を製造・販売する者として深く反省し、おわび申し上げます」とコメントしています。</t>
    <phoneticPr fontId="16"/>
  </si>
  <si>
    <t>アサリの原産地表示ルールを厳格化</t>
    <phoneticPr fontId="16"/>
  </si>
  <si>
    <t>輸入アサリが熊本県産として大量に流通していた疑惑がある問題を受け、消費者庁はこの程、食品表示Q&amp;Aを改正し、アサリの原産地表示ルールを厳格化しました。
この問題を巡っては、問題発覚後に同県産のアサリが出荷停止されて以降、農林水産省の調査で出荷停止前は国内シェア8割を占めていた県産アサリが全国の小売店から姿を消す一方、中国産アサリのシェアが7割近くまで伸びていました。
アサリの原産地表示には生育期間が最も長い場所を原産地として表示できる、いわゆる「長いところルール」が適用されていますが、このルールが悪用され、実際には短期間しか県内の海に「蓄養」されていない輸入アサリが熊本県産として偽装されていたとみられます。
今回の改正では蓄養がこのルールの算定期間に含まれないことを明確化。輸入アサリの原産地表示は、蓄養の有無に関わらず、原則、輸出国となります。
例外として輸入アサリでも国内で1年半以上の育成（養殖）を行い、育成に関する根拠書類を保存している場合、国内の育成した産地を原産地として表示できます。</t>
    <phoneticPr fontId="16"/>
  </si>
  <si>
    <t>新たな食品表示ルール　4月1日スタート</t>
    <phoneticPr fontId="16"/>
  </si>
  <si>
    <t>新たな食品表示ルールが4月1日にスタートし、すべての加工食品に原料原産地表示が義務付けられる。また、食品添加物については「人工」「合成」の用語の使用を禁止する。
原料原産地表示をすべての加工食品に拡大
　4月1日から、新たな加工食品の原料原産地表示制度が完全施行となる。これまで22食品群と5品目を対象としてきた原料原産地表示をすべての加工食品に広げる。新制度は2017年9月1日にスタートし、本日（3月31日）までを経過措置期間に設定、従来の表示方法も認めてきた。明日（1日）以降は、容器包装に原料原産地表示が欠落していると食品表示法違反に問われる。　新制度では、使用する原材料（生鮮）の産地が2カ国以上の場合、重量が大きい順に「アメリカ産、国産」などと表示。3カ国以上の場合は「アメリカ産、国産、中国産、カナダ産」というようにすべての産地を記載するか、または3カ国目以降を「その他」とすることもできる。　原産地（2カ国以上）が季節によって切り替わるなど、重量順に表示することが困難な商品については、「小麦（アメリカまたはカナダ）」といった表示方法も可能。3カ国以上の場合は、「小麦（輸入）」と括ることもできる。　使用する原材料が果汁やチョコレートなど加工食品の場合は、「チョコレート（ベルギー製造）」というように製造地を記載する。
食品添加物の表示ルールも変更
　新たな食品添加物表示制度も4月1日からスタートする。消費者庁は2020年7月16日、食品表示法の食品表示基準を改正し、「人工甘味料」「合成保存料」などに見られる「人工」「合成」の用語を削除。きょう（3月31日）までを経過措置期間としていた。4月1日からは「人工甘味料」などの表示は全面的に禁止となる。
　改正の背景には、「人工」「合成」の添加物よりも「天然」の添加物のほうが安全という誤解が、消費者の間で生じていたことなどがある。
　「無添加」「食品添加物不使用」の新たな表示ルールも始まるが、2024年3月までを経過措置期間に設定。経過措置期間が切れるまでは、従来の表示方法も可能となる。</t>
    <phoneticPr fontId="16"/>
  </si>
  <si>
    <t>新たに4産品を地理的表示（GI）として登録</t>
    <phoneticPr fontId="16"/>
  </si>
  <si>
    <t>～今
農林水産省は、本日、「はかた地どり」、「川俣シャモ」、「あけぼの大豆」及び「ところピンクにんにく」を地理的表示（GI）として、特定農林水産物等の名称の保護に関する法律（地理的表示法）に基づき、登録しましたので、お知らせいたします。
1.概要
地理的表示（GI）保護制度は、地域で長年育まれた特別な生産方法によって、高い品質や評価を獲得している農林水産物・食品の名称を品質の基準とともに国に登録し、知的財産として保護するものです。農林水産省は、学識経験者からの意見聴取等を経て、令和4年3月31日（木曜日）に、地理的表示法に基づき、生産地や品質等の基準とともに次の産品を地理的表示として登録（登録番号第117号から第120号）しましたので、お知らせします。
登録　　　番号　　　名称　　　登録生産者団体　　　生産地　　　（国名及び都道府県名のみ）
117	はかた地どり	福岡県はかた地どり推進協議会	福岡県
118	川俣シャモ	川俣シャモ振興会 　　　　　　　　　　　　　　福島県
119	あけぼの大豆	身延町あけぼの大豆振興協議会	山梨県
120	ところピンクにんにく	常呂町農業協同組合	　　　　北海道</t>
    <phoneticPr fontId="16"/>
  </si>
  <si>
    <t>日本から輸入のイチゴ9件が不合格＝相次ぐ農薬基準値超えで検査強化／台湾</t>
    <phoneticPr fontId="16"/>
  </si>
  <si>
    <t>（台北中央社）衛生福利部（保健省）食品薬物管理署（食薬署）は22日、日本から輸入されたイチゴ9件が水際検査で不合格になったと発表した。日本産のイチゴから基準値を上回る残留農薬が検出されるケースが相次いでおり、同署は先月下旬から検査を強化している。同署が同日公表した不合格品は計18件。日本のイチゴのほか、チリのネクタリン、韓国の水参なども含まれる。
不合格品のイチゴ9件からは基準値を上回る農薬フロニカミドやクロルフェナピルが検出された。
同署北区管理センターの陳慶裕科長によれば、同署は先月21日以降、日本から輸入されたイチゴに対して全ロット検査を実施。今回不合格になったイチゴのうち、3件は検査強化前に輸入されたものだという。陳氏は、日本産イチゴに対する全ロット検査は半年間実施する予定だと説明。残留農薬の基準値超過の状況が改善されなければ、期間の延長を検討すると述べた。検査で不合格になった食品は輸入が認められず、積み戻しまたは破棄される。</t>
    <phoneticPr fontId="16"/>
  </si>
  <si>
    <t>https://news.livedoor.com/article/detail/21873229/</t>
    <phoneticPr fontId="16"/>
  </si>
  <si>
    <t>台湾問題で火を焚き付ける行為は焼身自殺＝外交部</t>
    <phoneticPr fontId="16"/>
  </si>
  <si>
    <t>中国外交部の汪文斌報道官は28日の定例記者会見で、「台湾問題とウクライナ問題には本質的な違いがあり、比較できるものではない」と強調しました。
報道によりますと、米軍関係者は取材に応じた際にウクライナ問題を台湾と比較し、言われのない「中国の脅威」を喧伝したということです。
これを受けて、汪報道官は、「台湾は中国領土の不可分の一部である。一方、ウクライナは主権国家だ。この両者は根本的に異なる」と指摘したうえで、「米側の一部の人間は下心が陰険であり、台湾海峡で新たな危機を作り出すことを図っている。米国の地政学的戦略と経済的利益のために、台湾海峡両岸人民の幸せと地域の平和、安定を犠牲にしようとしている。台湾はウクライナではない。国の主権と領土保全を守る中国人民の決意は断固としたものである。台湾問題で火を焚き付ける行為は焼身自殺という結末を迎えるだけだ」と述べました。</t>
    <phoneticPr fontId="16"/>
  </si>
  <si>
    <t>https://www.recordchina.co.jp/b891677-s12-c100-d0189.html</t>
    <phoneticPr fontId="16"/>
  </si>
  <si>
    <t>金沢で今年すでに5件目 アニサキス食中毒</t>
    <phoneticPr fontId="16"/>
  </si>
  <si>
    <t>3月31日夜に金沢市内の寿司店で食事をした男性の体内から寄生虫のアニサキスが見つかりました。保健所はこの店で食中毒が発生したとして4月2日の1日間、営業停止を命じました。
金沢市保健所によりますと31日の夜、金沢市森山の恵比須寿しでシメサバやタラの子付けの刺身などを食べた50代の男性が4月1日朝早くに腹痛を訴え、調査の結果胃からアニサキスが摘出されました。潜伏期間内に魚介類を食べたのはこの店でのみだったことから、保健所はこの店で食中毒が発生したと断定、4月2日の1日間、店の営業を禁じるとともに魚介類の取り扱いについても改善するよう指示しました。現在、男性は回復しているということです。
去年までの5年間、金沢市内で発生したアニサキスによる食中毒は年間1件から4件程度で推移していましたが、今年はこれが5件目となっていて、保健所が注意を呼びかけています。</t>
    <phoneticPr fontId="16"/>
  </si>
  <si>
    <t>金沢市</t>
    <rPh sb="0" eb="3">
      <t>カナザワシ</t>
    </rPh>
    <phoneticPr fontId="16"/>
  </si>
  <si>
    <t>北陸放送</t>
    <rPh sb="0" eb="2">
      <t>ホクリク</t>
    </rPh>
    <rPh sb="2" eb="4">
      <t>ホウソウ</t>
    </rPh>
    <phoneticPr fontId="16"/>
  </si>
  <si>
    <t>https://news.yahoo.co.jp/articles/947c0f50d526668e93c525ec42352ea7a503c29c</t>
    <phoneticPr fontId="16"/>
  </si>
  <si>
    <t>SAKAMA、通販商品に「除毒されていないフグ」混入で謝罪　購入者全員に連絡済み、回収進める【追記あり】</t>
    <phoneticPr fontId="16"/>
  </si>
  <si>
    <t>鮮魚通販アプリ「サカマアプリ」を展開するSAKAMA（東京都渋谷区）は2022年4月1日、販売する「チャレンジFishボックス」について、「除毒されていない状態のヒガンフグ」が混入し、消費者に届く事例を確認したとして、公式サイトで謝罪文を発表した。
   すでに購入者全員と連絡が取れ、商品回収を進めているという。同社はJ-CASTニュースの取材に「今回の事案につきましては、弊社としても重大なこととして捉えております」と答え、再発防止に努めるとしている。</t>
    <phoneticPr fontId="16"/>
  </si>
  <si>
    <t>渋谷区</t>
    <rPh sb="0" eb="3">
      <t>シブヤク</t>
    </rPh>
    <phoneticPr fontId="16"/>
  </si>
  <si>
    <t>j-castニュース</t>
    <phoneticPr fontId="16"/>
  </si>
  <si>
    <t>https://www.j-cast.com/2022/04/01434512.html</t>
    <phoneticPr fontId="16"/>
  </si>
  <si>
    <t>https://www.shimotsuke.co.jp/articles/-/572211</t>
    <phoneticPr fontId="16"/>
  </si>
  <si>
    <t>イカにアニサキス　小山の男性が食中毒</t>
    <phoneticPr fontId="16"/>
  </si>
  <si>
    <t>栃木県</t>
    <rPh sb="0" eb="3">
      <t>トチギケン</t>
    </rPh>
    <phoneticPr fontId="16"/>
  </si>
  <si>
    <t>　県保健福祉部は31日、小山市の50代男性が寄生虫アニサキスによる食中毒を発症したと発表した。現在は回復している。
サバにアニサキス　足利の女性が食中毒
　男性は10日午後８時ごろ、自ら海で釣ったヤリイカを自宅で刺し身にして食べ、翌日夜に嘔吐（おうと）や腹痛の症状が出た。12日に同市内の医療機関を受診したが腹痛が治まらず、17日に再受診し寄生虫が摘出された。民間検査機関で31日、アニサキスと断定された。</t>
    <phoneticPr fontId="16"/>
  </si>
  <si>
    <t>下野新聞</t>
    <rPh sb="0" eb="2">
      <t>シモノ</t>
    </rPh>
    <rPh sb="2" eb="4">
      <t>シンブン</t>
    </rPh>
    <phoneticPr fontId="16"/>
  </si>
  <si>
    <t>TBA、簡易遺伝子検査技術を活用したハラール用偽装肉判別検査キットをタイで販売開始</t>
    <phoneticPr fontId="16"/>
  </si>
  <si>
    <t>東北大学発ベンチャー企業である株式会社TBA（以下、TBA）は、誰でも簡単に検査できる遺伝子検査紙「STH-PAS」の開発・製造・販売を行っています。STH-PASは高価な機器類や特別な技術を必要とせず、簡単に目視判定できる画期的な遺伝子検査紙です。STH-PASは様々な検査に応用でき、医療分野ではデング熱ウィルス、マラリヤ、結核菌などの感染症検査の他、薬剤耐性病原菌の判定も可能です。また、食品分野では食中毒菌等の食品混入菌検査や農産物の産地偽装鑑定、品種鑑定にも活用できます。</t>
    <phoneticPr fontId="16"/>
  </si>
  <si>
    <t>男性が食中毒…刺し身の盛り合わせ食べ　腹痛や吐き気、アニサキスを検出　飲食店を行政処分に</t>
    <phoneticPr fontId="16"/>
  </si>
  <si>
    <t>さいたま市</t>
    <rPh sb="4" eb="5">
      <t>シ</t>
    </rPh>
    <phoneticPr fontId="16"/>
  </si>
  <si>
    <t>埼玉県さいたま市は２６日、同市浦和区仲町の飲食店「すし二乃宮」で、食中毒が発生したとして、同日中の１日間、冷凍品を除く生食用の魚介類の調理、提供を停止とする行政処分をした。
　市食品・医薬品安全課によると、同店で２３日に刺し身の盛り合わせなどを食べた３０代男性に腹痛や吐き気などの症状が見られ、調査の結果、男性の体から魚介類の寄生虫「アニサキス」が見つかった。潜伏期間や喫食状況などから、同店での食事が原因による食中毒と判断した。</t>
    <phoneticPr fontId="16"/>
  </si>
  <si>
    <t>https://news.yahoo.co.jp/articles/843fdf8bc9374ffff30108f711392db71a5bb643</t>
    <phoneticPr fontId="16"/>
  </si>
  <si>
    <t>埼玉新聞</t>
    <rPh sb="0" eb="2">
      <t>サイタマ</t>
    </rPh>
    <rPh sb="2" eb="4">
      <t>シンブン</t>
    </rPh>
    <phoneticPr fontId="16"/>
  </si>
  <si>
    <t>https://www.afpbb.com/articles/-/3397156</t>
    <phoneticPr fontId="16"/>
  </si>
  <si>
    <t>https://news.yahoo.co.jp/articles/7bae15ac59a887526d95c16de566e35a68d55d68</t>
    <phoneticPr fontId="16"/>
  </si>
  <si>
    <t>https://jp.reuters.com/article/ecb-policy-inflation-idJPKCN2LR0X0</t>
    <phoneticPr fontId="16"/>
  </si>
  <si>
    <t>https://www.jetro.go.jp/biznews/2022/03/e1df92b6613f20ee.html</t>
    <phoneticPr fontId="16"/>
  </si>
  <si>
    <t>https://www.nikkei.com/article/DGXZQOCC2445M0U2A220C2000000/</t>
    <phoneticPr fontId="16"/>
  </si>
  <si>
    <t>https://www.excite.co.jp/news/article/Kyodo_prw_202203289188/</t>
    <phoneticPr fontId="16"/>
  </si>
  <si>
    <t>［ニコシア　３０日　ロイター］ - 欧州中央銀行（ＥＣＢ）のラガルド総裁は３０日、食品とエネルギー価格の上昇は続かず、スタグフレーションは避けられるとの見方を示した。キプロスの首都ニコシアで開かれたイベントで、現在続いているロシアのウクライナ侵攻の影響でエコノミストは頻繁に経済予測を修正していると指摘。インフレの見通しは「流動的」だが、「リセッション（景気後退）と高水準のインフレというスタグフレーションの二つの要素が続くとは予想していない」と述べた。
「今年はインフレ率が上昇することは間違いない」としながらも「現在インフレ率を押し上げているエネルギーと食品価格は高止まりするが、さらに上昇し続けるとはみていない」と語った。</t>
    <phoneticPr fontId="16"/>
  </si>
  <si>
    <t>アルゼンチン政府は3月19日付で政令131/2022号外部サイトへ、新しいウィンドウで開きますを公布し、大豆油および大豆ミールに課されている輸出税率に関する措置を2022年12月31日まで停止した。同政令は即日施行された。これにより、大豆油および大豆ミールに課される輸出税率は、これまでの31％から再び33％へ引き上げられる。
大豆油および大豆ミールの輸出税率は、2020年の3月5日付政令230/2020号外部サイトへ、新しいウィンドウで開きますに基づき33％とされていたが、同年10月4日付政令790/2020号外部サイトへ、新しいウィンドウで開きますにより31％に引き下げられた。今回の政令は、政令790/2020号の措置を2022年12月31日まで停止したため、両品目の輸出税率は33％に戻ることになった。政府は、今回の税率引き上げの理由に、ロシアによるウクライナへの侵攻が世界の農産物供給、特に小麦、トウモロコシ、ヒマワリ油の国際価格に大きな影響を及ぼしていることを挙げた。また、輸出税率の引き上げで生じる余剰金を活用し、国内市場における穀物価格の高騰を抑制するのが狙いだ。そのため、3月19日付政令132/2022号外部サイトへ、新しいウィンドウで開きますでは、小麦の価格安定を図るための信託基金を創設し、この基金を通じて、国内において製粉業者が購入する小麦の価格を安定させる。これにより、パン屋などに販売される小麦粉の価格が国によって補助されることになる。アルゼンチンの消費者物価指数（CPI）は、単月、年率をみても高い上昇率が続いており（2022年3月17日記事参照）、2022年2月に物価の大幅な上昇がみられ、3月もさらに上層するとみられる。今回の輸出税率の引き上げは、アルベルト・フェルナンデス大統領が「インフレとの戦争を開始する」と発言したことを受け、そのインフレ対策の一環とされている。
政府は3月13日、大豆油と大豆ミールの輸出を行うために、輸出者があらかじめ登録する必要がある外国販売宣誓申告書（DJVE）の受け付けを一時停止していたが、輸出税率の引き上げとともに再開した。
3月22日付現地紙「iプロフェッショナル」によると、アルゼンチン植物油産業会議所・穀物輸出センター（CIARA-CEC）は「政府に一方的に輸出税を引き上げる権限はない」と、政府の今回の決定を強く批判している。大豆生産が集中する地域では抗議デモが発生しており、今後も政府と農業団体の対立が再び悪化しそうだ。</t>
    <phoneticPr fontId="16"/>
  </si>
  <si>
    <t>静岡県を一大産地とするワサビ。加工品の製造販売を手掛けるカメヤ食品（静岡県清水町）は欧米の需要を開拓し、輸出額は2年間で2倍に膨らんだ。海外のバイヤーを国内の自社農園に招いて生産工程を紹介、信頼関係を構築することで販路を広げている。現地の食文化にも合うように改良した商品で市場への浸透を目指す。米国の家庭雑貨店に、パッケージに「カメヤ」と書かれたチューブ入りワサビやワサビ味のふりかけ、ドレッシングなどがずらりと並ぶ。亀谷泰一社長は「海外小売店との直接取引は商流を広げるだけでなく、製品開発でもメリットがある」と手応えを語る。たとえば、チューブ入りワサビは米国の食文化や顧客の嗜好を熟知したバイヤーと連携し、半年ほどをかけて開発した。健康志向の顧客を想定して着色料を使わず、肉料理にも合うように辛さを抑えた点が特徴だ。商社などを通さずに直接納入している。
最初の海外進出は1988年、カナダにワサビ農園をつくった。当時社長だった亀谷健会長が旅行で訪れた際、現地でワサビ製品を見つけたのがきっかけだ。だが、物流網をうまく構築できず、2008年に撤退した。その後、米国の業界団体が主催する展示会への出展を通じ、10年ごろから海外へ再進出。現在は米国やオランダの小売店など約30社と取引する。強みは国内にワサビ農園を持ち、鮮度の高い状態で加工した製品を生産できる点だ。水温が安定した清流で育てる静岡県の栽培様式は国連食糧農業機関（FAO）の「世界農業遺産」に認定されるなど国際的にも注目されている。展示会ではこうした背景を説明しながら、製品の魅力を訴求する。新型コロナウイルス禍が本格化する前は商談時に自社農園に招き、採れたてのワサビを使って製品を作る様子を見てもらうことで信頼構築につなげていたという。22年1月期の輸出額は約1億5000万円と、売上高全体の約1割を占めた。国内はコロナ禍でインバウンド（訪日外国人）向けワサビ製品の販売が落ち込んでおり、海外事業に力を入れる考えだ。商社を通じた輸出だけでなく、海外小売りへの直接販売を進める。展示会などを通じて現地バイヤーとの交流を増やす。
米国では販路を広げるため、22年夏に電子商取引（EC）サイトを立ち上げる計画だ。米国内に倉庫を設けて販売する。「健康志向の強い米国市場の開拓は、高齢化が進む国内市場の販売にも生かせる」（亀谷社長）とみる。輸出額の5割を占める欧州向けでは、有機栽培のワサビを使った製品開発も視野に入れる。輸出額は26年1月期までに前期比3.3倍の5億円にまで高めたい考えだ。</t>
    <phoneticPr fontId="16"/>
  </si>
  <si>
    <t>【バルセロナ2022年3月28日 PR Newswire＝共同通信JBN】食品産業、食品サービス産業、ケータリング産業とホスピタリティー設備の主要なプラットフォームが2022年4月4日から7日まで、フィラ・デ・バルセロナ（Fira de Barcelona）（https://www.firabarcelona.com/en/ ）のグランビア（Gran Via）会場に戻り、国際的な関心を集めている。Alimentaria（https://www.alimentaria.com/en ）とHostelco（https://www.hostelco.com/en/ ）には、3000社近くが参加し、うち400社が52カ国から参加する。
多くの市場で制約が存在し続け、国際情勢も不安定な中で、スペインの食品部門は引き続き輸出を増やし、2021年には総額382億200万ユーロと過去最高を記録した。しかし、この部門は新たな市場の開拓と売上の増加という恒久的な課題に挑んでおり、AlimentariaとHostelcoは、その戦略の優れた先鋒になっている。
今年、展示会に出展する国際的な企業は8万5000平方メートルの総面積のうちの1万5000平方メートル（18％）以上を占める。さらに具体的に言うと、52カ国から400社が出展し、そのうち200社はこのイベント初参加となる。International Pavilionsエリアには、ブラジル、スロバキア、オーストラリア、カナダ、アラブ首長国連邦（UAE）、および初参加のプエルトリコを含む外国企業の大半は、国別のグループに分かれて出展する。</t>
    <phoneticPr fontId="16"/>
  </si>
  <si>
    <t>【ロンドン時事】西側諸国の企業が相次いでロシアからの撤退を決める中、ロシアで事業を継続する企業に対する逆風が強まっている。
　これまでロシア事業を続けていたスイス食品大手ネスレは、強まる批判を受け、離乳食や療養食などの生活必需品を除く製品の輸出入停止を迫られた。
　ネスレはチョコレート菓子「キットカット」やペットフードの「ピュリナ」などの有名ブランドで知られる。ウクライナのシュミハリ首相は17日、ネスレのシュナイダー最高経営責任者（CEO）と電話で話した後、「ロシア市場にとどまることの副作用を全く理解していない。ロシア政府に税金を支払えば、罪のない子どもたちや母親たちを殺すことにつながる」と非難していた。　ソーシャルメディアではネスレ製品のボイコット運動が発生。ウクライナを支援する国際ハッカー集団「アノニマス」がネスレを標的にサイバー攻撃を仕掛ける事態に発展していた。　これを受け、同社は23日の声明で輸出入や広告宣伝の停止などを発表。「ロシアで利益が出た場合は人道支援団体に寄付する」と釈明を迫られた。
　フランス石油大手トタルエナジーズも同様だ。ロシアでの新規事業への投資停止を表明していたが、他の大手石油資本が次々と撤退を決める中で対応の甘さが批判を浴びた。トタルは「『戦争犯罪への加担』という言われのない非難を受けている」としながらも、年末までのロシア産原油の購入停止などの方針転換を打ち出さざるを得なかった。　カジュアル衣料「ユニクロ」を展開する日本のファーストリテイリングも方針転換を迫られた企業の一つ。ウクライナで一般市民の被害が増えるにつれ、企業がロシアで営利活動を行うことへの圧力も日増しに強くなっている。</t>
    <phoneticPr fontId="16"/>
  </si>
  <si>
    <t>中国湖南省（Hunan）の長沙税関は25日、同税関所属の湘西税関が24日に湖南花垣鯤海食品が生産したキャビア301キロを検査し、日本への輸出許可を出したことを明らかにした。湖南省からキャビア製品が輸出されるのは今年初めて。日本への輸出は4年ぶりとなる。
　キャビアはチョウザメの卵巣をほぐして塩漬けにしたもので、世界の飲食市場で高い人気を集めている。地域的な包括的経済連携（RCEP）協定の発効後、湘西税関は企業にRCEP加盟国の市場を積極的に開拓するよう促すとともに、今回、湘西トゥチャ族ミャオ族自治州で初めてとなる原産地証明書を発行した。これにより、今回輸出するキャビアは輸出先国で約4千元（1円＝約19円）の関税が減免される。
　湖南花垣鯤海食品の責任者によると、チョウザメが抱卵するまで8年前後の養殖期間を要するため、キャビアは市場価格が高く、大きな経済的効果が見込まれる。今回に続き、約1・5トンのキャビアを日本に輸出する予定だという。</t>
    <phoneticPr fontId="16"/>
  </si>
  <si>
    <t>中国</t>
    <rPh sb="0" eb="2">
      <t>チュウゴク</t>
    </rPh>
    <phoneticPr fontId="16"/>
  </si>
  <si>
    <t>食品・エネルギー価格、上昇は続かず＝ＥＣＢ総裁 ｜ Reuters</t>
  </si>
  <si>
    <t>アルゼンチン政府、大豆油・大豆ミールの輸出税率を再び33％に引き上げ(アルゼンチン) ｜ ビジネス短信 - ジェトロ</t>
  </si>
  <si>
    <t>カメヤ食品、欧米でワサビ製品を販売　： 日本経済新聞</t>
  </si>
  <si>
    <t>AlimentariaとHostelcoがスペイン食品産業の輸出可能性を紹介</t>
  </si>
  <si>
    <t>ロシアでの事業に逆風　西側企業、迫られる転換</t>
  </si>
  <si>
    <t>湖南省産キャビア、4年ぶりに日本へ輸出</t>
  </si>
  <si>
    <t>欧州</t>
    <rPh sb="0" eb="2">
      <t>オウシュウ</t>
    </rPh>
    <phoneticPr fontId="16"/>
  </si>
  <si>
    <t>ｱﾙｾﾞﾝﾁﾝ</t>
    <phoneticPr fontId="16"/>
  </si>
  <si>
    <t>バルセロナ</t>
    <phoneticPr fontId="16"/>
  </si>
  <si>
    <t>ロシア</t>
    <phoneticPr fontId="16"/>
  </si>
  <si>
    <t>2022年 第11週（3月14日〜 3月20日）</t>
    <phoneticPr fontId="107"/>
  </si>
  <si>
    <t>結核例174</t>
    <phoneticPr fontId="5"/>
  </si>
  <si>
    <t>血清群・毒素型：‌O157 VT1・VT2（2例）、O142 VT1（1例）、O127 VT1・VT2（1例）、O157 VT1（1例）、
O8 VT2（1例）、O115 VT1（1例）、O146VT1（1例）、その他・不明（6例）
累積報告数：155例（有症者71例、うちHUS 1例．死亡なし）</t>
    <phoneticPr fontId="107"/>
  </si>
  <si>
    <t xml:space="preserve">年齢群：‌10代（1例）、20代（3例）、30代（2例）、40代（3例）、
50代（1例）、60代（3例）、70代（1例）
</t>
    <phoneticPr fontId="107"/>
  </si>
  <si>
    <t xml:space="preserve">腸管出血性大腸菌感染症14例（有症者5例、うちHUS なし）
感染地域：国内11例、国内・国外不明3例
国内の感染地域：‌北海道3例、大阪府2例、鹿児島県2例、福岡県1例、長野県/東京都1例、国内（都道府県不明）2例
</t>
    <phoneticPr fontId="107"/>
  </si>
  <si>
    <t>E型肝炎15例 感染地域（感染源）：‌石川県2例（不明2例）、北海道1例（不明）、
宮城県1例（豚ホルモン）、茨城県1例（イノシシ）、群馬県1例（不明）、　千葉県1例（不明）、東京都1例（不明）、神奈川県1例（豚レバー）、　　　兵庫県1例（不明）、鹿児島県1例（不明）、
国内（都道府県不明）3例（不明3例）、国内・国外不明1例（焼肉</t>
    <phoneticPr fontId="107"/>
  </si>
  <si>
    <t>レジオネラ症10例（肺炎型9例、ポンティアック型1例）
感染地域：‌愛媛県2例、福岡県2例、千葉県1例、神奈川県1例、新潟県1例、福井県1例、山口県1例、国内・国外不明1例
年齢群：‌50代（1例）、60代（4例）、70代（3例）、80代（1例）、90代以上（1例）累積報告数：213例</t>
    <phoneticPr fontId="107"/>
  </si>
  <si>
    <t>アメーバ赤痢6例（腸管アメーバ症5例、腸管外アメーバ症1例）
感染地域：国内（都道府県不明）3例、国内・国外不明3例
感染経路：不明6例</t>
    <phoneticPr fontId="10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</si>
</sst>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3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sz val="20"/>
      <color indexed="9"/>
      <name val="ＭＳ Ｐゴシック"/>
      <family val="3"/>
      <charset val="128"/>
    </font>
    <font>
      <sz val="20"/>
      <color indexed="8"/>
      <name val="ＭＳ Ｐゴシック"/>
      <family val="3"/>
      <charset val="128"/>
    </font>
    <font>
      <sz val="10"/>
      <name val="Arial"/>
      <family val="2"/>
    </font>
    <font>
      <b/>
      <sz val="20"/>
      <color rgb="FF222222"/>
      <name val="ＭＳ 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sz val="10"/>
      <color indexed="63"/>
      <name val="Verdana"/>
      <family val="2"/>
    </font>
    <font>
      <sz val="11"/>
      <name val="HGS行書体"/>
      <family val="4"/>
      <charset val="128"/>
    </font>
    <font>
      <sz val="11"/>
      <name val="HGPｺﾞｼｯｸE"/>
      <family val="3"/>
      <charset val="128"/>
    </font>
    <font>
      <b/>
      <sz val="16"/>
      <name val="Arial"/>
      <family val="2"/>
    </font>
    <font>
      <sz val="16"/>
      <name val="Arial"/>
      <family val="2"/>
    </font>
    <font>
      <b/>
      <sz val="16"/>
      <color rgb="FFE60000"/>
      <name val="Arial"/>
      <family val="2"/>
    </font>
    <font>
      <b/>
      <sz val="16"/>
      <color indexed="9"/>
      <name val="ＭＳ Ｐゴシック"/>
      <family val="3"/>
      <charset val="128"/>
    </font>
    <font>
      <b/>
      <sz val="12"/>
      <color indexed="13"/>
      <name val="ＭＳ Ｐゴシック"/>
      <family val="3"/>
      <charset val="128"/>
    </font>
    <font>
      <b/>
      <u/>
      <sz val="12"/>
      <color indexed="13"/>
      <name val="ＭＳ Ｐゴシック"/>
      <family val="3"/>
      <charset val="128"/>
    </font>
    <font>
      <b/>
      <sz val="10"/>
      <color indexed="9"/>
      <name val="ＭＳ Ｐゴシック"/>
      <family val="3"/>
      <charset val="128"/>
    </font>
    <font>
      <b/>
      <sz val="12"/>
      <color indexed="43"/>
      <name val="ＭＳ Ｐゴシック"/>
      <family val="3"/>
      <charset val="128"/>
    </font>
    <font>
      <b/>
      <vertAlign val="superscript"/>
      <sz val="12"/>
      <color indexed="13"/>
      <name val="ＭＳ Ｐゴシック"/>
      <family val="3"/>
      <charset val="128"/>
    </font>
    <font>
      <b/>
      <sz val="10"/>
      <color rgb="FFFFFF99"/>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3399FF"/>
        <bgColor indexed="64"/>
      </patternFill>
    </fill>
    <fill>
      <patternFill patternType="solid">
        <fgColor indexed="12"/>
        <bgColor indexed="64"/>
      </patternFill>
    </fill>
    <fill>
      <patternFill patternType="solid">
        <fgColor theme="9" tint="0.79998168889431442"/>
        <bgColor indexed="64"/>
      </patternFill>
    </fill>
    <fill>
      <patternFill patternType="solid">
        <fgColor rgb="FFDFEAFF"/>
        <bgColor indexed="64"/>
      </patternFill>
    </fill>
    <fill>
      <patternFill patternType="solid">
        <fgColor rgb="FF92D050"/>
        <bgColor indexed="64"/>
      </patternFill>
    </fill>
    <fill>
      <patternFill patternType="solid">
        <fgColor rgb="FF66CCFF"/>
        <bgColor indexed="64"/>
      </patternFill>
    </fill>
    <fill>
      <patternFill patternType="solid">
        <fgColor theme="5" tint="-0.249977111117893"/>
        <bgColor indexed="64"/>
      </patternFill>
    </fill>
    <fill>
      <patternFill patternType="solid">
        <fgColor theme="3" tint="-0.499984740745262"/>
        <bgColor indexed="64"/>
      </patternFill>
    </fill>
  </fills>
  <borders count="253">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thick">
        <color rgb="FF002060"/>
      </left>
      <right/>
      <top style="medium">
        <color rgb="FF002060"/>
      </top>
      <bottom style="thick">
        <color rgb="FF002060"/>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right style="medium">
        <color auto="1"/>
      </right>
      <top style="thick">
        <color indexed="12"/>
      </top>
      <bottom/>
      <diagonal/>
    </border>
    <border>
      <left/>
      <right style="medium">
        <color auto="1"/>
      </right>
      <top/>
      <bottom/>
      <diagonal/>
    </border>
    <border>
      <left/>
      <right style="medium">
        <color auto="1"/>
      </right>
      <top/>
      <bottom style="medium">
        <color indexed="12"/>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thin">
        <color theme="3"/>
      </left>
      <right style="thick">
        <color indexed="12"/>
      </right>
      <top style="thin">
        <color theme="3"/>
      </top>
      <bottom style="thick">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205" fillId="0" borderId="0"/>
    <xf numFmtId="0" fontId="206" fillId="0" borderId="0" applyNumberFormat="0" applyFill="0" applyBorder="0" applyAlignment="0" applyProtection="0"/>
    <xf numFmtId="0" fontId="205" fillId="0" borderId="0"/>
  </cellStyleXfs>
  <cellXfs count="956">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49"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123" fillId="22" borderId="0" xfId="0" applyFont="1" applyFill="1" applyAlignment="1">
      <alignment vertical="center" wrapText="1"/>
    </xf>
    <xf numFmtId="0" fontId="0" fillId="37" borderId="0" xfId="0" applyFill="1">
      <alignment vertical="center"/>
    </xf>
    <xf numFmtId="0" fontId="134" fillId="37" borderId="0" xfId="0" applyFont="1"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1" fillId="27" borderId="0" xfId="0" applyNumberFormat="1" applyFont="1" applyFill="1" applyAlignment="1">
      <alignment vertical="center" wrapText="1"/>
    </xf>
    <xf numFmtId="0" fontId="130" fillId="26" borderId="0" xfId="0" applyFont="1" applyFill="1">
      <alignment vertical="center"/>
    </xf>
    <xf numFmtId="180" fontId="51" fillId="13" borderId="155" xfId="17" applyNumberFormat="1" applyFont="1" applyFill="1" applyBorder="1" applyAlignment="1">
      <alignment horizontal="center" vertical="center"/>
    </xf>
    <xf numFmtId="177" fontId="141" fillId="27" borderId="0" xfId="0" applyNumberFormat="1" applyFont="1" applyFill="1" applyBorder="1" applyAlignment="1">
      <alignment horizontal="right" vertical="center" wrapText="1"/>
    </xf>
    <xf numFmtId="0" fontId="142"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180" fontId="51" fillId="13" borderId="160" xfId="17" applyNumberFormat="1" applyFont="1" applyFill="1" applyBorder="1" applyAlignment="1">
      <alignment horizontal="center" vertical="center"/>
    </xf>
    <xf numFmtId="0" fontId="6" fillId="6" borderId="164" xfId="2" applyFill="1" applyBorder="1">
      <alignment vertical="center"/>
    </xf>
    <xf numFmtId="0" fontId="6" fillId="0" borderId="164" xfId="2" applyBorder="1">
      <alignment vertical="center"/>
    </xf>
    <xf numFmtId="3" fontId="149" fillId="22" borderId="0" xfId="0" applyNumberFormat="1" applyFont="1" applyFill="1" applyAlignment="1">
      <alignment vertical="center" wrapText="1"/>
    </xf>
    <xf numFmtId="0" fontId="118" fillId="22" borderId="162" xfId="17" applyFont="1" applyFill="1" applyBorder="1" applyAlignment="1">
      <alignment horizontal="center" vertical="center" wrapText="1"/>
    </xf>
    <xf numFmtId="14" fontId="118" fillId="22" borderId="163" xfId="17" applyNumberFormat="1" applyFont="1" applyFill="1" applyBorder="1" applyAlignment="1">
      <alignment horizontal="center" vertical="center"/>
    </xf>
    <xf numFmtId="185" fontId="149" fillId="22" borderId="0" xfId="0" applyNumberFormat="1" applyFont="1" applyFill="1" applyAlignment="1">
      <alignment horizontal="right" vertical="center" wrapText="1"/>
    </xf>
    <xf numFmtId="0" fontId="6" fillId="0" borderId="0" xfId="2" applyAlignment="1">
      <alignment horizontal="left" vertical="top"/>
    </xf>
    <xf numFmtId="0" fontId="6" fillId="38" borderId="176" xfId="2" applyFill="1" applyBorder="1" applyAlignment="1">
      <alignment horizontal="left" vertical="top"/>
    </xf>
    <xf numFmtId="0" fontId="8" fillId="38" borderId="175"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0" fontId="103" fillId="0" borderId="0" xfId="17" applyFont="1" applyAlignment="1">
      <alignment horizontal="lef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6" fillId="0" borderId="0" xfId="2" applyFont="1" applyFill="1" applyBorder="1" applyAlignment="1">
      <alignment horizontal="center" vertical="center"/>
    </xf>
    <xf numFmtId="185" fontId="152" fillId="22" borderId="0" xfId="0" applyNumberFormat="1" applyFont="1" applyFill="1" applyAlignment="1">
      <alignment horizontal="right" vertical="center"/>
    </xf>
    <xf numFmtId="0" fontId="149" fillId="0" borderId="0" xfId="0" applyFont="1" applyAlignment="1">
      <alignment vertical="center" wrapText="1"/>
    </xf>
    <xf numFmtId="185" fontId="152" fillId="0" borderId="0" xfId="0" applyNumberFormat="1" applyFont="1" applyAlignment="1">
      <alignment horizontal="right" vertical="center"/>
    </xf>
    <xf numFmtId="184" fontId="142" fillId="27" borderId="0" xfId="0" applyNumberFormat="1" applyFont="1" applyFill="1" applyBorder="1" applyAlignment="1">
      <alignment horizontal="center" vertical="center" wrapText="1"/>
    </xf>
    <xf numFmtId="184" fontId="142" fillId="27" borderId="0" xfId="0" applyNumberFormat="1" applyFont="1" applyFill="1" applyAlignment="1">
      <alignment vertical="center" wrapText="1"/>
    </xf>
    <xf numFmtId="177" fontId="141" fillId="27" borderId="0" xfId="0" applyNumberFormat="1" applyFont="1" applyFill="1" applyAlignment="1">
      <alignment horizontal="right" vertical="center" wrapText="1"/>
    </xf>
    <xf numFmtId="0" fontId="159" fillId="22" borderId="0" xfId="0" applyFont="1" applyFill="1">
      <alignment vertical="center"/>
    </xf>
    <xf numFmtId="0" fontId="159" fillId="22" borderId="0" xfId="0" applyFont="1" applyFill="1" applyBorder="1">
      <alignment vertical="center"/>
    </xf>
    <xf numFmtId="0" fontId="160"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3" fontId="161"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86" xfId="2" applyFont="1" applyFill="1" applyBorder="1" applyAlignment="1">
      <alignment horizontal="center" vertical="center" wrapText="1"/>
    </xf>
    <xf numFmtId="0" fontId="21" fillId="0" borderId="188" xfId="1" applyFont="1" applyFill="1" applyBorder="1" applyAlignment="1" applyProtection="1">
      <alignment vertical="top" wrapText="1"/>
    </xf>
    <xf numFmtId="0" fontId="8" fillId="0" borderId="189" xfId="1" applyFill="1" applyBorder="1" applyAlignment="1" applyProtection="1">
      <alignment vertical="center" wrapText="1"/>
    </xf>
    <xf numFmtId="0" fontId="18" fillId="24" borderId="190" xfId="2" applyFont="1" applyFill="1" applyBorder="1" applyAlignment="1">
      <alignment horizontal="center" vertical="center" wrapText="1"/>
    </xf>
    <xf numFmtId="0" fontId="21" fillId="0" borderId="181" xfId="1" applyFont="1" applyBorder="1" applyAlignment="1" applyProtection="1">
      <alignment horizontal="left" vertical="top" wrapText="1"/>
    </xf>
    <xf numFmtId="0" fontId="18" fillId="24" borderId="190" xfId="1" applyFont="1" applyFill="1" applyBorder="1" applyAlignment="1" applyProtection="1">
      <alignment horizontal="center" vertical="center" wrapText="1"/>
    </xf>
    <xf numFmtId="0" fontId="21" fillId="0" borderId="188" xfId="2" applyFont="1" applyFill="1" applyBorder="1" applyAlignment="1">
      <alignment vertical="top" wrapText="1"/>
    </xf>
    <xf numFmtId="0" fontId="8" fillId="0" borderId="191" xfId="1" applyBorder="1" applyAlignment="1" applyProtection="1">
      <alignment vertical="center" wrapText="1"/>
    </xf>
    <xf numFmtId="0" fontId="112" fillId="24" borderId="193" xfId="0" applyFont="1" applyFill="1" applyBorder="1" applyAlignment="1">
      <alignment horizontal="center" vertical="center" wrapText="1"/>
    </xf>
    <xf numFmtId="0" fontId="109" fillId="0" borderId="181" xfId="0" applyFont="1" applyBorder="1" applyAlignment="1">
      <alignment horizontal="left" vertical="top" wrapText="1"/>
    </xf>
    <xf numFmtId="0" fontId="28" fillId="24" borderId="194" xfId="0" applyFont="1" applyFill="1" applyBorder="1" applyAlignment="1">
      <alignment horizontal="center" vertical="center" wrapText="1"/>
    </xf>
    <xf numFmtId="0" fontId="21" fillId="0" borderId="181" xfId="0" applyFont="1" applyBorder="1" applyAlignment="1">
      <alignment horizontal="left" vertical="top" wrapText="1"/>
    </xf>
    <xf numFmtId="0" fontId="157" fillId="22" borderId="0" xfId="0" applyFont="1" applyFill="1">
      <alignment vertical="center"/>
    </xf>
    <xf numFmtId="0" fontId="153" fillId="22" borderId="0" xfId="0" applyFont="1" applyFill="1" applyAlignment="1">
      <alignment vertical="center" wrapText="1"/>
    </xf>
    <xf numFmtId="0" fontId="149" fillId="22" borderId="0" xfId="0" applyFont="1" applyFill="1" applyAlignment="1">
      <alignment vertical="center" wrapText="1"/>
    </xf>
    <xf numFmtId="0" fontId="152" fillId="22" borderId="0" xfId="0" applyFont="1" applyFill="1">
      <alignment vertical="center"/>
    </xf>
    <xf numFmtId="0" fontId="152" fillId="0" borderId="0" xfId="0" applyFont="1">
      <alignment vertical="center"/>
    </xf>
    <xf numFmtId="3" fontId="163" fillId="0" borderId="0" xfId="0" applyNumberFormat="1" applyFont="1">
      <alignment vertical="center"/>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6" fillId="26" borderId="104" xfId="2" applyFont="1" applyFill="1" applyBorder="1" applyAlignment="1">
      <alignment horizontal="center" vertical="center" wrapText="1" shrinkToFit="1"/>
    </xf>
    <xf numFmtId="0" fontId="167" fillId="0" borderId="0" xfId="0" applyFont="1" applyAlignment="1">
      <alignment vertical="center" wrapText="1"/>
    </xf>
    <xf numFmtId="0" fontId="168" fillId="0" borderId="0" xfId="0" applyFont="1" applyAlignment="1">
      <alignment vertical="center" wrapText="1"/>
    </xf>
    <xf numFmtId="3" fontId="147" fillId="27" borderId="0" xfId="0" applyNumberFormat="1" applyFont="1" applyFill="1">
      <alignment vertical="center"/>
    </xf>
    <xf numFmtId="0" fontId="156" fillId="22" borderId="0" xfId="0" applyFont="1" applyFill="1" applyAlignment="1">
      <alignment vertical="top" wrapText="1"/>
    </xf>
    <xf numFmtId="0" fontId="141" fillId="27" borderId="0" xfId="0" applyFont="1" applyFill="1" applyBorder="1" applyAlignment="1">
      <alignment horizontal="left" vertical="center" wrapText="1"/>
    </xf>
    <xf numFmtId="3" fontId="141" fillId="27" borderId="0" xfId="0" applyNumberFormat="1" applyFont="1" applyFill="1" applyBorder="1" applyAlignment="1">
      <alignment horizontal="right" vertical="center" wrapText="1"/>
    </xf>
    <xf numFmtId="177" fontId="142"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82" xfId="2" applyFont="1" applyFill="1" applyBorder="1" applyAlignment="1">
      <alignment horizontal="center" vertical="center" wrapText="1"/>
    </xf>
    <xf numFmtId="0" fontId="109" fillId="26" borderId="183" xfId="2" applyFont="1" applyFill="1" applyBorder="1" applyAlignment="1">
      <alignment horizontal="center" vertical="center"/>
    </xf>
    <xf numFmtId="0" fontId="109" fillId="26" borderId="184" xfId="2" applyFont="1" applyFill="1" applyBorder="1" applyAlignment="1">
      <alignment horizontal="center" vertical="center"/>
    </xf>
    <xf numFmtId="14" fontId="21" fillId="26" borderId="185" xfId="2" applyNumberFormat="1" applyFont="1" applyFill="1" applyBorder="1" applyAlignment="1">
      <alignment horizontal="center" vertical="center"/>
    </xf>
    <xf numFmtId="0" fontId="173" fillId="22" borderId="10" xfId="0" applyFont="1" applyFill="1" applyBorder="1" applyAlignment="1">
      <alignment horizontal="center" vertical="center" wrapText="1"/>
    </xf>
    <xf numFmtId="177" fontId="174" fillId="22" borderId="10"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0" fontId="8" fillId="0" borderId="203" xfId="1" applyBorder="1" applyAlignment="1" applyProtection="1">
      <alignment vertical="center"/>
    </xf>
    <xf numFmtId="3" fontId="175" fillId="27" borderId="0" xfId="0" applyNumberFormat="1" applyFont="1" applyFill="1" applyAlignment="1">
      <alignment vertical="center" wrapText="1"/>
    </xf>
    <xf numFmtId="177" fontId="23" fillId="24" borderId="10" xfId="2" applyNumberFormat="1" applyFont="1" applyFill="1" applyBorder="1" applyAlignment="1">
      <alignment horizontal="center" vertical="center" shrinkToFit="1"/>
    </xf>
    <xf numFmtId="0" fontId="178" fillId="39" borderId="0" xfId="0" applyFont="1" applyFill="1" applyAlignment="1">
      <alignment vertical="top" wrapText="1"/>
    </xf>
    <xf numFmtId="0" fontId="0" fillId="39" borderId="0" xfId="0" applyFill="1">
      <alignment vertical="center"/>
    </xf>
    <xf numFmtId="0" fontId="180"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1" fillId="39" borderId="0" xfId="0" applyFont="1" applyFill="1" applyAlignment="1">
      <alignment vertical="center" wrapText="1"/>
    </xf>
    <xf numFmtId="0" fontId="182" fillId="39" borderId="0" xfId="0" applyFont="1" applyFill="1" applyAlignment="1">
      <alignment vertical="center" wrapText="1"/>
    </xf>
    <xf numFmtId="0" fontId="183" fillId="39" borderId="0" xfId="0" applyFont="1" applyFill="1" applyAlignment="1">
      <alignment vertical="center" wrapText="1"/>
    </xf>
    <xf numFmtId="0" fontId="77" fillId="0" borderId="0" xfId="0" applyFont="1" applyAlignment="1">
      <alignment vertical="top" wrapText="1"/>
    </xf>
    <xf numFmtId="0" fontId="184" fillId="6" borderId="74" xfId="0" applyFont="1" applyFill="1" applyBorder="1">
      <alignment vertical="center"/>
    </xf>
    <xf numFmtId="0" fontId="184" fillId="6" borderId="0" xfId="0" applyFont="1" applyFill="1" applyAlignment="1">
      <alignment horizontal="left" vertical="center"/>
    </xf>
    <xf numFmtId="0" fontId="184" fillId="6" borderId="0" xfId="0" applyFont="1" applyFill="1">
      <alignment vertical="center"/>
    </xf>
    <xf numFmtId="176" fontId="184" fillId="6" borderId="0" xfId="0" applyNumberFormat="1" applyFont="1" applyFill="1" applyAlignment="1">
      <alignment horizontal="left" vertical="center"/>
    </xf>
    <xf numFmtId="183" fontId="184" fillId="6" borderId="0" xfId="0" applyNumberFormat="1" applyFont="1" applyFill="1" applyAlignment="1">
      <alignment horizontal="center" vertical="center"/>
    </xf>
    <xf numFmtId="0" fontId="184" fillId="6" borderId="74" xfId="0" applyFont="1" applyFill="1" applyBorder="1" applyAlignment="1">
      <alignment vertical="top"/>
    </xf>
    <xf numFmtId="0" fontId="184" fillId="6" borderId="0" xfId="0" applyFont="1" applyFill="1" applyAlignment="1">
      <alignment vertical="top"/>
    </xf>
    <xf numFmtId="14" fontId="184" fillId="6" borderId="0" xfId="0" applyNumberFormat="1" applyFont="1" applyFill="1" applyAlignment="1">
      <alignment horizontal="left" vertical="center"/>
    </xf>
    <xf numFmtId="14" fontId="184" fillId="0" borderId="0" xfId="0" applyNumberFormat="1" applyFont="1">
      <alignment vertical="center"/>
    </xf>
    <xf numFmtId="0" fontId="185" fillId="0" borderId="0" xfId="0" applyFont="1">
      <alignment vertical="center"/>
    </xf>
    <xf numFmtId="180" fontId="51" fillId="13" borderId="204" xfId="17" applyNumberFormat="1" applyFont="1" applyFill="1" applyBorder="1" applyAlignment="1">
      <alignment horizontal="center" vertical="center"/>
    </xf>
    <xf numFmtId="0" fontId="8" fillId="0" borderId="208" xfId="1" applyBorder="1" applyAlignment="1" applyProtection="1">
      <alignment vertical="center"/>
    </xf>
    <xf numFmtId="0" fontId="184"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09"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10"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3" xfId="17" applyBorder="1" applyAlignment="1">
      <alignment horizontal="center" vertical="center" wrapText="1"/>
    </xf>
    <xf numFmtId="0" fontId="1" fillId="0" borderId="154" xfId="17" applyBorder="1" applyAlignment="1">
      <alignment horizontal="center" vertical="center"/>
    </xf>
    <xf numFmtId="0" fontId="13" fillId="0" borderId="156" xfId="2" applyFont="1" applyBorder="1" applyAlignment="1">
      <alignment horizontal="center" vertical="center" wrapText="1"/>
    </xf>
    <xf numFmtId="0" fontId="13" fillId="0" borderId="157" xfId="2" applyFont="1" applyBorder="1" applyAlignment="1">
      <alignment horizontal="center" vertical="center" wrapText="1"/>
    </xf>
    <xf numFmtId="0" fontId="1" fillId="22" borderId="162" xfId="17" applyFill="1" applyBorder="1" applyAlignment="1">
      <alignment horizontal="center" vertical="center" wrapText="1"/>
    </xf>
    <xf numFmtId="14" fontId="1" fillId="22" borderId="163" xfId="17" applyNumberFormat="1" applyFill="1" applyBorder="1" applyAlignment="1">
      <alignment horizontal="center" vertical="center"/>
    </xf>
    <xf numFmtId="0" fontId="38" fillId="22" borderId="162" xfId="17" applyFont="1" applyFill="1" applyBorder="1" applyAlignment="1">
      <alignment horizontal="center" vertical="center" wrapText="1"/>
    </xf>
    <xf numFmtId="14" fontId="38" fillId="22" borderId="163" xfId="17" applyNumberFormat="1" applyFont="1" applyFill="1" applyBorder="1" applyAlignment="1">
      <alignment horizontal="center" vertical="center"/>
    </xf>
    <xf numFmtId="0" fontId="13" fillId="0" borderId="20" xfId="2" applyFont="1" applyBorder="1" applyAlignment="1">
      <alignment horizontal="center" vertical="center" wrapText="1"/>
    </xf>
    <xf numFmtId="0" fontId="1" fillId="22" borderId="161"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84" fillId="6" borderId="0" xfId="0" applyFont="1" applyFill="1" applyAlignment="1">
      <alignment horizontal="left" vertical="center"/>
    </xf>
    <xf numFmtId="184" fontId="141" fillId="40" borderId="0" xfId="0" applyNumberFormat="1" applyFont="1" applyFill="1" applyAlignment="1">
      <alignment vertical="center" wrapText="1"/>
    </xf>
    <xf numFmtId="184" fontId="142" fillId="40" borderId="0" xfId="0" applyNumberFormat="1" applyFont="1" applyFill="1" applyBorder="1" applyAlignment="1">
      <alignment horizontal="center" vertical="center" wrapText="1"/>
    </xf>
    <xf numFmtId="184" fontId="176" fillId="40" borderId="0" xfId="0" applyNumberFormat="1" applyFont="1" applyFill="1" applyAlignment="1">
      <alignment vertical="center" wrapText="1"/>
    </xf>
    <xf numFmtId="0" fontId="187" fillId="0" borderId="0" xfId="1" applyFont="1" applyAlignment="1" applyProtection="1">
      <alignment horizontal="left" vertical="top" wrapText="1"/>
    </xf>
    <xf numFmtId="0" fontId="21" fillId="0" borderId="0" xfId="0" applyFont="1" applyBorder="1" applyAlignment="1">
      <alignment horizontal="left" vertical="top" wrapText="1"/>
    </xf>
    <xf numFmtId="0" fontId="179" fillId="39" borderId="0" xfId="0" applyFont="1" applyFill="1" applyAlignment="1">
      <alignment vertical="center" wrapText="1"/>
    </xf>
    <xf numFmtId="0" fontId="77" fillId="22" borderId="0" xfId="0" applyFont="1" applyFill="1" applyAlignment="1">
      <alignment horizontal="center" vertical="center"/>
    </xf>
    <xf numFmtId="0" fontId="51" fillId="22" borderId="210" xfId="16" applyFont="1" applyFill="1" applyBorder="1">
      <alignment vertical="center"/>
    </xf>
    <xf numFmtId="0" fontId="51" fillId="22" borderId="211" xfId="16" applyFont="1" applyFill="1" applyBorder="1">
      <alignment vertical="center"/>
    </xf>
    <xf numFmtId="0" fontId="10" fillId="22" borderId="211" xfId="16" applyFont="1" applyFill="1" applyBorder="1">
      <alignment vertical="center"/>
    </xf>
    <xf numFmtId="0" fontId="38" fillId="0" borderId="0" xfId="17" applyFont="1" applyAlignment="1">
      <alignment horizontal="left" vertical="center" indent="2"/>
    </xf>
    <xf numFmtId="0" fontId="148" fillId="28" borderId="0" xfId="0" applyFont="1" applyFill="1" applyAlignment="1">
      <alignment vertical="center"/>
    </xf>
    <xf numFmtId="0" fontId="152" fillId="22" borderId="0" xfId="0" applyFont="1" applyFill="1" applyAlignment="1">
      <alignment horizontal="center" vertical="center" wrapText="1"/>
    </xf>
    <xf numFmtId="14" fontId="38" fillId="22" borderId="163" xfId="17" applyNumberFormat="1" applyFont="1" applyFill="1" applyBorder="1" applyAlignment="1">
      <alignment horizontal="center" vertical="center" wrapText="1"/>
    </xf>
    <xf numFmtId="0" fontId="188" fillId="0" borderId="0" xfId="17" applyFont="1" applyAlignment="1">
      <alignment vertical="center"/>
    </xf>
    <xf numFmtId="184" fontId="191" fillId="40" borderId="0" xfId="0" applyNumberFormat="1" applyFont="1" applyFill="1" applyAlignment="1">
      <alignment vertical="center" wrapText="1"/>
    </xf>
    <xf numFmtId="0" fontId="154" fillId="22" borderId="162" xfId="17" applyFont="1" applyFill="1" applyBorder="1" applyAlignment="1">
      <alignment horizontal="center" vertical="center" wrapText="1"/>
    </xf>
    <xf numFmtId="3" fontId="147" fillId="27" borderId="0" xfId="0" applyNumberFormat="1" applyFont="1" applyFill="1" applyBorder="1" applyAlignment="1">
      <alignment horizontal="right" vertical="center"/>
    </xf>
    <xf numFmtId="0" fontId="192" fillId="0" borderId="0" xfId="1" applyFont="1" applyAlignment="1" applyProtection="1">
      <alignment horizontal="left" vertical="top" wrapText="1"/>
    </xf>
    <xf numFmtId="0" fontId="24" fillId="5" borderId="9" xfId="2" applyFont="1" applyFill="1" applyBorder="1" applyAlignment="1">
      <alignment horizontal="center" vertical="top" wrapText="1"/>
    </xf>
    <xf numFmtId="0" fontId="155" fillId="22" borderId="0" xfId="0" applyFont="1" applyFill="1" applyAlignment="1">
      <alignment horizontal="left" vertical="top" wrapText="1"/>
    </xf>
    <xf numFmtId="10" fontId="142" fillId="27" borderId="0" xfId="0" applyNumberFormat="1" applyFont="1" applyFill="1" applyAlignment="1">
      <alignment horizontal="center" vertical="center" wrapText="1"/>
    </xf>
    <xf numFmtId="3" fontId="141" fillId="27" borderId="0" xfId="0" applyNumberFormat="1" applyFont="1" applyFill="1" applyBorder="1" applyAlignment="1">
      <alignment vertical="center" wrapText="1"/>
    </xf>
    <xf numFmtId="184" fontId="176" fillId="43" borderId="0" xfId="0" applyNumberFormat="1" applyFont="1" applyFill="1" applyBorder="1" applyAlignment="1">
      <alignment horizontal="center" vertical="center" wrapText="1"/>
    </xf>
    <xf numFmtId="184" fontId="133" fillId="43" borderId="0" xfId="0" applyNumberFormat="1" applyFont="1" applyFill="1" applyBorder="1" applyAlignment="1">
      <alignment horizontal="center" vertical="center" wrapText="1"/>
    </xf>
    <xf numFmtId="0" fontId="194" fillId="22" borderId="0" xfId="0" applyFont="1" applyFill="1" applyAlignment="1">
      <alignment horizontal="left" vertical="top" wrapText="1" indent="1"/>
    </xf>
    <xf numFmtId="0" fontId="178" fillId="44" borderId="0" xfId="0" applyFont="1" applyFill="1" applyAlignment="1">
      <alignment vertical="top" wrapText="1"/>
    </xf>
    <xf numFmtId="0" fontId="179" fillId="39" borderId="0" xfId="0" applyFont="1" applyFill="1" applyAlignment="1">
      <alignment vertical="center"/>
    </xf>
    <xf numFmtId="0" fontId="178" fillId="46" borderId="212" xfId="0" applyFont="1" applyFill="1" applyBorder="1" applyAlignment="1">
      <alignment vertical="top" wrapText="1"/>
    </xf>
    <xf numFmtId="0" fontId="178" fillId="46" borderId="213" xfId="0" applyFont="1" applyFill="1" applyBorder="1" applyAlignment="1">
      <alignment vertical="top" wrapText="1"/>
    </xf>
    <xf numFmtId="0" fontId="0" fillId="46" borderId="213" xfId="0" applyFill="1" applyBorder="1">
      <alignment vertical="center"/>
    </xf>
    <xf numFmtId="0" fontId="0" fillId="46" borderId="214" xfId="0" applyFill="1" applyBorder="1">
      <alignment vertical="center"/>
    </xf>
    <xf numFmtId="0" fontId="178" fillId="46" borderId="215" xfId="0" applyFont="1" applyFill="1" applyBorder="1" applyAlignment="1">
      <alignment vertical="top" wrapText="1"/>
    </xf>
    <xf numFmtId="0" fontId="178" fillId="46" borderId="0" xfId="0" applyFont="1" applyFill="1" applyBorder="1" applyAlignment="1">
      <alignment vertical="top" wrapText="1"/>
    </xf>
    <xf numFmtId="0" fontId="178" fillId="46" borderId="216" xfId="0" applyFont="1" applyFill="1" applyBorder="1" applyAlignment="1">
      <alignment vertical="top" wrapText="1"/>
    </xf>
    <xf numFmtId="0" fontId="178" fillId="46" borderId="217" xfId="0" applyFont="1" applyFill="1" applyBorder="1" applyAlignment="1">
      <alignment vertical="top" wrapText="1"/>
    </xf>
    <xf numFmtId="0" fontId="178" fillId="46" borderId="218" xfId="0" applyFont="1" applyFill="1" applyBorder="1" applyAlignment="1">
      <alignment vertical="top" wrapText="1"/>
    </xf>
    <xf numFmtId="0" fontId="178" fillId="46" borderId="219" xfId="0" applyFont="1" applyFill="1" applyBorder="1" applyAlignment="1">
      <alignment vertical="top" wrapText="1"/>
    </xf>
    <xf numFmtId="0" fontId="178" fillId="47" borderId="0" xfId="0" applyFont="1" applyFill="1" applyBorder="1" applyAlignment="1">
      <alignment vertical="top" wrapText="1"/>
    </xf>
    <xf numFmtId="0" fontId="197" fillId="39" borderId="0" xfId="0" applyFont="1" applyFill="1" applyAlignment="1">
      <alignment vertical="top" wrapText="1"/>
    </xf>
    <xf numFmtId="0" fontId="194" fillId="39" borderId="0" xfId="0" applyFont="1" applyFill="1">
      <alignment vertical="center"/>
    </xf>
    <xf numFmtId="0" fontId="198" fillId="39" borderId="0" xfId="0" applyFont="1" applyFill="1" applyAlignment="1">
      <alignment vertical="center" wrapText="1"/>
    </xf>
    <xf numFmtId="0" fontId="177" fillId="39" borderId="0" xfId="0" applyFont="1" applyFill="1" applyAlignment="1">
      <alignment vertical="top" wrapText="1"/>
    </xf>
    <xf numFmtId="0" fontId="0" fillId="39" borderId="0" xfId="0" applyFill="1" applyAlignment="1">
      <alignment horizontal="left" vertical="center"/>
    </xf>
    <xf numFmtId="0" fontId="1" fillId="22" borderId="0" xfId="2" applyFont="1" applyFill="1">
      <alignment vertical="center"/>
    </xf>
    <xf numFmtId="0" fontId="24" fillId="22" borderId="42" xfId="2" applyFont="1" applyFill="1" applyBorder="1" applyAlignment="1">
      <alignment horizontal="center" vertical="top" wrapText="1"/>
    </xf>
    <xf numFmtId="0" fontId="13" fillId="22" borderId="205" xfId="2" applyFont="1" applyFill="1" applyBorder="1" applyAlignment="1">
      <alignment vertical="top" wrapText="1"/>
    </xf>
    <xf numFmtId="0" fontId="13" fillId="22" borderId="206" xfId="2" applyFont="1" applyFill="1" applyBorder="1" applyAlignment="1">
      <alignment vertical="top" wrapText="1"/>
    </xf>
    <xf numFmtId="0" fontId="13" fillId="22" borderId="207" xfId="2" applyFont="1" applyFill="1" applyBorder="1" applyAlignment="1">
      <alignment vertical="top" wrapText="1"/>
    </xf>
    <xf numFmtId="0" fontId="10" fillId="22" borderId="206" xfId="2" applyFont="1" applyFill="1" applyBorder="1" applyAlignment="1">
      <alignment vertical="top" wrapText="1"/>
    </xf>
    <xf numFmtId="0" fontId="10" fillId="22" borderId="207" xfId="2" applyFont="1" applyFill="1" applyBorder="1" applyAlignment="1">
      <alignment vertical="top" wrapText="1"/>
    </xf>
    <xf numFmtId="0" fontId="10" fillId="22" borderId="205" xfId="2" applyFont="1" applyFill="1" applyBorder="1" applyAlignment="1">
      <alignment vertical="top" wrapText="1"/>
    </xf>
    <xf numFmtId="0" fontId="23" fillId="22" borderId="220"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8" borderId="109"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3" fontId="147" fillId="27" borderId="0" xfId="0" applyNumberFormat="1" applyFont="1" applyFill="1" applyBorder="1" applyAlignment="1">
      <alignment vertical="center"/>
    </xf>
    <xf numFmtId="184" fontId="142" fillId="27" borderId="0" xfId="0" applyNumberFormat="1" applyFont="1" applyFill="1" applyAlignment="1">
      <alignment horizontal="center" vertical="center" wrapText="1"/>
    </xf>
    <xf numFmtId="0" fontId="200" fillId="40" borderId="0" xfId="0" applyFont="1" applyFill="1" applyBorder="1" applyAlignment="1">
      <alignment horizontal="left" vertical="center"/>
    </xf>
    <xf numFmtId="3" fontId="161" fillId="40" borderId="0" xfId="0" applyNumberFormat="1" applyFont="1" applyFill="1" applyAlignment="1">
      <alignment vertical="center" wrapText="1"/>
    </xf>
    <xf numFmtId="177" fontId="201" fillId="40" borderId="0" xfId="0" applyNumberFormat="1" applyFont="1" applyFill="1" applyBorder="1">
      <alignment vertical="center"/>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0" fillId="40" borderId="0" xfId="0" applyFont="1" applyFill="1" applyBorder="1" applyAlignment="1">
      <alignment horizontal="left" vertical="center"/>
    </xf>
    <xf numFmtId="3" fontId="147" fillId="40" borderId="0" xfId="0" applyNumberFormat="1" applyFont="1" applyFill="1">
      <alignment vertical="center"/>
    </xf>
    <xf numFmtId="177" fontId="171" fillId="40" borderId="0" xfId="0" applyNumberFormat="1" applyFont="1" applyFill="1" applyBorder="1" applyAlignment="1">
      <alignment vertical="center"/>
    </xf>
    <xf numFmtId="3" fontId="141" fillId="27" borderId="0" xfId="0" applyNumberFormat="1" applyFont="1" applyFill="1">
      <alignment vertical="center"/>
    </xf>
    <xf numFmtId="0" fontId="8" fillId="0" borderId="0" xfId="1" applyAlignment="1" applyProtection="1">
      <alignment vertical="center"/>
    </xf>
    <xf numFmtId="0" fontId="146" fillId="27" borderId="0" xfId="0" applyFont="1" applyFill="1" applyBorder="1" applyAlignment="1">
      <alignment horizontal="left" vertical="center" wrapText="1"/>
    </xf>
    <xf numFmtId="186" fontId="147" fillId="27" borderId="0" xfId="0" applyNumberFormat="1" applyFont="1" applyFill="1" applyBorder="1" applyAlignment="1">
      <alignment horizontal="right" vertical="center" wrapText="1"/>
    </xf>
    <xf numFmtId="0" fontId="142" fillId="27" borderId="0" xfId="0" applyFont="1" applyFill="1" applyBorder="1" applyAlignment="1">
      <alignment horizontal="left" vertical="center" shrinkToFit="1"/>
    </xf>
    <xf numFmtId="184" fontId="141" fillId="27" borderId="0" xfId="0" applyNumberFormat="1" applyFont="1" applyFill="1" applyBorder="1" applyAlignment="1">
      <alignment horizontal="center" vertical="center" wrapText="1"/>
    </xf>
    <xf numFmtId="14" fontId="118" fillId="22" borderId="163" xfId="17" applyNumberFormat="1" applyFont="1" applyFill="1" applyBorder="1" applyAlignment="1">
      <alignment horizontal="center" vertical="center" wrapText="1"/>
    </xf>
    <xf numFmtId="0" fontId="6" fillId="0" borderId="0" xfId="2">
      <alignment vertical="center"/>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0" fontId="13" fillId="0" borderId="221" xfId="2" applyFont="1" applyBorder="1" applyAlignment="1">
      <alignment horizontal="center" vertical="center" wrapText="1"/>
    </xf>
    <xf numFmtId="0" fontId="13" fillId="0" borderId="222" xfId="2" applyFont="1" applyBorder="1" applyAlignment="1">
      <alignment horizontal="center" vertical="center" wrapText="1"/>
    </xf>
    <xf numFmtId="0" fontId="13" fillId="0" borderId="223" xfId="2" applyFont="1" applyBorder="1" applyAlignment="1">
      <alignment horizontal="center" vertical="center" wrapText="1"/>
    </xf>
    <xf numFmtId="0" fontId="13" fillId="0" borderId="221" xfId="2" applyFont="1" applyBorder="1" applyAlignment="1">
      <alignment horizontal="center" vertical="center"/>
    </xf>
    <xf numFmtId="0" fontId="13" fillId="6" borderId="221" xfId="2" applyFont="1" applyFill="1" applyBorder="1" applyAlignment="1">
      <alignment horizontal="center" vertical="center" wrapText="1"/>
    </xf>
    <xf numFmtId="0" fontId="8" fillId="0" borderId="145" xfId="1" applyFill="1" applyBorder="1" applyAlignment="1" applyProtection="1">
      <alignment vertical="center"/>
    </xf>
    <xf numFmtId="0" fontId="8" fillId="0" borderId="224" xfId="1" applyFill="1" applyBorder="1" applyAlignment="1" applyProtection="1">
      <alignment vertical="center"/>
    </xf>
    <xf numFmtId="0" fontId="10" fillId="0" borderId="225" xfId="2" applyFont="1" applyBorder="1" applyAlignment="1">
      <alignment vertical="center"/>
    </xf>
    <xf numFmtId="0" fontId="10" fillId="0" borderId="226" xfId="2" applyFont="1" applyBorder="1" applyAlignment="1">
      <alignment vertical="center"/>
    </xf>
    <xf numFmtId="0" fontId="77" fillId="22" borderId="0" xfId="0" applyFont="1" applyFill="1" applyAlignment="1">
      <alignment horizontal="center" vertical="center" wrapText="1"/>
    </xf>
    <xf numFmtId="0" fontId="173" fillId="22" borderId="165" xfId="0" applyFont="1" applyFill="1" applyBorder="1" applyAlignment="1">
      <alignment horizontal="center" vertical="center" wrapText="1"/>
    </xf>
    <xf numFmtId="0" fontId="173" fillId="22" borderId="199" xfId="0" applyFont="1" applyFill="1" applyBorder="1" applyAlignment="1">
      <alignment horizontal="center" vertical="center" wrapText="1"/>
    </xf>
    <xf numFmtId="0" fontId="207" fillId="22" borderId="220" xfId="2" applyFont="1" applyFill="1" applyBorder="1" applyAlignment="1">
      <alignment horizontal="center" vertical="center"/>
    </xf>
    <xf numFmtId="177" fontId="207" fillId="22" borderId="10" xfId="2" applyNumberFormat="1" applyFont="1" applyFill="1" applyBorder="1" applyAlignment="1">
      <alignment horizontal="center" vertical="center" shrinkToFit="1"/>
    </xf>
    <xf numFmtId="177" fontId="208" fillId="22" borderId="10" xfId="2" applyNumberFormat="1" applyFont="1" applyFill="1" applyBorder="1" applyAlignment="1">
      <alignment horizontal="center" vertical="center" shrinkToFit="1"/>
    </xf>
    <xf numFmtId="177" fontId="209" fillId="22" borderId="12" xfId="2" applyNumberFormat="1" applyFont="1" applyFill="1" applyBorder="1" applyAlignment="1">
      <alignment horizontal="center" vertical="center" shrinkToFit="1"/>
    </xf>
    <xf numFmtId="177" fontId="210" fillId="22" borderId="108" xfId="2" applyNumberFormat="1" applyFont="1" applyFill="1" applyBorder="1" applyAlignment="1">
      <alignment horizontal="center" vertical="center" wrapText="1"/>
    </xf>
    <xf numFmtId="0" fontId="211" fillId="0" borderId="180" xfId="1" applyFont="1" applyBorder="1" applyAlignment="1" applyProtection="1">
      <alignment horizontal="left" vertical="top" wrapText="1"/>
    </xf>
    <xf numFmtId="0" fontId="36" fillId="0" borderId="33" xfId="1" applyFont="1" applyBorder="1" applyAlignment="1" applyProtection="1">
      <alignment horizontal="left" vertical="top" wrapText="1"/>
    </xf>
    <xf numFmtId="0" fontId="193" fillId="0" borderId="0" xfId="0" applyFont="1" applyAlignment="1">
      <alignment vertical="top" wrapText="1"/>
    </xf>
    <xf numFmtId="0" fontId="116" fillId="3" borderId="2" xfId="2" applyFont="1" applyFill="1" applyBorder="1" applyAlignment="1">
      <alignment horizontal="center" vertical="center"/>
    </xf>
    <xf numFmtId="0" fontId="131" fillId="34" borderId="227" xfId="2" applyFont="1" applyFill="1" applyBorder="1" applyAlignment="1">
      <alignment horizontal="center" vertical="center" wrapText="1"/>
    </xf>
    <xf numFmtId="0" fontId="132" fillId="34" borderId="228" xfId="2" applyFont="1" applyFill="1" applyBorder="1" applyAlignment="1">
      <alignment horizontal="center" vertical="center" wrapText="1"/>
    </xf>
    <xf numFmtId="0" fontId="202" fillId="34" borderId="228" xfId="2" applyFont="1" applyFill="1" applyBorder="1" applyAlignment="1">
      <alignment horizontal="left" vertical="center"/>
    </xf>
    <xf numFmtId="0" fontId="125" fillId="34" borderId="228" xfId="2" applyFont="1" applyFill="1" applyBorder="1" applyAlignment="1">
      <alignment horizontal="center" vertical="center"/>
    </xf>
    <xf numFmtId="0" fontId="125" fillId="34" borderId="229" xfId="2" applyFont="1" applyFill="1" applyBorder="1" applyAlignment="1">
      <alignment horizontal="center" vertical="center"/>
    </xf>
    <xf numFmtId="0" fontId="77" fillId="22" borderId="230" xfId="0" applyFont="1" applyFill="1" applyBorder="1" applyAlignment="1">
      <alignment horizontal="left" vertical="center"/>
    </xf>
    <xf numFmtId="14" fontId="77" fillId="22" borderId="230" xfId="0" applyNumberFormat="1" applyFont="1" applyFill="1" applyBorder="1" applyAlignment="1">
      <alignment horizontal="left" vertical="center"/>
    </xf>
    <xf numFmtId="0" fontId="104" fillId="41" borderId="143" xfId="0" applyFont="1" applyFill="1" applyBorder="1" applyAlignment="1">
      <alignment horizontal="center" vertical="center" wrapText="1"/>
    </xf>
    <xf numFmtId="0" fontId="104" fillId="0" borderId="143" xfId="0" applyFont="1" applyBorder="1" applyAlignment="1">
      <alignment horizontal="center" vertical="center" wrapText="1"/>
    </xf>
    <xf numFmtId="0" fontId="104" fillId="0" borderId="165" xfId="0" applyFont="1" applyBorder="1" applyAlignment="1">
      <alignment horizontal="center" vertical="center" wrapText="1"/>
    </xf>
    <xf numFmtId="14" fontId="154" fillId="22" borderId="163" xfId="17" applyNumberFormat="1" applyFont="1" applyFill="1" applyBorder="1" applyAlignment="1">
      <alignment horizontal="center" vertical="center" wrapText="1"/>
    </xf>
    <xf numFmtId="3" fontId="13" fillId="22" borderId="0" xfId="0" applyNumberFormat="1" applyFont="1" applyFill="1">
      <alignment vertical="center"/>
    </xf>
    <xf numFmtId="3" fontId="152" fillId="0" borderId="0" xfId="0" applyNumberFormat="1" applyFont="1">
      <alignment vertical="center"/>
    </xf>
    <xf numFmtId="184" fontId="176" fillId="49" borderId="0" xfId="0" applyNumberFormat="1" applyFont="1" applyFill="1" applyBorder="1" applyAlignment="1">
      <alignment horizontal="center" vertical="center" wrapText="1"/>
    </xf>
    <xf numFmtId="177" fontId="23" fillId="22" borderId="10" xfId="2" applyNumberFormat="1" applyFont="1" applyFill="1" applyBorder="1" applyAlignment="1">
      <alignment horizontal="center" vertical="center" shrinkToFit="1"/>
    </xf>
    <xf numFmtId="0" fontId="156" fillId="24" borderId="0" xfId="0" applyFont="1" applyFill="1" applyAlignment="1">
      <alignment horizontal="center" vertical="center"/>
    </xf>
    <xf numFmtId="0" fontId="141" fillId="49" borderId="0" xfId="0" applyFont="1" applyFill="1" applyBorder="1" applyAlignment="1">
      <alignment horizontal="left" vertical="center" wrapText="1"/>
    </xf>
    <xf numFmtId="0" fontId="141" fillId="49" borderId="0" xfId="0" applyFont="1" applyFill="1" applyAlignment="1">
      <alignment horizontal="left" vertical="center" wrapText="1"/>
    </xf>
    <xf numFmtId="0" fontId="141" fillId="49" borderId="0" xfId="0" applyFont="1" applyFill="1" applyBorder="1" applyAlignment="1">
      <alignment horizontal="left" vertical="center"/>
    </xf>
    <xf numFmtId="0" fontId="141" fillId="49" borderId="0" xfId="0" applyFont="1" applyFill="1" applyAlignment="1">
      <alignment horizontal="left" vertical="center" shrinkToFit="1"/>
    </xf>
    <xf numFmtId="0" fontId="141" fillId="49" borderId="0" xfId="0" applyFont="1" applyFill="1" applyBorder="1" applyAlignment="1">
      <alignment horizontal="left" vertical="center" shrinkToFit="1"/>
    </xf>
    <xf numFmtId="0" fontId="6" fillId="0" borderId="0" xfId="2">
      <alignment vertical="center"/>
    </xf>
    <xf numFmtId="0" fontId="8" fillId="0" borderId="236" xfId="1" applyBorder="1" applyAlignment="1" applyProtection="1">
      <alignment vertical="center"/>
    </xf>
    <xf numFmtId="14" fontId="109" fillId="24" borderId="237" xfId="2" applyNumberFormat="1" applyFont="1" applyFill="1" applyBorder="1" applyAlignment="1">
      <alignment vertical="center" wrapText="1" shrinkToFit="1"/>
    </xf>
    <xf numFmtId="14" fontId="21" fillId="24" borderId="238" xfId="1" applyNumberFormat="1" applyFont="1" applyFill="1" applyBorder="1" applyAlignment="1" applyProtection="1">
      <alignment vertical="center" wrapText="1" shrinkToFit="1"/>
    </xf>
    <xf numFmtId="14" fontId="21" fillId="24" borderId="239" xfId="1" applyNumberFormat="1" applyFont="1" applyFill="1" applyBorder="1" applyAlignment="1" applyProtection="1">
      <alignment vertical="center" wrapText="1" shrinkToFit="1"/>
    </xf>
    <xf numFmtId="0" fontId="21" fillId="0" borderId="181" xfId="1" applyFont="1" applyBorder="1" applyAlignment="1" applyProtection="1">
      <alignment horizontal="left" vertical="center" wrapText="1"/>
    </xf>
    <xf numFmtId="0" fontId="8" fillId="0" borderId="240" xfId="1" applyBorder="1" applyAlignment="1" applyProtection="1">
      <alignment horizontal="left" vertical="center" wrapText="1"/>
    </xf>
    <xf numFmtId="0" fontId="165" fillId="51" borderId="0" xfId="0" applyFont="1" applyFill="1" applyAlignment="1">
      <alignment horizontal="center" vertical="center" wrapText="1"/>
    </xf>
    <xf numFmtId="0" fontId="162" fillId="51" borderId="115" xfId="0" applyFont="1" applyFill="1" applyBorder="1" applyAlignment="1">
      <alignment horizontal="center" vertical="center" wrapText="1"/>
    </xf>
    <xf numFmtId="0" fontId="8" fillId="0" borderId="0" xfId="1" applyAlignment="1" applyProtection="1">
      <alignment horizontal="left" vertical="top" wrapText="1"/>
    </xf>
    <xf numFmtId="0" fontId="187" fillId="0" borderId="244" xfId="1" applyFont="1" applyBorder="1" applyAlignment="1" applyProtection="1">
      <alignment horizontal="left" vertical="top" wrapText="1"/>
    </xf>
    <xf numFmtId="0" fontId="164" fillId="40" borderId="0" xfId="0" applyFont="1" applyFill="1" applyBorder="1" applyAlignment="1">
      <alignment horizontal="left" vertical="center" shrinkToFit="1"/>
    </xf>
    <xf numFmtId="3" fontId="141" fillId="40" borderId="0" xfId="0" applyNumberFormat="1" applyFont="1" applyFill="1" applyBorder="1" applyAlignment="1">
      <alignment vertical="center" wrapText="1"/>
    </xf>
    <xf numFmtId="177" fontId="141" fillId="40" borderId="0" xfId="0" applyNumberFormat="1" applyFont="1" applyFill="1" applyBorder="1" applyAlignment="1">
      <alignment horizontal="right" vertical="center" wrapText="1"/>
    </xf>
    <xf numFmtId="0" fontId="18" fillId="2" borderId="48" xfId="2" applyFont="1" applyFill="1" applyBorder="1" applyAlignment="1">
      <alignment horizontal="left" vertical="center" wrapText="1"/>
    </xf>
    <xf numFmtId="0" fontId="116" fillId="24" borderId="29" xfId="2" applyFont="1" applyFill="1" applyBorder="1" applyAlignment="1">
      <alignment horizontal="center" vertical="center"/>
    </xf>
    <xf numFmtId="14" fontId="116" fillId="24" borderId="30" xfId="2" applyNumberFormat="1" applyFont="1" applyFill="1" applyBorder="1" applyAlignment="1">
      <alignment horizontal="center" vertical="center"/>
    </xf>
    <xf numFmtId="0" fontId="187" fillId="24" borderId="0" xfId="1" applyFont="1" applyFill="1" applyAlignment="1" applyProtection="1">
      <alignment horizontal="left" vertical="top" wrapText="1"/>
    </xf>
    <xf numFmtId="14" fontId="116" fillId="24" borderId="45" xfId="2" applyNumberFormat="1" applyFont="1" applyFill="1" applyBorder="1" applyAlignment="1">
      <alignment horizontal="center" vertical="center"/>
    </xf>
    <xf numFmtId="0" fontId="21" fillId="24" borderId="11" xfId="1" applyFont="1" applyFill="1" applyBorder="1" applyAlignment="1" applyProtection="1">
      <alignment horizontal="center" vertical="center" wrapText="1"/>
    </xf>
    <xf numFmtId="14" fontId="116" fillId="24" borderId="2" xfId="2" applyNumberFormat="1" applyFont="1" applyFill="1" applyBorder="1" applyAlignment="1">
      <alignment horizontal="center" vertical="center" wrapText="1"/>
    </xf>
    <xf numFmtId="14" fontId="116" fillId="24" borderId="3"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0" fontId="116" fillId="24" borderId="3" xfId="2" applyFont="1" applyFill="1" applyBorder="1" applyAlignment="1">
      <alignment horizontal="center" vertical="center" shrinkToFit="1"/>
    </xf>
    <xf numFmtId="0" fontId="18" fillId="26" borderId="48" xfId="2" applyFont="1" applyFill="1" applyBorder="1" applyAlignment="1">
      <alignment horizontal="center" vertical="center" wrapText="1"/>
    </xf>
    <xf numFmtId="0" fontId="110" fillId="26" borderId="48" xfId="1" applyFont="1" applyFill="1" applyBorder="1" applyAlignment="1" applyProtection="1">
      <alignment horizontal="center" vertical="center" wrapText="1"/>
    </xf>
    <xf numFmtId="0" fontId="215" fillId="51" borderId="0" xfId="0" applyFont="1" applyFill="1" applyAlignment="1">
      <alignment horizontal="center" vertical="center" wrapText="1"/>
    </xf>
    <xf numFmtId="0" fontId="6" fillId="0" borderId="0" xfId="4"/>
    <xf numFmtId="0" fontId="6" fillId="0" borderId="0" xfId="4" applyAlignment="1">
      <alignment horizontal="center" vertical="center"/>
    </xf>
    <xf numFmtId="0" fontId="17" fillId="6" borderId="0" xfId="4" applyFont="1" applyFill="1"/>
    <xf numFmtId="0" fontId="13" fillId="22" borderId="162" xfId="17" applyFont="1" applyFill="1" applyBorder="1" applyAlignment="1">
      <alignment horizontal="center" vertical="center" wrapText="1"/>
    </xf>
    <xf numFmtId="14" fontId="13" fillId="22" borderId="163" xfId="17" applyNumberFormat="1" applyFont="1" applyFill="1" applyBorder="1" applyAlignment="1">
      <alignment horizontal="center" vertical="center"/>
    </xf>
    <xf numFmtId="14" fontId="118" fillId="24" borderId="163" xfId="17" applyNumberFormat="1" applyFont="1" applyFill="1" applyBorder="1" applyAlignment="1">
      <alignment horizontal="center" vertical="center"/>
    </xf>
    <xf numFmtId="0" fontId="6" fillId="0" borderId="0" xfId="2">
      <alignment vertical="center"/>
    </xf>
    <xf numFmtId="0" fontId="224" fillId="0" borderId="0" xfId="0" applyFont="1" applyAlignment="1">
      <alignment vertical="center" wrapText="1"/>
    </xf>
    <xf numFmtId="0" fontId="225" fillId="0" borderId="0" xfId="0" applyFont="1" applyAlignment="1">
      <alignment vertical="center" wrapText="1"/>
    </xf>
    <xf numFmtId="0" fontId="226" fillId="0" borderId="0" xfId="0" applyFont="1">
      <alignment vertical="center"/>
    </xf>
    <xf numFmtId="0" fontId="225" fillId="0" borderId="0" xfId="0" applyFont="1" applyAlignment="1">
      <alignment horizontal="left" vertical="center" wrapText="1"/>
    </xf>
    <xf numFmtId="0" fontId="224" fillId="0" borderId="0" xfId="0" applyFont="1" applyAlignment="1">
      <alignment horizontal="left" vertical="center" wrapText="1"/>
    </xf>
    <xf numFmtId="3" fontId="141" fillId="27" borderId="0" xfId="0" applyNumberFormat="1" applyFont="1" applyFill="1" applyAlignment="1">
      <alignment vertical="top" wrapText="1"/>
    </xf>
    <xf numFmtId="177" fontId="141" fillId="27" borderId="0" xfId="0" applyNumberFormat="1" applyFont="1" applyFill="1" applyAlignment="1">
      <alignment vertical="top" wrapText="1"/>
    </xf>
    <xf numFmtId="184" fontId="191" fillId="27" borderId="0" xfId="0" applyNumberFormat="1" applyFont="1" applyFill="1" applyAlignment="1">
      <alignment vertical="center" wrapText="1"/>
    </xf>
    <xf numFmtId="184" fontId="176" fillId="27" borderId="0" xfId="0" applyNumberFormat="1" applyFont="1" applyFill="1" applyAlignment="1">
      <alignment vertical="center" wrapText="1"/>
    </xf>
    <xf numFmtId="0" fontId="104" fillId="52" borderId="143" xfId="0" applyFont="1" applyFill="1" applyBorder="1" applyAlignment="1">
      <alignment horizontal="center" vertical="center" wrapText="1"/>
    </xf>
    <xf numFmtId="0" fontId="77" fillId="53" borderId="230" xfId="0" applyFont="1" applyFill="1" applyBorder="1" applyAlignment="1">
      <alignment horizontal="left" vertical="center"/>
    </xf>
    <xf numFmtId="0" fontId="77" fillId="24" borderId="230" xfId="0" applyFont="1" applyFill="1" applyBorder="1" applyAlignment="1">
      <alignment horizontal="left" vertical="center"/>
    </xf>
    <xf numFmtId="0" fontId="77" fillId="54" borderId="230" xfId="0" applyFont="1" applyFill="1" applyBorder="1" applyAlignment="1">
      <alignment horizontal="left" vertical="center"/>
    </xf>
    <xf numFmtId="0" fontId="77" fillId="38" borderId="230" xfId="0" applyFont="1" applyFill="1" applyBorder="1" applyAlignment="1">
      <alignment horizontal="left" vertical="center"/>
    </xf>
    <xf numFmtId="0" fontId="7" fillId="33" borderId="0" xfId="4" applyFont="1" applyFill="1" applyAlignment="1">
      <alignment vertical="top"/>
    </xf>
    <xf numFmtId="0" fontId="7" fillId="33" borderId="0" xfId="2" applyFont="1" applyFill="1" applyAlignment="1">
      <alignment vertical="top"/>
    </xf>
    <xf numFmtId="0" fontId="214" fillId="0" borderId="0" xfId="2" applyFont="1">
      <alignment vertical="center"/>
    </xf>
    <xf numFmtId="0" fontId="219" fillId="33" borderId="0" xfId="2" applyFont="1" applyFill="1" applyAlignment="1">
      <alignment vertical="top"/>
    </xf>
    <xf numFmtId="0" fontId="35" fillId="33" borderId="0" xfId="2" applyFont="1" applyFill="1" applyAlignment="1">
      <alignment vertical="top"/>
    </xf>
    <xf numFmtId="0" fontId="220" fillId="33" borderId="0" xfId="2" applyFont="1" applyFill="1" applyAlignment="1">
      <alignment vertical="top"/>
    </xf>
    <xf numFmtId="0" fontId="6" fillId="33" borderId="0" xfId="2" applyFill="1" applyAlignment="1">
      <alignment horizontal="left" vertical="center"/>
    </xf>
    <xf numFmtId="0" fontId="35" fillId="6" borderId="0" xfId="4" applyFont="1" applyFill="1"/>
    <xf numFmtId="0" fontId="230" fillId="6" borderId="0" xfId="4" applyFont="1" applyFill="1"/>
    <xf numFmtId="0" fontId="17" fillId="56" borderId="0" xfId="4" applyFont="1" applyFill="1"/>
    <xf numFmtId="0" fontId="231" fillId="56" borderId="0" xfId="4" applyFont="1" applyFill="1" applyAlignment="1">
      <alignment vertical="top" wrapText="1"/>
    </xf>
    <xf numFmtId="0" fontId="6" fillId="0" borderId="0" xfId="2" applyAlignment="1">
      <alignment vertical="center" wrapText="1"/>
    </xf>
    <xf numFmtId="0" fontId="221" fillId="0" borderId="0" xfId="2" applyFont="1">
      <alignment vertical="center"/>
    </xf>
    <xf numFmtId="0" fontId="222" fillId="0" borderId="0" xfId="2" applyFont="1">
      <alignment vertical="center"/>
    </xf>
    <xf numFmtId="0" fontId="71" fillId="0" borderId="0" xfId="12">
      <alignment vertical="center"/>
    </xf>
    <xf numFmtId="0" fontId="223" fillId="0" borderId="0" xfId="2" applyFont="1">
      <alignment vertical="center"/>
    </xf>
    <xf numFmtId="0" fontId="154" fillId="24" borderId="162" xfId="17" applyFont="1" applyFill="1" applyBorder="1" applyAlignment="1">
      <alignment horizontal="center" vertical="center" wrapText="1"/>
    </xf>
    <xf numFmtId="0" fontId="122" fillId="22" borderId="0" xfId="0" applyFont="1" applyFill="1" applyAlignment="1">
      <alignment horizontal="center" vertical="center"/>
    </xf>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4" fillId="6" borderId="0" xfId="0" applyFont="1" applyFill="1" applyAlignment="1">
      <alignment horizontal="left" vertical="center" wrapText="1"/>
    </xf>
    <xf numFmtId="0" fontId="184" fillId="6" borderId="76" xfId="0" applyFont="1" applyFill="1" applyBorder="1" applyAlignment="1">
      <alignment horizontal="left" vertical="center" wrapText="1"/>
    </xf>
    <xf numFmtId="0" fontId="184" fillId="6" borderId="0" xfId="0" applyFont="1" applyFill="1" applyAlignment="1">
      <alignment horizontal="left" vertical="center"/>
    </xf>
    <xf numFmtId="0" fontId="184" fillId="6" borderId="0" xfId="0" applyFont="1" applyFill="1" applyAlignment="1">
      <alignment horizontal="left" vertical="top" wrapText="1"/>
    </xf>
    <xf numFmtId="0" fontId="8" fillId="0" borderId="0" xfId="1" applyAlignment="1" applyProtection="1">
      <alignment horizontal="center" vertical="center" wrapText="1"/>
    </xf>
    <xf numFmtId="0" fontId="178" fillId="39" borderId="0" xfId="0" applyFont="1" applyFill="1" applyAlignment="1">
      <alignment horizontal="center" vertical="center" wrapText="1"/>
    </xf>
    <xf numFmtId="0" fontId="178" fillId="46" borderId="0" xfId="0" applyFont="1" applyFill="1" applyBorder="1" applyAlignment="1">
      <alignment horizontal="left" vertical="top"/>
    </xf>
    <xf numFmtId="0" fontId="178" fillId="46" borderId="0" xfId="0" applyFont="1" applyFill="1" applyBorder="1" applyAlignment="1">
      <alignment horizontal="center" vertical="top" wrapText="1"/>
    </xf>
    <xf numFmtId="0" fontId="178" fillId="46" borderId="216" xfId="0" applyFont="1" applyFill="1" applyBorder="1" applyAlignment="1">
      <alignment horizontal="center" vertical="top" wrapText="1"/>
    </xf>
    <xf numFmtId="0" fontId="198" fillId="39" borderId="0" xfId="0" applyFont="1" applyFill="1" applyAlignment="1">
      <alignment horizontal="left" vertical="center" wrapText="1"/>
    </xf>
    <xf numFmtId="0" fontId="196" fillId="39" borderId="0" xfId="1" applyFont="1" applyFill="1" applyAlignment="1" applyProtection="1">
      <alignment horizontal="center" vertical="center" wrapText="1"/>
    </xf>
    <xf numFmtId="0" fontId="178" fillId="44" borderId="0" xfId="0" applyFont="1" applyFill="1" applyAlignment="1">
      <alignment horizontal="center" vertical="top" wrapText="1"/>
    </xf>
    <xf numFmtId="0" fontId="199" fillId="47" borderId="0" xfId="0" applyFont="1" applyFill="1" applyBorder="1" applyAlignment="1">
      <alignment horizontal="center" vertical="top" wrapText="1"/>
    </xf>
    <xf numFmtId="0" fontId="178" fillId="47" borderId="0" xfId="0" applyFont="1" applyFill="1" applyBorder="1" applyAlignment="1">
      <alignment horizontal="center" vertical="top" wrapText="1"/>
    </xf>
    <xf numFmtId="0" fontId="195" fillId="45" borderId="0" xfId="0" applyFont="1" applyFill="1" applyAlignment="1">
      <alignment horizontal="center" vertical="center" wrapText="1"/>
    </xf>
    <xf numFmtId="0" fontId="178" fillId="26" borderId="0" xfId="0" applyFont="1" applyFill="1" applyAlignment="1">
      <alignment horizontal="center" vertical="top"/>
    </xf>
    <xf numFmtId="0" fontId="189" fillId="39" borderId="0" xfId="0" applyFont="1" applyFill="1" applyAlignment="1">
      <alignment horizontal="center" vertical="center"/>
    </xf>
    <xf numFmtId="0" fontId="189" fillId="39" borderId="0" xfId="0" applyFont="1" applyFill="1" applyAlignment="1">
      <alignment horizontal="center" vertical="center" wrapText="1"/>
    </xf>
    <xf numFmtId="0" fontId="190" fillId="46" borderId="0" xfId="0" applyFont="1" applyFill="1" applyBorder="1" applyAlignment="1">
      <alignment horizontal="center" vertical="center" wrapText="1"/>
    </xf>
    <xf numFmtId="0" fontId="190" fillId="46" borderId="216" xfId="0" applyFont="1" applyFill="1" applyBorder="1" applyAlignment="1">
      <alignment horizontal="center" vertical="center" wrapText="1"/>
    </xf>
    <xf numFmtId="0" fontId="178" fillId="39" borderId="0" xfId="0" applyFont="1" applyFill="1" applyAlignment="1">
      <alignment horizontal="left" vertical="top" wrapText="1"/>
    </xf>
    <xf numFmtId="0" fontId="178" fillId="46" borderId="0" xfId="0" applyFont="1" applyFill="1" applyBorder="1" applyAlignment="1">
      <alignment horizontal="left" vertical="top" wrapText="1"/>
    </xf>
    <xf numFmtId="0" fontId="10" fillId="7" borderId="158" xfId="17" applyFont="1" applyFill="1" applyBorder="1" applyAlignment="1">
      <alignment horizontal="left" vertical="center" wrapText="1"/>
    </xf>
    <xf numFmtId="0" fontId="10" fillId="7" borderId="15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38" fillId="22" borderId="205" xfId="17" applyFont="1" applyFill="1" applyBorder="1" applyAlignment="1">
      <alignment horizontal="left" vertical="top" wrapText="1"/>
    </xf>
    <xf numFmtId="0" fontId="38" fillId="22" borderId="206" xfId="17" applyFont="1" applyFill="1" applyBorder="1" applyAlignment="1">
      <alignment horizontal="left" vertical="top" wrapText="1"/>
    </xf>
    <xf numFmtId="0" fontId="38" fillId="22" borderId="207" xfId="17"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24" borderId="205" xfId="17" applyFont="1" applyFill="1" applyBorder="1" applyAlignment="1">
      <alignment horizontal="left" vertical="top" wrapText="1"/>
    </xf>
    <xf numFmtId="0" fontId="38" fillId="24" borderId="206" xfId="17" applyFont="1" applyFill="1" applyBorder="1" applyAlignment="1">
      <alignment horizontal="left" vertical="top" wrapText="1"/>
    </xf>
    <xf numFmtId="0" fontId="38" fillId="24" borderId="207" xfId="17" applyFont="1" applyFill="1" applyBorder="1" applyAlignment="1">
      <alignment horizontal="left" vertical="top" wrapText="1"/>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6" xfId="17" applyFont="1" applyBorder="1" applyAlignment="1">
      <alignment horizontal="center" vertical="center" wrapText="1"/>
    </xf>
    <xf numFmtId="0" fontId="12" fillId="0" borderId="147" xfId="17" applyFont="1" applyBorder="1" applyAlignment="1">
      <alignment horizontal="center" vertical="center" wrapText="1"/>
    </xf>
    <xf numFmtId="0" fontId="12" fillId="0" borderId="148" xfId="17" applyFont="1" applyBorder="1" applyAlignment="1">
      <alignment horizontal="center" vertical="center" wrapText="1"/>
    </xf>
    <xf numFmtId="0" fontId="56" fillId="0" borderId="150" xfId="17" applyFont="1" applyBorder="1" applyAlignment="1">
      <alignment horizontal="center" vertical="center"/>
    </xf>
    <xf numFmtId="0" fontId="56" fillId="0" borderId="151" xfId="17" applyFont="1" applyBorder="1" applyAlignment="1">
      <alignment horizontal="center" vertical="center"/>
    </xf>
    <xf numFmtId="0" fontId="56" fillId="0" borderId="152" xfId="17" applyFont="1" applyBorder="1" applyAlignment="1">
      <alignment horizontal="center" vertical="center"/>
    </xf>
    <xf numFmtId="0" fontId="204" fillId="22" borderId="205" xfId="17" applyFont="1" applyFill="1" applyBorder="1" applyAlignment="1">
      <alignment horizontal="left" vertical="top" wrapText="1"/>
    </xf>
    <xf numFmtId="0" fontId="13" fillId="22" borderId="205" xfId="17" applyFont="1" applyFill="1" applyBorder="1" applyAlignment="1">
      <alignment horizontal="left" vertical="top" wrapText="1"/>
    </xf>
    <xf numFmtId="0" fontId="13" fillId="22" borderId="206" xfId="17" applyFont="1" applyFill="1" applyBorder="1" applyAlignment="1">
      <alignment horizontal="left" vertical="top" wrapText="1"/>
    </xf>
    <xf numFmtId="0" fontId="13" fillId="22" borderId="207" xfId="17" applyFont="1" applyFill="1" applyBorder="1" applyAlignment="1">
      <alignment horizontal="left" vertical="top" wrapText="1"/>
    </xf>
    <xf numFmtId="0" fontId="13" fillId="22" borderId="205" xfId="2" applyFont="1" applyFill="1" applyBorder="1" applyAlignment="1">
      <alignment horizontal="left" vertical="top" wrapText="1"/>
    </xf>
    <xf numFmtId="0" fontId="13" fillId="22" borderId="206" xfId="2" applyFont="1" applyFill="1" applyBorder="1" applyAlignment="1">
      <alignment horizontal="left" vertical="top" wrapText="1"/>
    </xf>
    <xf numFmtId="0" fontId="13" fillId="22" borderId="207"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124" fillId="22" borderId="205" xfId="2" applyFont="1" applyFill="1" applyBorder="1" applyAlignment="1">
      <alignment horizontal="left" vertical="top" wrapText="1"/>
    </xf>
    <xf numFmtId="0" fontId="124" fillId="22" borderId="206" xfId="2" applyFont="1" applyFill="1" applyBorder="1" applyAlignment="1">
      <alignment horizontal="left" vertical="top" wrapText="1"/>
    </xf>
    <xf numFmtId="0" fontId="124" fillId="22" borderId="207" xfId="2" applyFont="1" applyFill="1" applyBorder="1" applyAlignment="1">
      <alignment horizontal="left" vertical="top" wrapText="1"/>
    </xf>
    <xf numFmtId="0" fontId="155" fillId="22" borderId="0" xfId="0" applyFont="1" applyFill="1" applyAlignment="1">
      <alignment horizontal="left" vertical="top" wrapText="1"/>
    </xf>
    <xf numFmtId="0" fontId="80" fillId="22" borderId="117" xfId="0" applyFont="1" applyFill="1" applyBorder="1" applyAlignment="1">
      <alignment horizontal="left" vertical="center"/>
    </xf>
    <xf numFmtId="0" fontId="80" fillId="0" borderId="117" xfId="0" applyFont="1" applyBorder="1" applyAlignment="1">
      <alignment horizontal="left" vertical="center"/>
    </xf>
    <xf numFmtId="0" fontId="106" fillId="33" borderId="0" xfId="0" applyFont="1" applyFill="1" applyAlignment="1">
      <alignment horizontal="left" vertical="center" wrapText="1"/>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5" fillId="22" borderId="0" xfId="0" applyFont="1" applyFill="1" applyAlignment="1">
      <alignment horizontal="left" vertical="center"/>
    </xf>
    <xf numFmtId="0" fontId="130" fillId="22" borderId="0" xfId="0" applyFont="1" applyFill="1" applyAlignment="1">
      <alignment horizontal="center" vertical="top" wrapText="1"/>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148" fillId="28" borderId="0" xfId="0" applyFont="1" applyFill="1" applyAlignment="1">
      <alignment horizontal="left" vertical="center" wrapText="1"/>
    </xf>
    <xf numFmtId="0" fontId="143" fillId="26" borderId="0" xfId="0" applyFont="1" applyFill="1" applyAlignment="1">
      <alignment horizontal="left" vertical="center"/>
    </xf>
    <xf numFmtId="0" fontId="144"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58" fillId="36" borderId="0" xfId="0" applyFont="1" applyFill="1" applyAlignment="1">
      <alignment horizontal="left" vertical="top" wrapText="1"/>
    </xf>
    <xf numFmtId="0" fontId="138"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69" fillId="27" borderId="0" xfId="0" applyFont="1" applyFill="1" applyAlignment="1">
      <alignment horizontal="center" vertical="top" wrapText="1"/>
    </xf>
    <xf numFmtId="0" fontId="130" fillId="26" borderId="0" xfId="0" applyFont="1" applyFill="1" applyAlignment="1">
      <alignment horizontal="center" vertical="center" wrapText="1"/>
    </xf>
    <xf numFmtId="0" fontId="193" fillId="22" borderId="0" xfId="0" applyFont="1" applyFill="1" applyAlignment="1">
      <alignment horizontal="center" vertical="top" wrapText="1"/>
    </xf>
    <xf numFmtId="0" fontId="0" fillId="22" borderId="0" xfId="0" applyFill="1" applyAlignment="1">
      <alignment horizontal="center" vertical="center" wrapText="1"/>
    </xf>
    <xf numFmtId="0" fontId="177" fillId="22" borderId="0" xfId="0" applyFont="1" applyFill="1" applyAlignment="1">
      <alignment horizontal="center" vertical="center" wrapText="1"/>
    </xf>
    <xf numFmtId="0" fontId="58" fillId="33" borderId="0" xfId="2" applyFont="1" applyFill="1" applyAlignment="1">
      <alignment horizontal="center" vertical="center"/>
    </xf>
    <xf numFmtId="0" fontId="216" fillId="33" borderId="0" xfId="2" applyFont="1" applyFill="1" applyAlignment="1">
      <alignment vertical="top" wrapText="1"/>
    </xf>
    <xf numFmtId="0" fontId="217" fillId="33" borderId="0" xfId="2" applyFont="1" applyFill="1" applyAlignment="1">
      <alignment vertical="top" wrapText="1"/>
    </xf>
    <xf numFmtId="0" fontId="6" fillId="33" borderId="0" xfId="2" applyFill="1" applyAlignment="1">
      <alignment vertical="top" wrapText="1"/>
    </xf>
    <xf numFmtId="0" fontId="228" fillId="33" borderId="245" xfId="2" applyFont="1" applyFill="1" applyBorder="1" applyAlignment="1">
      <alignment horizontal="left" vertical="center" wrapText="1" indent="1"/>
    </xf>
    <xf numFmtId="0" fontId="218" fillId="33" borderId="246" xfId="2" applyFont="1" applyFill="1" applyBorder="1" applyAlignment="1">
      <alignment horizontal="left" vertical="center" wrapText="1" indent="1"/>
    </xf>
    <xf numFmtId="0" fontId="218" fillId="33" borderId="247" xfId="2" applyFont="1" applyFill="1" applyBorder="1" applyAlignment="1">
      <alignment horizontal="left" vertical="center" wrapText="1" indent="1"/>
    </xf>
    <xf numFmtId="0" fontId="218" fillId="33" borderId="248" xfId="2" applyFont="1" applyFill="1" applyBorder="1" applyAlignment="1">
      <alignment horizontal="left" vertical="center" wrapText="1" indent="1"/>
    </xf>
    <xf numFmtId="0" fontId="218" fillId="33" borderId="0" xfId="2" applyFont="1" applyFill="1" applyAlignment="1">
      <alignment horizontal="left" vertical="center" wrapText="1" indent="1"/>
    </xf>
    <xf numFmtId="0" fontId="218" fillId="33" borderId="249" xfId="2" applyFont="1" applyFill="1" applyBorder="1" applyAlignment="1">
      <alignment horizontal="left" vertical="center" wrapText="1" indent="1"/>
    </xf>
    <xf numFmtId="0" fontId="218" fillId="33" borderId="250" xfId="2" applyFont="1" applyFill="1" applyBorder="1" applyAlignment="1">
      <alignment horizontal="left" vertical="center" wrapText="1" indent="1"/>
    </xf>
    <xf numFmtId="0" fontId="218" fillId="33" borderId="251" xfId="2" applyFont="1" applyFill="1" applyBorder="1" applyAlignment="1">
      <alignment horizontal="left" vertical="center" wrapText="1" indent="1"/>
    </xf>
    <xf numFmtId="0" fontId="218" fillId="33" borderId="252" xfId="2" applyFont="1" applyFill="1" applyBorder="1" applyAlignment="1">
      <alignment horizontal="left" vertical="center" wrapText="1" indent="1"/>
    </xf>
    <xf numFmtId="0" fontId="231" fillId="56" borderId="0" xfId="4" applyFont="1" applyFill="1" applyAlignment="1">
      <alignment horizontal="left" vertical="top" wrapText="1" indent="1"/>
    </xf>
    <xf numFmtId="0" fontId="6" fillId="0" borderId="0" xfId="2" applyAlignment="1">
      <alignment horizontal="center" vertical="center" wrapText="1"/>
    </xf>
    <xf numFmtId="0" fontId="212" fillId="50" borderId="0" xfId="2" applyFont="1" applyFill="1" applyAlignment="1">
      <alignment horizontal="center" vertical="center"/>
    </xf>
    <xf numFmtId="0" fontId="6" fillId="0" borderId="0" xfId="2">
      <alignment vertical="center"/>
    </xf>
    <xf numFmtId="0" fontId="36" fillId="0" borderId="0" xfId="2" applyFont="1">
      <alignment vertical="center"/>
    </xf>
    <xf numFmtId="0" fontId="21" fillId="0" borderId="0" xfId="2" applyFont="1" applyAlignment="1">
      <alignment horizontal="center" vertical="center"/>
    </xf>
    <xf numFmtId="0" fontId="110" fillId="0" borderId="0" xfId="2" applyFont="1">
      <alignment vertical="center"/>
    </xf>
    <xf numFmtId="0" fontId="227" fillId="55" borderId="0" xfId="2" applyFont="1" applyFill="1" applyAlignment="1">
      <alignment horizontal="center" vertical="center"/>
    </xf>
    <xf numFmtId="0" fontId="21" fillId="55" borderId="0" xfId="2" applyFont="1" applyFill="1" applyAlignment="1">
      <alignment horizontal="center" vertical="center"/>
    </xf>
    <xf numFmtId="0" fontId="109" fillId="0" borderId="0" xfId="2" applyFont="1" applyAlignment="1">
      <alignment horizontal="center" vertical="center"/>
    </xf>
    <xf numFmtId="56" fontId="21" fillId="24" borderId="233" xfId="2" applyNumberFormat="1" applyFont="1" applyFill="1" applyBorder="1" applyAlignment="1">
      <alignment horizontal="center" vertical="center"/>
    </xf>
    <xf numFmtId="0" fontId="21" fillId="24" borderId="234" xfId="2" applyFont="1" applyFill="1" applyBorder="1" applyAlignment="1">
      <alignment horizontal="center" vertical="center"/>
    </xf>
    <xf numFmtId="0" fontId="21" fillId="24" borderId="235" xfId="2" applyFont="1" applyFill="1" applyBorder="1" applyAlignment="1">
      <alignment horizontal="center" vertical="center"/>
    </xf>
    <xf numFmtId="14" fontId="21" fillId="24" borderId="171" xfId="1" applyNumberFormat="1" applyFont="1" applyFill="1" applyBorder="1" applyAlignment="1" applyProtection="1">
      <alignment horizontal="center" vertical="center" wrapText="1" shrinkToFit="1"/>
    </xf>
    <xf numFmtId="14" fontId="21" fillId="24" borderId="173" xfId="1" applyNumberFormat="1" applyFont="1" applyFill="1" applyBorder="1" applyAlignment="1" applyProtection="1">
      <alignment horizontal="center" vertical="center" wrapText="1" shrinkToFit="1"/>
    </xf>
    <xf numFmtId="14" fontId="21" fillId="24" borderId="172" xfId="1" applyNumberFormat="1" applyFont="1" applyFill="1" applyBorder="1" applyAlignment="1" applyProtection="1">
      <alignment horizontal="center" vertical="center" wrapText="1" shrinkToFit="1"/>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3" xfId="2" applyNumberFormat="1" applyFont="1" applyFill="1" applyBorder="1" applyAlignment="1">
      <alignment horizontal="center" vertical="center" wrapText="1"/>
    </xf>
    <xf numFmtId="14" fontId="21" fillId="24" borderId="187" xfId="1" applyNumberFormat="1" applyFont="1" applyFill="1" applyBorder="1" applyAlignment="1" applyProtection="1">
      <alignment horizontal="center" vertical="center" wrapText="1"/>
    </xf>
    <xf numFmtId="0" fontId="21" fillId="24" borderId="187" xfId="2" applyFont="1" applyFill="1" applyBorder="1" applyAlignment="1">
      <alignment horizontal="center" vertical="center"/>
    </xf>
    <xf numFmtId="14" fontId="109" fillId="24" borderId="169" xfId="2" applyNumberFormat="1" applyFont="1" applyFill="1" applyBorder="1" applyAlignment="1">
      <alignment horizontal="center" vertical="center" wrapText="1" shrinkToFit="1"/>
    </xf>
    <xf numFmtId="14" fontId="109" fillId="24" borderId="167" xfId="2" applyNumberFormat="1" applyFont="1" applyFill="1" applyBorder="1" applyAlignment="1">
      <alignment horizontal="center" vertical="center" wrapText="1" shrinkToFit="1"/>
    </xf>
    <xf numFmtId="14" fontId="109" fillId="24" borderId="168" xfId="2" applyNumberFormat="1" applyFont="1" applyFill="1" applyBorder="1" applyAlignment="1">
      <alignment horizontal="center" vertical="center" wrapText="1" shrinkToFit="1"/>
    </xf>
    <xf numFmtId="14" fontId="109" fillId="24" borderId="171" xfId="2" applyNumberFormat="1" applyFont="1" applyFill="1" applyBorder="1" applyAlignment="1">
      <alignment horizontal="center" vertical="center" wrapText="1" shrinkToFit="1"/>
    </xf>
    <xf numFmtId="14" fontId="109" fillId="24" borderId="173" xfId="2" applyNumberFormat="1" applyFont="1" applyFill="1" applyBorder="1" applyAlignment="1">
      <alignment horizontal="center" vertical="center" wrapText="1" shrinkToFit="1"/>
    </xf>
    <xf numFmtId="14" fontId="21" fillId="24" borderId="231" xfId="1" applyNumberFormat="1" applyFont="1" applyFill="1" applyBorder="1" applyAlignment="1" applyProtection="1">
      <alignment horizontal="center" vertical="center" wrapText="1"/>
    </xf>
    <xf numFmtId="14" fontId="21" fillId="24" borderId="232" xfId="1" applyNumberFormat="1" applyFont="1" applyFill="1" applyBorder="1" applyAlignment="1" applyProtection="1">
      <alignment horizontal="center" vertical="center" wrapText="1"/>
    </xf>
    <xf numFmtId="14" fontId="21" fillId="24" borderId="169" xfId="1" applyNumberFormat="1" applyFont="1" applyFill="1" applyBorder="1" applyAlignment="1" applyProtection="1">
      <alignment horizontal="center" vertical="center" wrapText="1" shrinkToFit="1"/>
    </xf>
    <xf numFmtId="14" fontId="21" fillId="24" borderId="167" xfId="1" applyNumberFormat="1" applyFont="1" applyFill="1" applyBorder="1" applyAlignment="1" applyProtection="1">
      <alignment horizontal="center" vertical="center" wrapText="1" shrinkToFit="1"/>
    </xf>
    <xf numFmtId="14" fontId="21" fillId="24" borderId="170" xfId="1" applyNumberFormat="1" applyFont="1" applyFill="1" applyBorder="1" applyAlignment="1" applyProtection="1">
      <alignment horizontal="center" vertical="center" wrapText="1" shrinkToFit="1"/>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0" fontId="21" fillId="24" borderId="192" xfId="2" applyFont="1" applyFill="1" applyBorder="1" applyAlignment="1">
      <alignment horizontal="center" vertical="center"/>
    </xf>
    <xf numFmtId="56" fontId="21" fillId="24" borderId="166" xfId="2" applyNumberFormat="1" applyFont="1" applyFill="1" applyBorder="1" applyAlignment="1">
      <alignment horizontal="center" vertical="center" wrapText="1"/>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195"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0" fontId="21" fillId="24" borderId="196"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195" xfId="2" applyNumberFormat="1" applyFont="1" applyFill="1" applyBorder="1" applyAlignment="1">
      <alignment horizontal="center" vertical="center" shrinkToFit="1"/>
    </xf>
    <xf numFmtId="56" fontId="21" fillId="24" borderId="237" xfId="2" applyNumberFormat="1" applyFont="1" applyFill="1" applyBorder="1" applyAlignment="1">
      <alignment horizontal="center" vertical="center" wrapText="1"/>
    </xf>
    <xf numFmtId="56" fontId="21" fillId="24" borderId="238" xfId="2" applyNumberFormat="1" applyFont="1" applyFill="1" applyBorder="1" applyAlignment="1">
      <alignment horizontal="center" vertical="center" wrapText="1"/>
    </xf>
    <xf numFmtId="56" fontId="21" fillId="24" borderId="239" xfId="2" applyNumberFormat="1" applyFont="1" applyFill="1" applyBorder="1" applyAlignment="1">
      <alignment horizontal="center" vertical="center" wrapText="1"/>
    </xf>
    <xf numFmtId="14" fontId="116" fillId="24" borderId="45"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14" fontId="116" fillId="24" borderId="3" xfId="2" applyNumberFormat="1" applyFont="1" applyFill="1" applyBorder="1" applyAlignment="1">
      <alignment horizontal="center" vertical="center"/>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6" fillId="24" borderId="45" xfId="2" applyFont="1" applyFill="1" applyBorder="1" applyAlignment="1">
      <alignment horizontal="center" vertical="center"/>
    </xf>
    <xf numFmtId="0" fontId="116" fillId="24" borderId="3" xfId="2" applyFont="1" applyFill="1" applyBorder="1" applyAlignment="1">
      <alignment horizontal="center"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29" borderId="60" xfId="2" applyFill="1" applyBorder="1" applyAlignment="1">
      <alignment horizontal="left" vertical="top" wrapText="1"/>
    </xf>
    <xf numFmtId="0" fontId="6" fillId="29" borderId="149" xfId="2" applyFill="1" applyBorder="1" applyAlignment="1">
      <alignment horizontal="left" vertical="top" wrapText="1"/>
    </xf>
    <xf numFmtId="0" fontId="6" fillId="29" borderId="175"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186"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51"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1" fillId="0" borderId="200" xfId="1" applyFont="1" applyBorder="1" applyAlignment="1" applyProtection="1">
      <alignment horizontal="left" vertical="top" wrapText="1"/>
    </xf>
    <xf numFmtId="0" fontId="21" fillId="0" borderId="201" xfId="1" applyFont="1" applyBorder="1" applyAlignment="1" applyProtection="1">
      <alignment horizontal="left" vertical="top" wrapText="1"/>
    </xf>
    <xf numFmtId="0" fontId="21" fillId="0" borderId="202" xfId="1" applyFont="1" applyBorder="1" applyAlignment="1" applyProtection="1">
      <alignment horizontal="left" vertical="top" wrapText="1"/>
    </xf>
    <xf numFmtId="0" fontId="28" fillId="42" borderId="177" xfId="2" applyFont="1" applyFill="1" applyBorder="1" applyAlignment="1">
      <alignment horizontal="center" vertical="center" wrapText="1" shrinkToFit="1"/>
    </xf>
    <xf numFmtId="0" fontId="28" fillId="42" borderId="178" xfId="2" applyFont="1" applyFill="1" applyBorder="1" applyAlignment="1">
      <alignment horizontal="center" vertical="center" wrapText="1" shrinkToFit="1"/>
    </xf>
    <xf numFmtId="0" fontId="28" fillId="42" borderId="179"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13" fillId="22" borderId="241" xfId="2" applyFont="1" applyFill="1" applyBorder="1" applyAlignment="1">
      <alignment horizontal="center" vertical="center" wrapText="1" shrinkToFit="1"/>
    </xf>
    <xf numFmtId="0" fontId="213" fillId="22" borderId="242" xfId="2" applyFont="1" applyFill="1" applyBorder="1" applyAlignment="1">
      <alignment horizontal="center" vertical="center" wrapText="1" shrinkToFit="1"/>
    </xf>
    <xf numFmtId="0" fontId="213" fillId="22" borderId="243" xfId="2" applyFont="1" applyFill="1" applyBorder="1" applyAlignment="1">
      <alignment horizontal="center" vertical="center" wrapText="1" shrinkToFit="1"/>
    </xf>
    <xf numFmtId="0" fontId="21" fillId="0" borderId="101" xfId="1" applyFont="1" applyBorder="1" applyAlignment="1" applyProtection="1">
      <alignment vertical="top" wrapText="1"/>
    </xf>
    <xf numFmtId="0" fontId="21" fillId="0" borderId="197" xfId="1" applyFont="1" applyBorder="1" applyAlignment="1" applyProtection="1">
      <alignment vertical="top" wrapText="1"/>
    </xf>
    <xf numFmtId="0" fontId="21" fillId="0" borderId="198"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77" xfId="2" applyFont="1" applyFill="1" applyBorder="1" applyAlignment="1">
      <alignment horizontal="left" vertical="top" wrapText="1"/>
    </xf>
    <xf numFmtId="0" fontId="7" fillId="8" borderId="178" xfId="2" applyFont="1" applyFill="1" applyBorder="1" applyAlignment="1">
      <alignment horizontal="left" vertical="top" wrapText="1"/>
    </xf>
    <xf numFmtId="0" fontId="7" fillId="8" borderId="179"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6" fillId="22" borderId="0" xfId="2" applyFill="1" applyAlignment="1">
      <alignment vertical="center" wrapText="1"/>
    </xf>
    <xf numFmtId="0" fontId="21" fillId="22" borderId="104" xfId="1" applyFont="1" applyFill="1" applyBorder="1" applyAlignment="1" applyProtection="1">
      <alignment horizontal="center" vertical="center" wrapText="1"/>
    </xf>
    <xf numFmtId="0" fontId="21" fillId="22" borderId="31" xfId="1" applyFont="1" applyFill="1" applyBorder="1" applyAlignment="1" applyProtection="1">
      <alignment horizontal="center" vertical="center" wrapText="1"/>
    </xf>
    <xf numFmtId="0" fontId="21" fillId="22" borderId="105" xfId="1" applyFont="1" applyFill="1" applyBorder="1" applyAlignment="1" applyProtection="1">
      <alignment horizontal="center" vertical="center" wrapText="1"/>
    </xf>
    <xf numFmtId="0" fontId="21" fillId="22" borderId="101" xfId="1" applyFont="1" applyFill="1" applyBorder="1" applyAlignment="1" applyProtection="1">
      <alignment horizontal="left" vertical="top" wrapText="1"/>
    </xf>
    <xf numFmtId="0" fontId="21" fillId="22" borderId="197" xfId="1" applyFont="1" applyFill="1" applyBorder="1" applyAlignment="1" applyProtection="1">
      <alignment horizontal="left" vertical="top" wrapText="1"/>
    </xf>
    <xf numFmtId="0" fontId="21" fillId="22" borderId="198" xfId="1" applyFont="1" applyFill="1" applyBorder="1" applyAlignment="1" applyProtection="1">
      <alignment horizontal="lef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3399FF"/>
      <color rgb="FFEBA915"/>
      <color rgb="FF6EF729"/>
      <color rgb="FF00CC00"/>
      <color rgb="FFBB1F05"/>
      <color rgb="FFFFE7FF"/>
      <color rgb="FFFF99FF"/>
      <color rgb="FFFF0066"/>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'12　感染症統計'!$A$7</c:f>
              <c:strCache>
                <c:ptCount val="1"/>
                <c:pt idx="0">
                  <c:v>2022年</c:v>
                </c:pt>
              </c:strCache>
            </c:strRef>
          </c:tx>
          <c:spPr>
            <a:ln w="63500" cap="rnd">
              <a:solidFill>
                <a:srgbClr val="FF0000"/>
              </a:solidFill>
              <a:round/>
            </a:ln>
            <a:effectLst/>
          </c:spPr>
          <c:marker>
            <c:symbol val="none"/>
          </c:marker>
          <c:val>
            <c:numRef>
              <c:f>'12　感染症統計'!$B$7:$M$7</c:f>
              <c:numCache>
                <c:formatCode>#,##0_ </c:formatCode>
                <c:ptCount val="12"/>
                <c:pt idx="0" formatCode="General">
                  <c:v>73</c:v>
                </c:pt>
                <c:pt idx="1">
                  <c:v>39</c:v>
                </c:pt>
                <c:pt idx="2">
                  <c:v>46</c:v>
                </c:pt>
              </c:numCache>
            </c:numRef>
          </c:val>
          <c:smooth val="0"/>
          <c:extLst>
            <c:ext xmlns:c16="http://schemas.microsoft.com/office/drawing/2014/chart" uri="{C3380CC4-5D6E-409C-BE32-E72D297353CC}">
              <c16:uniqueId val="{00000000-B26B-4AAB-ADDF-AF634710DDB6}"/>
            </c:ext>
          </c:extLst>
        </c:ser>
        <c:ser>
          <c:idx val="7"/>
          <c:order val="1"/>
          <c:tx>
            <c:strRef>
              <c:f>'12　感染症統計'!$A$8</c:f>
              <c:strCache>
                <c:ptCount val="1"/>
                <c:pt idx="0">
                  <c:v>2021年</c:v>
                </c:pt>
              </c:strCache>
            </c:strRef>
          </c:tx>
          <c:spPr>
            <a:ln w="25400" cap="rnd">
              <a:solidFill>
                <a:schemeClr val="accent6">
                  <a:lumMod val="75000"/>
                </a:schemeClr>
              </a:solidFill>
              <a:round/>
            </a:ln>
            <a:effectLst/>
          </c:spPr>
          <c:marker>
            <c:symbol val="none"/>
          </c:marker>
          <c:val>
            <c:numRef>
              <c:f>'12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'12　感染症統計'!$A$9</c:f>
              <c:strCache>
                <c:ptCount val="1"/>
                <c:pt idx="0">
                  <c:v>2020年</c:v>
                </c:pt>
              </c:strCache>
            </c:strRef>
          </c:tx>
          <c:spPr>
            <a:ln w="19050" cap="rnd">
              <a:solidFill>
                <a:schemeClr val="accent1"/>
              </a:solidFill>
              <a:round/>
            </a:ln>
            <a:effectLst/>
          </c:spPr>
          <c:marker>
            <c:symbol val="none"/>
          </c:marker>
          <c:val>
            <c:numRef>
              <c:f>'12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'12　感染症統計'!$A$10</c:f>
              <c:strCache>
                <c:ptCount val="1"/>
                <c:pt idx="0">
                  <c:v>2019年</c:v>
                </c:pt>
              </c:strCache>
            </c:strRef>
          </c:tx>
          <c:spPr>
            <a:ln w="12700" cap="rnd">
              <a:solidFill>
                <a:srgbClr val="FF0066"/>
              </a:solidFill>
              <a:round/>
            </a:ln>
            <a:effectLst/>
          </c:spPr>
          <c:marker>
            <c:symbol val="none"/>
          </c:marker>
          <c:val>
            <c:numRef>
              <c:f>'12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'12　感染症統計'!$A$11</c:f>
              <c:strCache>
                <c:ptCount val="1"/>
                <c:pt idx="0">
                  <c:v>2018年</c:v>
                </c:pt>
              </c:strCache>
            </c:strRef>
          </c:tx>
          <c:spPr>
            <a:ln w="12700" cap="rnd">
              <a:solidFill>
                <a:schemeClr val="accent3"/>
              </a:solidFill>
              <a:round/>
            </a:ln>
            <a:effectLst/>
          </c:spPr>
          <c:marker>
            <c:symbol val="none"/>
          </c:marker>
          <c:val>
            <c:numRef>
              <c:f>'12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'12　感染症統計'!$A$12</c:f>
              <c:strCache>
                <c:ptCount val="1"/>
                <c:pt idx="0">
                  <c:v>2017年</c:v>
                </c:pt>
              </c:strCache>
            </c:strRef>
          </c:tx>
          <c:spPr>
            <a:ln w="12700" cap="rnd">
              <a:solidFill>
                <a:schemeClr val="accent4"/>
              </a:solidFill>
              <a:round/>
            </a:ln>
            <a:effectLst/>
          </c:spPr>
          <c:marker>
            <c:symbol val="none"/>
          </c:marker>
          <c:val>
            <c:numRef>
              <c:f>'12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'12　感染症統計'!$A$13</c:f>
              <c:strCache>
                <c:ptCount val="1"/>
                <c:pt idx="0">
                  <c:v>2016年</c:v>
                </c:pt>
              </c:strCache>
            </c:strRef>
          </c:tx>
          <c:spPr>
            <a:ln w="12700" cap="rnd">
              <a:solidFill>
                <a:schemeClr val="accent5"/>
              </a:solidFill>
              <a:round/>
            </a:ln>
            <a:effectLst/>
          </c:spPr>
          <c:marker>
            <c:symbol val="none"/>
          </c:marker>
          <c:val>
            <c:numRef>
              <c:f>'12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'12　感染症統計'!$A$14</c:f>
              <c:strCache>
                <c:ptCount val="1"/>
                <c:pt idx="0">
                  <c:v>2015年</c:v>
                </c:pt>
              </c:strCache>
            </c:strRef>
          </c:tx>
          <c:spPr>
            <a:ln w="12700" cap="rnd">
              <a:solidFill>
                <a:schemeClr val="accent6"/>
              </a:solidFill>
              <a:round/>
            </a:ln>
            <a:effectLst/>
          </c:spPr>
          <c:marker>
            <c:symbol val="none"/>
          </c:marker>
          <c:val>
            <c:numRef>
              <c:f>'12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'12　感染症統計'!$P$7</c:f>
              <c:strCache>
                <c:ptCount val="1"/>
                <c:pt idx="0">
                  <c:v>2022年</c:v>
                </c:pt>
              </c:strCache>
            </c:strRef>
          </c:tx>
          <c:spPr>
            <a:ln w="63500" cap="rnd">
              <a:solidFill>
                <a:srgbClr val="FF0000"/>
              </a:solidFill>
              <a:round/>
            </a:ln>
            <a:effectLst/>
          </c:spPr>
          <c:marker>
            <c:symbol val="none"/>
          </c:marker>
          <c:val>
            <c:numRef>
              <c:f>'12　感染症統計'!$Q$7:$AC$7</c:f>
              <c:numCache>
                <c:formatCode>#,##0_ </c:formatCode>
                <c:ptCount val="13"/>
                <c:pt idx="0" formatCode="General">
                  <c:v>0</c:v>
                </c:pt>
                <c:pt idx="1">
                  <c:v>5</c:v>
                </c:pt>
                <c:pt idx="2">
                  <c:v>4</c:v>
                </c:pt>
                <c:pt idx="6">
                  <c:v>0</c:v>
                </c:pt>
                <c:pt idx="7">
                  <c:v>0</c:v>
                </c:pt>
                <c:pt idx="8">
                  <c:v>0</c:v>
                </c:pt>
                <c:pt idx="9">
                  <c:v>0</c:v>
                </c:pt>
                <c:pt idx="10">
                  <c:v>0</c:v>
                </c:pt>
                <c:pt idx="11">
                  <c:v>0</c:v>
                </c:pt>
                <c:pt idx="12">
                  <c:v>9</c:v>
                </c:pt>
              </c:numCache>
            </c:numRef>
          </c:val>
          <c:smooth val="0"/>
          <c:extLst>
            <c:ext xmlns:c16="http://schemas.microsoft.com/office/drawing/2014/chart" uri="{C3380CC4-5D6E-409C-BE32-E72D297353CC}">
              <c16:uniqueId val="{00000000-2962-4A89-9B35-A3E6A78CA0FE}"/>
            </c:ext>
          </c:extLst>
        </c:ser>
        <c:ser>
          <c:idx val="7"/>
          <c:order val="1"/>
          <c:tx>
            <c:strRef>
              <c:f>'12　感染症統計'!$P$8</c:f>
              <c:strCache>
                <c:ptCount val="1"/>
                <c:pt idx="0">
                  <c:v>2021年</c:v>
                </c:pt>
              </c:strCache>
            </c:strRef>
          </c:tx>
          <c:spPr>
            <a:ln w="25400" cap="rnd">
              <a:solidFill>
                <a:schemeClr val="accent6">
                  <a:lumMod val="75000"/>
                </a:schemeClr>
              </a:solidFill>
              <a:round/>
            </a:ln>
            <a:effectLst/>
          </c:spPr>
          <c:marker>
            <c:symbol val="none"/>
          </c:marker>
          <c:val>
            <c:numRef>
              <c:f>'12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'12　感染症統計'!$P$9</c:f>
              <c:strCache>
                <c:ptCount val="1"/>
                <c:pt idx="0">
                  <c:v>2020年</c:v>
                </c:pt>
              </c:strCache>
            </c:strRef>
          </c:tx>
          <c:spPr>
            <a:ln w="19050" cap="rnd">
              <a:solidFill>
                <a:schemeClr val="accent1"/>
              </a:solidFill>
              <a:round/>
            </a:ln>
            <a:effectLst/>
          </c:spPr>
          <c:marker>
            <c:symbol val="none"/>
          </c:marker>
          <c:val>
            <c:numRef>
              <c:f>'12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'12　感染症統計'!$P$10</c:f>
              <c:strCache>
                <c:ptCount val="1"/>
                <c:pt idx="0">
                  <c:v>2019年</c:v>
                </c:pt>
              </c:strCache>
            </c:strRef>
          </c:tx>
          <c:spPr>
            <a:ln w="12700" cap="rnd">
              <a:solidFill>
                <a:schemeClr val="accent2"/>
              </a:solidFill>
              <a:round/>
            </a:ln>
            <a:effectLst/>
          </c:spPr>
          <c:marker>
            <c:symbol val="none"/>
          </c:marker>
          <c:val>
            <c:numRef>
              <c:f>'12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'12　感染症統計'!$P$11</c:f>
              <c:strCache>
                <c:ptCount val="1"/>
                <c:pt idx="0">
                  <c:v>2018年</c:v>
                </c:pt>
              </c:strCache>
            </c:strRef>
          </c:tx>
          <c:spPr>
            <a:ln w="12700" cap="rnd">
              <a:solidFill>
                <a:schemeClr val="accent3"/>
              </a:solidFill>
              <a:round/>
            </a:ln>
            <a:effectLst/>
          </c:spPr>
          <c:marker>
            <c:symbol val="none"/>
          </c:marker>
          <c:val>
            <c:numRef>
              <c:f>'12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'12　感染症統計'!$P$12</c:f>
              <c:strCache>
                <c:ptCount val="1"/>
                <c:pt idx="0">
                  <c:v>2017年</c:v>
                </c:pt>
              </c:strCache>
            </c:strRef>
          </c:tx>
          <c:spPr>
            <a:ln w="12700" cap="rnd">
              <a:solidFill>
                <a:schemeClr val="accent4"/>
              </a:solidFill>
              <a:round/>
            </a:ln>
            <a:effectLst/>
          </c:spPr>
          <c:marker>
            <c:symbol val="none"/>
          </c:marker>
          <c:val>
            <c:numRef>
              <c:f>'12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'12　感染症統計'!$P$13</c:f>
              <c:strCache>
                <c:ptCount val="1"/>
                <c:pt idx="0">
                  <c:v>2016年</c:v>
                </c:pt>
              </c:strCache>
            </c:strRef>
          </c:tx>
          <c:spPr>
            <a:ln w="12700" cap="rnd">
              <a:solidFill>
                <a:schemeClr val="accent5"/>
              </a:solidFill>
              <a:round/>
            </a:ln>
            <a:effectLst/>
          </c:spPr>
          <c:marker>
            <c:symbol val="none"/>
          </c:marker>
          <c:val>
            <c:numRef>
              <c:f>'12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'12　感染症統計'!$P$14</c:f>
              <c:strCache>
                <c:ptCount val="1"/>
                <c:pt idx="0">
                  <c:v>2015年</c:v>
                </c:pt>
              </c:strCache>
            </c:strRef>
          </c:tx>
          <c:spPr>
            <a:ln w="12700" cap="rnd">
              <a:solidFill>
                <a:schemeClr val="accent6"/>
              </a:solidFill>
              <a:round/>
            </a:ln>
            <a:effectLst/>
          </c:spPr>
          <c:marker>
            <c:symbol val="none"/>
          </c:marker>
          <c:val>
            <c:numRef>
              <c:f>'12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sv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svg"/><Relationship Id="rId9"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jpeg"/><Relationship Id="rId2" Type="http://schemas.openxmlformats.org/officeDocument/2006/relationships/image" Target="../media/image18.png"/><Relationship Id="rId1" Type="http://schemas.openxmlformats.org/officeDocument/2006/relationships/image" Target="../media/image17.jpeg"/><Relationship Id="rId4" Type="http://schemas.openxmlformats.org/officeDocument/2006/relationships/image" Target="../media/image2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twoCellAnchor>
    <xdr:from>
      <xdr:col>11</xdr:col>
      <xdr:colOff>175260</xdr:colOff>
      <xdr:row>17</xdr:row>
      <xdr:rowOff>22860</xdr:rowOff>
    </xdr:from>
    <xdr:to>
      <xdr:col>12</xdr:col>
      <xdr:colOff>586740</xdr:colOff>
      <xdr:row>19</xdr:row>
      <xdr:rowOff>68580</xdr:rowOff>
    </xdr:to>
    <xdr:sp macro="" textlink="">
      <xdr:nvSpPr>
        <xdr:cNvPr id="4" name="矢印: 右 3">
          <a:extLst>
            <a:ext uri="{FF2B5EF4-FFF2-40B4-BE49-F238E27FC236}">
              <a16:creationId xmlns:a16="http://schemas.microsoft.com/office/drawing/2014/main" id="{EB068928-A5EC-41F7-8626-D0A4C98ABD76}"/>
            </a:ext>
          </a:extLst>
        </xdr:cNvPr>
        <xdr:cNvSpPr/>
      </xdr:nvSpPr>
      <xdr:spPr>
        <a:xfrm>
          <a:off x="7094220" y="5806440"/>
          <a:ext cx="1021080" cy="434340"/>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167640</xdr:colOff>
      <xdr:row>18</xdr:row>
      <xdr:rowOff>7620</xdr:rowOff>
    </xdr:to>
    <xdr:pic>
      <xdr:nvPicPr>
        <xdr:cNvPr id="15" name="図 14" descr="感染性胃腸炎患者報告数　直近5シーズン">
          <a:extLst>
            <a:ext uri="{FF2B5EF4-FFF2-40B4-BE49-F238E27FC236}">
              <a16:creationId xmlns:a16="http://schemas.microsoft.com/office/drawing/2014/main" id="{C6E3D007-6B89-4A67-9086-9958A3E06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21614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2.78</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5260"/>
            <a:gd name="adj6" fmla="val -1598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130264</xdr:colOff>
      <xdr:row>14</xdr:row>
      <xdr:rowOff>138287</xdr:rowOff>
    </xdr:from>
    <xdr:to>
      <xdr:col>10</xdr:col>
      <xdr:colOff>453082</xdr:colOff>
      <xdr:row>16</xdr:row>
      <xdr:rowOff>102406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489404" y="285862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111759</xdr:colOff>
      <xdr:row>31</xdr:row>
      <xdr:rowOff>152400</xdr:rowOff>
    </xdr:from>
    <xdr:to>
      <xdr:col>9</xdr:col>
      <xdr:colOff>457200</xdr:colOff>
      <xdr:row>40</xdr:row>
      <xdr:rowOff>227050</xdr:rowOff>
    </xdr:to>
    <xdr:pic>
      <xdr:nvPicPr>
        <xdr:cNvPr id="14" name="図 13">
          <a:extLst>
            <a:ext uri="{FF2B5EF4-FFF2-40B4-BE49-F238E27FC236}">
              <a16:creationId xmlns:a16="http://schemas.microsoft.com/office/drawing/2014/main" id="{B7190492-3D6E-4CE6-9629-13F5F2A64911}"/>
            </a:ext>
          </a:extLst>
        </xdr:cNvPr>
        <xdr:cNvPicPr>
          <a:picLocks noChangeAspect="1"/>
        </xdr:cNvPicPr>
      </xdr:nvPicPr>
      <xdr:blipFill>
        <a:blip xmlns:r="http://schemas.openxmlformats.org/officeDocument/2006/relationships" r:embed="rId1"/>
        <a:stretch>
          <a:fillRect/>
        </a:stretch>
      </xdr:blipFill>
      <xdr:spPr>
        <a:xfrm>
          <a:off x="985519" y="15433040"/>
          <a:ext cx="10190481" cy="2543530"/>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2"/>
        <a:stretch>
          <a:fillRect/>
        </a:stretch>
      </xdr:blipFill>
      <xdr:spPr>
        <a:xfrm>
          <a:off x="10657840" y="20299680"/>
          <a:ext cx="3708400" cy="4744720"/>
        </a:xfrm>
        <a:prstGeom prst="rect">
          <a:avLst/>
        </a:prstGeom>
      </xdr:spPr>
    </xdr:pic>
    <xdr:clientData/>
  </xdr:twoCellAnchor>
  <xdr:twoCellAnchor>
    <xdr:from>
      <xdr:col>11</xdr:col>
      <xdr:colOff>689611</xdr:colOff>
      <xdr:row>7</xdr:row>
      <xdr:rowOff>38102</xdr:rowOff>
    </xdr:from>
    <xdr:to>
      <xdr:col>13</xdr:col>
      <xdr:colOff>1940560</xdr:colOff>
      <xdr:row>11</xdr:row>
      <xdr:rowOff>30480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064491" y="9832342"/>
          <a:ext cx="325246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a:t>
          </a:r>
          <a:r>
            <a:rPr lang="ja-JP" altLang="en-US" sz="1100" b="0" i="0">
              <a:solidFill>
                <a:schemeClr val="dk1"/>
              </a:solidFill>
              <a:effectLst/>
              <a:latin typeface="+mn-lt"/>
              <a:ea typeface="+mn-ea"/>
              <a:cs typeface="+mn-cs"/>
            </a:rPr>
            <a:t> </a:t>
          </a:r>
          <a:r>
            <a:rPr lang="en-US" altLang="ja-JP" sz="1100" b="1" i="0">
              <a:solidFill>
                <a:schemeClr val="dk1"/>
              </a:solidFill>
              <a:effectLst/>
              <a:latin typeface="+mn-lt"/>
              <a:ea typeface="+mn-ea"/>
              <a:cs typeface="+mn-cs"/>
            </a:rPr>
            <a:t>3,712,263</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99,965</a:t>
          </a:r>
          <a:r>
            <a:rPr kumimoji="1" lang="ja-JP" altLang="en-US" sz="1100">
              <a:solidFill>
                <a:schemeClr val="bg1"/>
              </a:solidFill>
            </a:rPr>
            <a:t>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1.28%(</a:t>
          </a:r>
          <a:r>
            <a:rPr kumimoji="1" lang="ja-JP" altLang="en-US" sz="1400" b="1" i="0" u="sng">
              <a:solidFill>
                <a:srgbClr val="FFC000"/>
              </a:solidFill>
            </a:rPr>
            <a:t>▲</a:t>
          </a:r>
          <a:r>
            <a:rPr kumimoji="1" lang="en-US" altLang="ja-JP" sz="1400" b="1" i="0" u="sng">
              <a:solidFill>
                <a:srgbClr val="FFC000"/>
              </a:solidFill>
            </a:rPr>
            <a:t>0.03%)</a:t>
          </a:r>
          <a:r>
            <a:rPr kumimoji="1" lang="ja-JP" altLang="en-US" sz="1400" b="1" i="0" u="sng">
              <a:solidFill>
                <a:srgbClr val="FFFF00"/>
              </a:solidFill>
            </a:rPr>
            <a:t>　</a:t>
          </a:r>
          <a:r>
            <a:rPr kumimoji="1" lang="en-US" altLang="ja-JP" sz="1400" b="1" i="0" u="sng">
              <a:solidFill>
                <a:srgbClr val="FFFF00"/>
              </a:solidFill>
            </a:rPr>
            <a:t>10</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波ピークアウトしているものの　今週はまだ毎日</a:t>
          </a:r>
          <a:r>
            <a:rPr kumimoji="1" lang="en-US" altLang="ja-JP" sz="2000" b="1">
              <a:solidFill>
                <a:srgbClr val="FFFF00"/>
              </a:solidFill>
            </a:rPr>
            <a:t>154</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2133600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2479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日移動平均で国別に見る。ドイツは</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21</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4523</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25</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6888</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16.5</a:t>
          </a:r>
          <a:r>
            <a:rPr lang="ja-JP" altLang="en-US" sz="2000" b="0" i="0">
              <a:solidFill>
                <a:schemeClr val="dk1"/>
              </a:solidFill>
              <a:effectLst/>
              <a:latin typeface="+mn-lt"/>
              <a:ea typeface="+mn-ea"/>
              <a:cs typeface="+mn-cs"/>
            </a:rPr>
            <a:t>％少ない。英国は</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5805</a:t>
          </a:r>
          <a:r>
            <a:rPr lang="ja-JP" altLang="en-US" sz="2000" b="0" i="0">
              <a:solidFill>
                <a:schemeClr val="dk1"/>
              </a:solidFill>
              <a:effectLst/>
              <a:latin typeface="+mn-lt"/>
              <a:ea typeface="+mn-ea"/>
              <a:cs typeface="+mn-cs"/>
            </a:rPr>
            <a:t>人だった。過去最多は</a:t>
          </a:r>
          <a:r>
            <a:rPr lang="en-US" altLang="ja-JP" sz="2000" b="0" i="0">
              <a:solidFill>
                <a:schemeClr val="dk1"/>
              </a:solidFill>
              <a:effectLst/>
              <a:latin typeface="+mn-lt"/>
              <a:ea typeface="+mn-ea"/>
              <a:cs typeface="+mn-cs"/>
            </a:rPr>
            <a:t>2</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日の</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7998</a:t>
          </a:r>
          <a:r>
            <a:rPr lang="ja-JP" altLang="en-US" sz="2000" b="0" i="0">
              <a:solidFill>
                <a:schemeClr val="dk1"/>
              </a:solidFill>
              <a:effectLst/>
              <a:latin typeface="+mn-lt"/>
              <a:ea typeface="+mn-ea"/>
              <a:cs typeface="+mn-cs"/>
            </a:rPr>
            <a:t>人。米国は</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2</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8787</a:t>
          </a:r>
          <a:r>
            <a:rPr lang="ja-JP" altLang="en-US" sz="2000" b="0" i="0">
              <a:solidFill>
                <a:schemeClr val="dk1"/>
              </a:solidFill>
              <a:effectLst/>
              <a:latin typeface="+mn-lt"/>
              <a:ea typeface="+mn-ea"/>
              <a:cs typeface="+mn-cs"/>
            </a:rPr>
            <a:t>人だった。中国は最近</a:t>
          </a:r>
          <a:r>
            <a:rPr lang="en-US" altLang="ja-JP" sz="2000" b="0" i="0">
              <a:solidFill>
                <a:schemeClr val="dk1"/>
              </a:solidFill>
              <a:effectLst/>
              <a:latin typeface="+mn-lt"/>
              <a:ea typeface="+mn-ea"/>
              <a:cs typeface="+mn-cs"/>
            </a:rPr>
            <a:t>6</a:t>
          </a:r>
          <a:r>
            <a:rPr lang="ja-JP" altLang="en-US" sz="2000" b="0" i="0">
              <a:solidFill>
                <a:schemeClr val="dk1"/>
              </a:solidFill>
              <a:effectLst/>
              <a:latin typeface="+mn-lt"/>
              <a:ea typeface="+mn-ea"/>
              <a:cs typeface="+mn-cs"/>
            </a:rPr>
            <a:t>カ月間の感染者数を</a:t>
          </a:r>
          <a:r>
            <a:rPr lang="en-US" altLang="ja-JP" sz="2000" b="0" i="0">
              <a:solidFill>
                <a:schemeClr val="dk1"/>
              </a:solidFill>
              <a:effectLst/>
              <a:latin typeface="+mn-lt"/>
              <a:ea typeface="+mn-ea"/>
              <a:cs typeface="+mn-cs"/>
            </a:rPr>
            <a:t>12</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9452</a:t>
          </a:r>
          <a:r>
            <a:rPr lang="ja-JP" altLang="en-US" sz="2000" b="0" i="0">
              <a:solidFill>
                <a:schemeClr val="dk1"/>
              </a:solidFill>
              <a:effectLst/>
              <a:latin typeface="+mn-lt"/>
              <a:ea typeface="+mn-ea"/>
              <a:cs typeface="+mn-cs"/>
            </a:rPr>
            <a:t>人と発表している。</a:t>
          </a:r>
          <a:endParaRPr lang="ja-JP" altLang="en-US" sz="2000" b="1" i="0">
            <a:solidFill>
              <a:schemeClr val="dk1"/>
            </a:solidFill>
            <a:effectLst/>
            <a:latin typeface="+mn-lt"/>
            <a:ea typeface="+mn-ea"/>
            <a:cs typeface="+mn-cs"/>
          </a:endParaRPr>
        </a:p>
      </xdr:txBody>
    </xdr:sp>
    <xdr:clientData/>
  </xdr:twoCellAnchor>
  <xdr:twoCellAnchor>
    <xdr:from>
      <xdr:col>4</xdr:col>
      <xdr:colOff>1026160</xdr:colOff>
      <xdr:row>25</xdr:row>
      <xdr:rowOff>193040</xdr:rowOff>
    </xdr:from>
    <xdr:to>
      <xdr:col>4</xdr:col>
      <xdr:colOff>1205230</xdr:colOff>
      <xdr:row>26</xdr:row>
      <xdr:rowOff>193039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21680" y="1397000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975360</xdr:colOff>
      <xdr:row>35</xdr:row>
      <xdr:rowOff>125447</xdr:rowOff>
    </xdr:from>
    <xdr:to>
      <xdr:col>10</xdr:col>
      <xdr:colOff>111759</xdr:colOff>
      <xdr:row>40</xdr:row>
      <xdr:rowOff>264148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196080" y="16503367"/>
          <a:ext cx="7538719"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560783" y="21539345"/>
            <a:ext cx="701040" cy="206733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第四～五波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33</xdr:row>
      <xdr:rowOff>203200</xdr:rowOff>
    </xdr:from>
    <xdr:to>
      <xdr:col>9</xdr:col>
      <xdr:colOff>325120</xdr:colOff>
      <xdr:row>38</xdr:row>
      <xdr:rowOff>142240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9682480" y="15981680"/>
          <a:ext cx="1310640" cy="14122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284480</xdr:colOff>
      <xdr:row>33</xdr:row>
      <xdr:rowOff>273543</xdr:rowOff>
    </xdr:from>
    <xdr:to>
      <xdr:col>8</xdr:col>
      <xdr:colOff>1097280</xdr:colOff>
      <xdr:row>38</xdr:row>
      <xdr:rowOff>71120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9702800" y="16102823"/>
          <a:ext cx="812800" cy="116917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twoCellAnchor>
    <xdr:from>
      <xdr:col>10</xdr:col>
      <xdr:colOff>40640</xdr:colOff>
      <xdr:row>28</xdr:row>
      <xdr:rowOff>0</xdr:rowOff>
    </xdr:from>
    <xdr:to>
      <xdr:col>10</xdr:col>
      <xdr:colOff>711200</xdr:colOff>
      <xdr:row>28</xdr:row>
      <xdr:rowOff>243840</xdr:rowOff>
    </xdr:to>
    <xdr:sp macro="" textlink="">
      <xdr:nvSpPr>
        <xdr:cNvPr id="13" name="正方形/長方形 12">
          <a:extLst>
            <a:ext uri="{FF2B5EF4-FFF2-40B4-BE49-F238E27FC236}">
              <a16:creationId xmlns:a16="http://schemas.microsoft.com/office/drawing/2014/main" id="{85CAC052-1635-466D-8E58-6AE9621D0F4A}"/>
            </a:ext>
          </a:extLst>
        </xdr:cNvPr>
        <xdr:cNvSpPr/>
      </xdr:nvSpPr>
      <xdr:spPr>
        <a:xfrm>
          <a:off x="11663680" y="14488160"/>
          <a:ext cx="670560" cy="243840"/>
        </a:xfrm>
        <a:prstGeom prst="rect">
          <a:avLst/>
        </a:prstGeom>
        <a:noFill/>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5</a:t>
          </a:r>
          <a:r>
            <a:rPr kumimoji="1" lang="ja-JP" altLang="en-US" sz="1800">
              <a:solidFill>
                <a:srgbClr val="FFFF00"/>
              </a:solidFill>
            </a:rPr>
            <a:t>波</a:t>
          </a:r>
        </a:p>
      </xdr:txBody>
    </xdr:sp>
    <xdr:clientData/>
  </xdr:twoCellAnchor>
  <xdr:twoCellAnchor>
    <xdr:from>
      <xdr:col>8</xdr:col>
      <xdr:colOff>1107440</xdr:colOff>
      <xdr:row>35</xdr:row>
      <xdr:rowOff>142240</xdr:rowOff>
    </xdr:from>
    <xdr:to>
      <xdr:col>9</xdr:col>
      <xdr:colOff>284480</xdr:colOff>
      <xdr:row>37</xdr:row>
      <xdr:rowOff>0</xdr:rowOff>
    </xdr:to>
    <xdr:sp macro="" textlink="">
      <xdr:nvSpPr>
        <xdr:cNvPr id="23" name="フリーフォーム: 図形 22">
          <a:extLst>
            <a:ext uri="{FF2B5EF4-FFF2-40B4-BE49-F238E27FC236}">
              <a16:creationId xmlns:a16="http://schemas.microsoft.com/office/drawing/2014/main" id="{FDE543DA-808D-4971-A65C-BFAB876BCF7C}"/>
            </a:ext>
          </a:extLst>
        </xdr:cNvPr>
        <xdr:cNvSpPr/>
      </xdr:nvSpPr>
      <xdr:spPr>
        <a:xfrm>
          <a:off x="10525760" y="16520160"/>
          <a:ext cx="477520" cy="406400"/>
        </a:xfrm>
        <a:custGeom>
          <a:avLst/>
          <a:gdLst>
            <a:gd name="connsiteX0" fmla="*/ 0 w 477520"/>
            <a:gd name="connsiteY0" fmla="*/ 0 h 406400"/>
            <a:gd name="connsiteX1" fmla="*/ 10160 w 477520"/>
            <a:gd name="connsiteY1" fmla="*/ 20320 h 406400"/>
            <a:gd name="connsiteX2" fmla="*/ 30480 w 477520"/>
            <a:gd name="connsiteY2" fmla="*/ 111760 h 406400"/>
            <a:gd name="connsiteX3" fmla="*/ 101600 w 477520"/>
            <a:gd name="connsiteY3" fmla="*/ 243840 h 406400"/>
            <a:gd name="connsiteX4" fmla="*/ 111760 w 477520"/>
            <a:gd name="connsiteY4" fmla="*/ 284480 h 406400"/>
            <a:gd name="connsiteX5" fmla="*/ 193040 w 477520"/>
            <a:gd name="connsiteY5" fmla="*/ 335280 h 406400"/>
            <a:gd name="connsiteX6" fmla="*/ 243840 w 477520"/>
            <a:gd name="connsiteY6" fmla="*/ 406400 h 406400"/>
            <a:gd name="connsiteX7" fmla="*/ 345440 w 477520"/>
            <a:gd name="connsiteY7" fmla="*/ 325120 h 406400"/>
            <a:gd name="connsiteX8" fmla="*/ 477520 w 477520"/>
            <a:gd name="connsiteY8" fmla="*/ 203200 h 406400"/>
            <a:gd name="connsiteX9" fmla="*/ 477520 w 477520"/>
            <a:gd name="connsiteY9" fmla="*/ 193040 h 406400"/>
            <a:gd name="connsiteX10" fmla="*/ 477520 w 477520"/>
            <a:gd name="connsiteY10" fmla="*/ 193040 h 406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477520" h="406400">
              <a:moveTo>
                <a:pt x="0" y="0"/>
              </a:moveTo>
              <a:lnTo>
                <a:pt x="10160" y="20320"/>
              </a:lnTo>
              <a:cubicBezTo>
                <a:pt x="16933" y="50800"/>
                <a:pt x="19686" y="82462"/>
                <a:pt x="30480" y="111760"/>
              </a:cubicBezTo>
              <a:cubicBezTo>
                <a:pt x="53646" y="174640"/>
                <a:pt x="70949" y="197864"/>
                <a:pt x="101600" y="243840"/>
              </a:cubicBezTo>
              <a:cubicBezTo>
                <a:pt x="104987" y="257387"/>
                <a:pt x="103382" y="273309"/>
                <a:pt x="111760" y="284480"/>
              </a:cubicBezTo>
              <a:cubicBezTo>
                <a:pt x="139369" y="321292"/>
                <a:pt x="157571" y="323457"/>
                <a:pt x="193040" y="335280"/>
              </a:cubicBezTo>
              <a:cubicBezTo>
                <a:pt x="217895" y="397417"/>
                <a:pt x="198185" y="375964"/>
                <a:pt x="243840" y="406400"/>
              </a:cubicBezTo>
              <a:lnTo>
                <a:pt x="345440" y="325120"/>
              </a:lnTo>
              <a:cubicBezTo>
                <a:pt x="365760" y="311573"/>
                <a:pt x="477520" y="254000"/>
                <a:pt x="477520" y="203200"/>
              </a:cubicBezTo>
              <a:lnTo>
                <a:pt x="477520" y="193040"/>
              </a:lnTo>
              <a:lnTo>
                <a:pt x="477520" y="193040"/>
              </a:lnTo>
            </a:path>
          </a:pathLst>
        </a:cu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8</xdr:col>
      <xdr:colOff>1097280</xdr:colOff>
      <xdr:row>35</xdr:row>
      <xdr:rowOff>142240</xdr:rowOff>
    </xdr:from>
    <xdr:to>
      <xdr:col>9</xdr:col>
      <xdr:colOff>365760</xdr:colOff>
      <xdr:row>36</xdr:row>
      <xdr:rowOff>264160</xdr:rowOff>
    </xdr:to>
    <xdr:sp macro="" textlink="">
      <xdr:nvSpPr>
        <xdr:cNvPr id="28" name="フリーフォーム: 図形 27">
          <a:extLst>
            <a:ext uri="{FF2B5EF4-FFF2-40B4-BE49-F238E27FC236}">
              <a16:creationId xmlns:a16="http://schemas.microsoft.com/office/drawing/2014/main" id="{56804FF5-7DC0-4BC4-ABD4-580CF3A24D0C}"/>
            </a:ext>
          </a:extLst>
        </xdr:cNvPr>
        <xdr:cNvSpPr/>
      </xdr:nvSpPr>
      <xdr:spPr>
        <a:xfrm>
          <a:off x="10515600" y="16520160"/>
          <a:ext cx="568960" cy="396240"/>
        </a:xfrm>
        <a:custGeom>
          <a:avLst/>
          <a:gdLst>
            <a:gd name="connsiteX0" fmla="*/ 0 w 568960"/>
            <a:gd name="connsiteY0" fmla="*/ 0 h 396240"/>
            <a:gd name="connsiteX1" fmla="*/ 30480 w 568960"/>
            <a:gd name="connsiteY1" fmla="*/ 101600 h 396240"/>
            <a:gd name="connsiteX2" fmla="*/ 40640 w 568960"/>
            <a:gd name="connsiteY2" fmla="*/ 142240 h 396240"/>
            <a:gd name="connsiteX3" fmla="*/ 50800 w 568960"/>
            <a:gd name="connsiteY3" fmla="*/ 203200 h 396240"/>
            <a:gd name="connsiteX4" fmla="*/ 81280 w 568960"/>
            <a:gd name="connsiteY4" fmla="*/ 243840 h 396240"/>
            <a:gd name="connsiteX5" fmla="*/ 121920 w 568960"/>
            <a:gd name="connsiteY5" fmla="*/ 314960 h 396240"/>
            <a:gd name="connsiteX6" fmla="*/ 132080 w 568960"/>
            <a:gd name="connsiteY6" fmla="*/ 345440 h 396240"/>
            <a:gd name="connsiteX7" fmla="*/ 193040 w 568960"/>
            <a:gd name="connsiteY7" fmla="*/ 396240 h 396240"/>
            <a:gd name="connsiteX8" fmla="*/ 314960 w 568960"/>
            <a:gd name="connsiteY8" fmla="*/ 386080 h 396240"/>
            <a:gd name="connsiteX9" fmla="*/ 365760 w 568960"/>
            <a:gd name="connsiteY9" fmla="*/ 325120 h 396240"/>
            <a:gd name="connsiteX10" fmla="*/ 406400 w 568960"/>
            <a:gd name="connsiteY10" fmla="*/ 304800 h 396240"/>
            <a:gd name="connsiteX11" fmla="*/ 477520 w 568960"/>
            <a:gd name="connsiteY11" fmla="*/ 254000 h 396240"/>
            <a:gd name="connsiteX12" fmla="*/ 497840 w 568960"/>
            <a:gd name="connsiteY12" fmla="*/ 223520 h 396240"/>
            <a:gd name="connsiteX13" fmla="*/ 508000 w 568960"/>
            <a:gd name="connsiteY13" fmla="*/ 182880 h 396240"/>
            <a:gd name="connsiteX14" fmla="*/ 538480 w 568960"/>
            <a:gd name="connsiteY14" fmla="*/ 172720 h 396240"/>
            <a:gd name="connsiteX15" fmla="*/ 568960 w 568960"/>
            <a:gd name="connsiteY15" fmla="*/ 142240 h 3962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568960" h="396240">
              <a:moveTo>
                <a:pt x="0" y="0"/>
              </a:moveTo>
              <a:cubicBezTo>
                <a:pt x="20065" y="100325"/>
                <a:pt x="-2937" y="1350"/>
                <a:pt x="30480" y="101600"/>
              </a:cubicBezTo>
              <a:cubicBezTo>
                <a:pt x="34896" y="114847"/>
                <a:pt x="37902" y="128548"/>
                <a:pt x="40640" y="142240"/>
              </a:cubicBezTo>
              <a:cubicBezTo>
                <a:pt x="44680" y="162440"/>
                <a:pt x="43149" y="184073"/>
                <a:pt x="50800" y="203200"/>
              </a:cubicBezTo>
              <a:cubicBezTo>
                <a:pt x="57089" y="218922"/>
                <a:pt x="71120" y="230293"/>
                <a:pt x="81280" y="243840"/>
              </a:cubicBezTo>
              <a:cubicBezTo>
                <a:pt x="104575" y="313726"/>
                <a:pt x="72712" y="228847"/>
                <a:pt x="121920" y="314960"/>
              </a:cubicBezTo>
              <a:cubicBezTo>
                <a:pt x="127233" y="324259"/>
                <a:pt x="126139" y="336529"/>
                <a:pt x="132080" y="345440"/>
              </a:cubicBezTo>
              <a:cubicBezTo>
                <a:pt x="147726" y="368909"/>
                <a:pt x="170549" y="381246"/>
                <a:pt x="193040" y="396240"/>
              </a:cubicBezTo>
              <a:cubicBezTo>
                <a:pt x="233680" y="392853"/>
                <a:pt x="275556" y="396588"/>
                <a:pt x="314960" y="386080"/>
              </a:cubicBezTo>
              <a:cubicBezTo>
                <a:pt x="342619" y="378704"/>
                <a:pt x="347205" y="340583"/>
                <a:pt x="365760" y="325120"/>
              </a:cubicBezTo>
              <a:cubicBezTo>
                <a:pt x="377395" y="315424"/>
                <a:pt x="394075" y="313603"/>
                <a:pt x="406400" y="304800"/>
              </a:cubicBezTo>
              <a:cubicBezTo>
                <a:pt x="502509" y="236151"/>
                <a:pt x="366138" y="309691"/>
                <a:pt x="477520" y="254000"/>
              </a:cubicBezTo>
              <a:cubicBezTo>
                <a:pt x="484293" y="243840"/>
                <a:pt x="493030" y="234743"/>
                <a:pt x="497840" y="223520"/>
              </a:cubicBezTo>
              <a:cubicBezTo>
                <a:pt x="503341" y="210685"/>
                <a:pt x="499277" y="193784"/>
                <a:pt x="508000" y="182880"/>
              </a:cubicBezTo>
              <a:cubicBezTo>
                <a:pt x="514690" y="174517"/>
                <a:pt x="528320" y="176107"/>
                <a:pt x="538480" y="172720"/>
              </a:cubicBezTo>
              <a:cubicBezTo>
                <a:pt x="560679" y="139422"/>
                <a:pt x="546589" y="142240"/>
                <a:pt x="568960" y="142240"/>
              </a:cubicBezTo>
            </a:path>
          </a:pathLst>
        </a:custGeom>
        <a:ln w="38100">
          <a:solidFill>
            <a:srgbClr val="FFFF00"/>
          </a:solidFill>
          <a:prstDash val="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1584960</xdr:colOff>
      <xdr:row>0</xdr:row>
      <xdr:rowOff>355600</xdr:rowOff>
    </xdr:from>
    <xdr:to>
      <xdr:col>5</xdr:col>
      <xdr:colOff>628615</xdr:colOff>
      <xdr:row>2</xdr:row>
      <xdr:rowOff>3287915</xdr:rowOff>
    </xdr:to>
    <xdr:pic>
      <xdr:nvPicPr>
        <xdr:cNvPr id="30" name="図 29">
          <a:extLst>
            <a:ext uri="{FF2B5EF4-FFF2-40B4-BE49-F238E27FC236}">
              <a16:creationId xmlns:a16="http://schemas.microsoft.com/office/drawing/2014/main" id="{8EC0232D-444E-479D-A9CD-F52C2AA586A6}"/>
            </a:ext>
          </a:extLst>
        </xdr:cNvPr>
        <xdr:cNvPicPr>
          <a:picLocks noChangeAspect="1"/>
        </xdr:cNvPicPr>
      </xdr:nvPicPr>
      <xdr:blipFill>
        <a:blip xmlns:r="http://schemas.openxmlformats.org/officeDocument/2006/relationships" r:embed="rId10"/>
        <a:stretch>
          <a:fillRect/>
        </a:stretch>
      </xdr:blipFill>
      <xdr:spPr>
        <a:xfrm>
          <a:off x="2458720" y="355600"/>
          <a:ext cx="4296375" cy="37247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7</xdr:row>
      <xdr:rowOff>38100</xdr:rowOff>
    </xdr:from>
    <xdr:to>
      <xdr:col>6</xdr:col>
      <xdr:colOff>495300</xdr:colOff>
      <xdr:row>10</xdr:row>
      <xdr:rowOff>114300</xdr:rowOff>
    </xdr:to>
    <xdr:sp macro="" textlink="">
      <xdr:nvSpPr>
        <xdr:cNvPr id="2" name="右矢印 1">
          <a:extLst>
            <a:ext uri="{FF2B5EF4-FFF2-40B4-BE49-F238E27FC236}">
              <a16:creationId xmlns:a16="http://schemas.microsoft.com/office/drawing/2014/main" id="{A8580584-2D18-4D57-AE29-134784C7DFD1}"/>
            </a:ext>
          </a:extLst>
        </xdr:cNvPr>
        <xdr:cNvSpPr/>
      </xdr:nvSpPr>
      <xdr:spPr>
        <a:xfrm>
          <a:off x="3070860" y="222504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14</xdr:row>
      <xdr:rowOff>38100</xdr:rowOff>
    </xdr:to>
    <xdr:sp macro="" textlink="">
      <xdr:nvSpPr>
        <xdr:cNvPr id="3" name="正方形/長方形 2">
          <a:extLst>
            <a:ext uri="{FF2B5EF4-FFF2-40B4-BE49-F238E27FC236}">
              <a16:creationId xmlns:a16="http://schemas.microsoft.com/office/drawing/2014/main" id="{F8A5451C-CACE-4236-923F-8449429CBDC2}"/>
            </a:ext>
          </a:extLst>
        </xdr:cNvPr>
        <xdr:cNvSpPr>
          <a:spLocks noChangeArrowheads="1"/>
        </xdr:cNvSpPr>
      </xdr:nvSpPr>
      <xdr:spPr bwMode="auto">
        <a:xfrm>
          <a:off x="344805" y="1666875"/>
          <a:ext cx="2461260" cy="2478405"/>
        </a:xfrm>
        <a:prstGeom prst="rect">
          <a:avLst/>
        </a:prstGeom>
        <a:noFill/>
        <a:ln w="63500" algn="ctr">
          <a:solidFill>
            <a:srgbClr val="0000FF"/>
          </a:solidFill>
          <a:round/>
          <a:headEnd/>
          <a:tailEnd/>
        </a:ln>
      </xdr:spPr>
    </xdr:sp>
    <xdr:clientData/>
  </xdr:twoCellAnchor>
  <xdr:twoCellAnchor>
    <xdr:from>
      <xdr:col>0</xdr:col>
      <xdr:colOff>38100</xdr:colOff>
      <xdr:row>4</xdr:row>
      <xdr:rowOff>76200</xdr:rowOff>
    </xdr:from>
    <xdr:to>
      <xdr:col>6</xdr:col>
      <xdr:colOff>601579</xdr:colOff>
      <xdr:row>4</xdr:row>
      <xdr:rowOff>344906</xdr:rowOff>
    </xdr:to>
    <xdr:sp macro="" textlink="">
      <xdr:nvSpPr>
        <xdr:cNvPr id="4" name="Text Box 1126">
          <a:extLst>
            <a:ext uri="{FF2B5EF4-FFF2-40B4-BE49-F238E27FC236}">
              <a16:creationId xmlns:a16="http://schemas.microsoft.com/office/drawing/2014/main" id="{F873C3E4-5EC9-4752-93E1-3CAF831C74BB}"/>
            </a:ext>
          </a:extLst>
        </xdr:cNvPr>
        <xdr:cNvSpPr txBox="1">
          <a:spLocks noChangeArrowheads="1"/>
        </xdr:cNvSpPr>
      </xdr:nvSpPr>
      <xdr:spPr bwMode="auto">
        <a:xfrm>
          <a:off x="38100" y="1356360"/>
          <a:ext cx="3984859" cy="268706"/>
        </a:xfrm>
        <a:prstGeom prst="rect">
          <a:avLst/>
        </a:prstGeom>
        <a:noFill/>
        <a:ln>
          <a:noFill/>
        </a:ln>
        <a:effectLst/>
      </xdr:spPr>
      <xdr:txBody>
        <a:bodyPr vertOverflow="clip" wrap="square" lIns="36576" tIns="22860" rIns="36576" bIns="0" anchor="t" upright="1"/>
        <a:lstStyle/>
        <a:p>
          <a:pPr algn="ctr" rtl="0">
            <a:defRPr sz="1000"/>
          </a:pPr>
          <a:r>
            <a:rPr lang="ja-JP" altLang="en-US" sz="1400" b="1" i="0" u="none" strike="noStrike" baseline="0">
              <a:solidFill>
                <a:srgbClr val="FFFFCC"/>
              </a:solidFill>
              <a:latin typeface="ＭＳ Ｐゴシック"/>
              <a:ea typeface="ＭＳ Ｐゴシック"/>
            </a:rPr>
            <a:t>指輪や時計には細菌がたくさん付着しています</a:t>
          </a:r>
        </a:p>
        <a:p>
          <a:pPr algn="ctr" rtl="0">
            <a:defRPr sz="1000"/>
          </a:pPr>
          <a:endParaRPr lang="ja-JP" altLang="en-US" sz="1400" b="1" i="0" u="none" strike="noStrike" baseline="0">
            <a:solidFill>
              <a:srgbClr val="0000FF"/>
            </a:solidFill>
            <a:latin typeface="ＭＳ Ｐゴシック"/>
            <a:ea typeface="ＭＳ Ｐゴシック"/>
          </a:endParaRPr>
        </a:p>
        <a:p>
          <a:pPr algn="ctr" rtl="0">
            <a:defRPr sz="1000"/>
          </a:pPr>
          <a:endParaRPr lang="ja-JP" altLang="en-US" sz="1300" b="1" i="0" u="none" strike="noStrike" baseline="0">
            <a:solidFill>
              <a:srgbClr val="0000FF"/>
            </a:solidFill>
            <a:latin typeface="ＭＳ Ｐゴシック"/>
            <a:ea typeface="ＭＳ Ｐゴシック"/>
          </a:endParaRPr>
        </a:p>
        <a:p>
          <a:pPr algn="ctr" rtl="0">
            <a:defRPr sz="1000"/>
          </a:pPr>
          <a:r>
            <a:rPr lang="ja-JP" altLang="en-US" sz="1300" b="1" i="0" u="none" strike="noStrike" baseline="0">
              <a:solidFill>
                <a:srgbClr val="0000FF"/>
              </a:solidFill>
              <a:latin typeface="ＭＳ Ｐゴシック"/>
              <a:ea typeface="ＭＳ Ｐゴシック"/>
            </a:rPr>
            <a:t>。</a:t>
          </a:r>
        </a:p>
      </xdr:txBody>
    </xdr:sp>
    <xdr:clientData/>
  </xdr:twoCellAnchor>
  <xdr:twoCellAnchor>
    <xdr:from>
      <xdr:col>1</xdr:col>
      <xdr:colOff>38100</xdr:colOff>
      <xdr:row>5</xdr:row>
      <xdr:rowOff>85725</xdr:rowOff>
    </xdr:from>
    <xdr:to>
      <xdr:col>5</xdr:col>
      <xdr:colOff>1905</xdr:colOff>
      <xdr:row>14</xdr:row>
      <xdr:rowOff>28575</xdr:rowOff>
    </xdr:to>
    <xdr:grpSp>
      <xdr:nvGrpSpPr>
        <xdr:cNvPr id="5" name="グループ化 3">
          <a:extLst>
            <a:ext uri="{FF2B5EF4-FFF2-40B4-BE49-F238E27FC236}">
              <a16:creationId xmlns:a16="http://schemas.microsoft.com/office/drawing/2014/main" id="{8EFD98AC-FBEA-4298-A963-C7A3DDED4261}"/>
            </a:ext>
          </a:extLst>
        </xdr:cNvPr>
        <xdr:cNvGrpSpPr>
          <a:grpSpLocks/>
        </xdr:cNvGrpSpPr>
      </xdr:nvGrpSpPr>
      <xdr:grpSpPr bwMode="auto">
        <a:xfrm>
          <a:off x="374984" y="1730041"/>
          <a:ext cx="2434289" cy="2397292"/>
          <a:chOff x="419100" y="1733550"/>
          <a:chExt cx="2640819" cy="2428875"/>
        </a:xfrm>
      </xdr:grpSpPr>
      <xdr:grpSp>
        <xdr:nvGrpSpPr>
          <xdr:cNvPr id="6" name="Group 1122">
            <a:extLst>
              <a:ext uri="{FF2B5EF4-FFF2-40B4-BE49-F238E27FC236}">
                <a16:creationId xmlns:a16="http://schemas.microsoft.com/office/drawing/2014/main" id="{3CC7E2B6-B855-400B-B355-30F862904603}"/>
              </a:ext>
            </a:extLst>
          </xdr:cNvPr>
          <xdr:cNvGrpSpPr>
            <a:grpSpLocks/>
          </xdr:cNvGrpSpPr>
        </xdr:nvGrpSpPr>
        <xdr:grpSpPr bwMode="auto">
          <a:xfrm>
            <a:off x="419100" y="1733550"/>
            <a:ext cx="2638425" cy="2409825"/>
            <a:chOff x="650" y="185"/>
            <a:chExt cx="254" cy="199"/>
          </a:xfrm>
        </xdr:grpSpPr>
        <xdr:pic>
          <xdr:nvPicPr>
            <xdr:cNvPr id="9" name="Picture 1123" descr="hand_01">
              <a:extLst>
                <a:ext uri="{FF2B5EF4-FFF2-40B4-BE49-F238E27FC236}">
                  <a16:creationId xmlns:a16="http://schemas.microsoft.com/office/drawing/2014/main" id="{4650B752-4BFA-4B39-930F-A5AF337BE1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0" y="185"/>
              <a:ext cx="254" cy="199"/>
            </a:xfrm>
            <a:prstGeom prst="rect">
              <a:avLst/>
            </a:prstGeom>
            <a:noFill/>
            <a:ln w="9525">
              <a:noFill/>
              <a:miter lim="800000"/>
              <a:headEnd/>
              <a:tailEnd/>
            </a:ln>
          </xdr:spPr>
        </xdr:pic>
        <xdr:sp macro="" textlink="">
          <xdr:nvSpPr>
            <xdr:cNvPr id="10" name="Oval 1124">
              <a:extLst>
                <a:ext uri="{FF2B5EF4-FFF2-40B4-BE49-F238E27FC236}">
                  <a16:creationId xmlns:a16="http://schemas.microsoft.com/office/drawing/2014/main" id="{28ED27D2-54DD-451E-A30B-D999359D643D}"/>
                </a:ext>
              </a:extLst>
            </xdr:cNvPr>
            <xdr:cNvSpPr>
              <a:spLocks noChangeArrowheads="1"/>
            </xdr:cNvSpPr>
          </xdr:nvSpPr>
          <xdr:spPr bwMode="auto">
            <a:xfrm>
              <a:off x="697" y="247"/>
              <a:ext cx="46" cy="16"/>
            </a:xfrm>
            <a:prstGeom prst="ellipse">
              <a:avLst/>
            </a:prstGeom>
            <a:noFill/>
            <a:ln w="38100">
              <a:solidFill>
                <a:srgbClr val="FF0000"/>
              </a:solidFill>
              <a:round/>
              <a:headEnd/>
              <a:tailEnd/>
            </a:ln>
          </xdr:spPr>
        </xdr:sp>
        <xdr:sp macro="" textlink="">
          <xdr:nvSpPr>
            <xdr:cNvPr id="11" name="Oval 1125">
              <a:extLst>
                <a:ext uri="{FF2B5EF4-FFF2-40B4-BE49-F238E27FC236}">
                  <a16:creationId xmlns:a16="http://schemas.microsoft.com/office/drawing/2014/main" id="{BF7945A9-6BA7-4ECB-9D30-19D06BB06ADA}"/>
                </a:ext>
              </a:extLst>
            </xdr:cNvPr>
            <xdr:cNvSpPr>
              <a:spLocks noChangeArrowheads="1"/>
            </xdr:cNvSpPr>
          </xdr:nvSpPr>
          <xdr:spPr bwMode="auto">
            <a:xfrm>
              <a:off x="669" y="325"/>
              <a:ext cx="75" cy="30"/>
            </a:xfrm>
            <a:prstGeom prst="ellipse">
              <a:avLst/>
            </a:prstGeom>
            <a:noFill/>
            <a:ln w="38100">
              <a:solidFill>
                <a:srgbClr val="FF0000"/>
              </a:solidFill>
              <a:round/>
              <a:headEnd/>
              <a:tailEnd/>
            </a:ln>
          </xdr:spPr>
        </xdr:sp>
      </xdr:grpSp>
      <xdr:pic>
        <xdr:nvPicPr>
          <xdr:cNvPr id="7" name="図 1">
            <a:extLst>
              <a:ext uri="{FF2B5EF4-FFF2-40B4-BE49-F238E27FC236}">
                <a16:creationId xmlns:a16="http://schemas.microsoft.com/office/drawing/2014/main" id="{EBC43022-818A-414D-9716-63C8D4EF23E2}"/>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5400000">
            <a:off x="1519483" y="1957440"/>
            <a:ext cx="1761634" cy="1314450"/>
          </a:xfrm>
          <a:prstGeom prst="rect">
            <a:avLst/>
          </a:prstGeom>
          <a:noFill/>
          <a:ln w="9525">
            <a:noFill/>
            <a:miter lim="800000"/>
            <a:headEnd/>
            <a:tailEnd/>
          </a:ln>
        </xdr:spPr>
      </xdr:pic>
      <xdr:pic>
        <xdr:nvPicPr>
          <xdr:cNvPr id="8" name="図 2">
            <a:extLst>
              <a:ext uri="{FF2B5EF4-FFF2-40B4-BE49-F238E27FC236}">
                <a16:creationId xmlns:a16="http://schemas.microsoft.com/office/drawing/2014/main" id="{66C4A289-9E28-44D9-BB0F-6A837204E20C}"/>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433072" y="3248025"/>
            <a:ext cx="1626847" cy="914400"/>
          </a:xfrm>
          <a:prstGeom prst="rect">
            <a:avLst/>
          </a:prstGeom>
          <a:noFill/>
          <a:ln w="9525">
            <a:noFill/>
            <a:miter lim="800000"/>
            <a:headEnd/>
            <a:tailEnd/>
          </a:ln>
        </xdr:spPr>
      </xdr:pic>
    </xdr:grpSp>
    <xdr:clientData/>
  </xdr:twoCellAnchor>
  <xdr:twoCellAnchor editAs="oneCell">
    <xdr:from>
      <xdr:col>5</xdr:col>
      <xdr:colOff>85725</xdr:colOff>
      <xdr:row>10</xdr:row>
      <xdr:rowOff>171450</xdr:rowOff>
    </xdr:from>
    <xdr:to>
      <xdr:col>6</xdr:col>
      <xdr:colOff>609600</xdr:colOff>
      <xdr:row>14</xdr:row>
      <xdr:rowOff>28575</xdr:rowOff>
    </xdr:to>
    <xdr:pic>
      <xdr:nvPicPr>
        <xdr:cNvPr id="12" name="図 11">
          <a:extLst>
            <a:ext uri="{FF2B5EF4-FFF2-40B4-BE49-F238E27FC236}">
              <a16:creationId xmlns:a16="http://schemas.microsoft.com/office/drawing/2014/main" id="{A9A3F4FD-27C5-4026-BB9D-E3716E8C792A}"/>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l="12556" t="8289" r="19968" b="44383"/>
        <a:stretch>
          <a:fillRect/>
        </a:stretch>
      </xdr:blipFill>
      <xdr:spPr bwMode="auto">
        <a:xfrm>
          <a:off x="2889885" y="3181350"/>
          <a:ext cx="1141095" cy="9544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17</xdr:col>
      <xdr:colOff>267511</xdr:colOff>
      <xdr:row>22</xdr:row>
      <xdr:rowOff>0</xdr:rowOff>
    </xdr:from>
    <xdr:to>
      <xdr:col>18</xdr:col>
      <xdr:colOff>2675</xdr:colOff>
      <xdr:row>44</xdr:row>
      <xdr:rowOff>40532</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flipH="1">
          <a:off x="8203660" y="3753255"/>
          <a:ext cx="197228" cy="376136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113490</xdr:colOff>
      <xdr:row>22</xdr:row>
      <xdr:rowOff>141862</xdr:rowOff>
    </xdr:from>
    <xdr:to>
      <xdr:col>4</xdr:col>
      <xdr:colOff>70930</xdr:colOff>
      <xdr:row>45</xdr:row>
      <xdr:rowOff>56745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540213" y="3895117"/>
          <a:ext cx="419504" cy="380594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recordchina.co.jp/b891677-s12-c100-d0189.html" TargetMode="External"/><Relationship Id="rId1" Type="http://schemas.openxmlformats.org/officeDocument/2006/relationships/hyperlink" Target="https://news.livedoor.com/article/detail/2187322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isanddata.maps.arcgis.com/apps/opsdashboard/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j-cast.com/2022/04/01434512.html" TargetMode="External"/><Relationship Id="rId2" Type="http://schemas.openxmlformats.org/officeDocument/2006/relationships/hyperlink" Target="https://news.yahoo.co.jp/articles/947c0f50d526668e93c525ec42352ea7a503c29c" TargetMode="External"/><Relationship Id="rId1" Type="http://schemas.openxmlformats.org/officeDocument/2006/relationships/hyperlink" Target="https://nordot.app/880753692187541504?c=724086615123804160" TargetMode="External"/><Relationship Id="rId6" Type="http://schemas.openxmlformats.org/officeDocument/2006/relationships/printerSettings" Target="../printerSettings/printerSettings6.bin"/><Relationship Id="rId5" Type="http://schemas.openxmlformats.org/officeDocument/2006/relationships/hyperlink" Target="https://news.yahoo.co.jp/articles/843fdf8bc9374ffff30108f711392db71a5bb643" TargetMode="External"/><Relationship Id="rId4" Type="http://schemas.openxmlformats.org/officeDocument/2006/relationships/hyperlink" Target="https://www.shimotsuke.co.jp/articles/-/57221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jp.reuters.com/article/ecb-policy-inflation-idJPKCN2LR0X0" TargetMode="External"/><Relationship Id="rId7" Type="http://schemas.openxmlformats.org/officeDocument/2006/relationships/printerSettings" Target="../printerSettings/printerSettings7.bin"/><Relationship Id="rId2" Type="http://schemas.openxmlformats.org/officeDocument/2006/relationships/hyperlink" Target="https://news.yahoo.co.jp/articles/7bae15ac59a887526d95c16de566e35a68d55d68" TargetMode="External"/><Relationship Id="rId1" Type="http://schemas.openxmlformats.org/officeDocument/2006/relationships/hyperlink" Target="https://www.afpbb.com/articles/-/3397156" TargetMode="External"/><Relationship Id="rId6" Type="http://schemas.openxmlformats.org/officeDocument/2006/relationships/hyperlink" Target="https://www.excite.co.jp/news/article/Kyodo_prw_202203289188/" TargetMode="External"/><Relationship Id="rId5" Type="http://schemas.openxmlformats.org/officeDocument/2006/relationships/hyperlink" Target="https://www.nikkei.com/article/DGXZQOCC2445M0U2A220C2000000/" TargetMode="External"/><Relationship Id="rId4" Type="http://schemas.openxmlformats.org/officeDocument/2006/relationships/hyperlink" Target="https://www.jetro.go.jp/biznews/2022/03/e1df92b6613f20e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52" t="s">
        <v>284</v>
      </c>
      <c r="B1" s="253"/>
      <c r="C1" s="253"/>
      <c r="D1" s="253"/>
      <c r="E1" s="253"/>
      <c r="F1" s="253"/>
      <c r="G1" s="253"/>
      <c r="H1" s="253"/>
      <c r="I1" s="134"/>
    </row>
    <row r="2" spans="1:10">
      <c r="A2" s="254" t="s">
        <v>122</v>
      </c>
      <c r="B2" s="255"/>
      <c r="C2" s="255"/>
      <c r="D2" s="255"/>
      <c r="E2" s="255"/>
      <c r="F2" s="255"/>
      <c r="G2" s="255"/>
      <c r="H2" s="255"/>
      <c r="I2" s="134"/>
    </row>
    <row r="3" spans="1:10" ht="15.75" customHeight="1">
      <c r="A3" s="660" t="s">
        <v>29</v>
      </c>
      <c r="B3" s="661"/>
      <c r="C3" s="661"/>
      <c r="D3" s="661"/>
      <c r="E3" s="661"/>
      <c r="F3" s="661"/>
      <c r="G3" s="661"/>
      <c r="H3" s="662"/>
      <c r="I3" s="134"/>
    </row>
    <row r="4" spans="1:10">
      <c r="A4" s="254" t="s">
        <v>195</v>
      </c>
      <c r="B4" s="255"/>
      <c r="C4" s="255"/>
      <c r="D4" s="255"/>
      <c r="E4" s="255"/>
      <c r="F4" s="255"/>
      <c r="G4" s="255"/>
      <c r="H4" s="255"/>
      <c r="I4" s="134"/>
    </row>
    <row r="5" spans="1:10">
      <c r="A5" s="254" t="s">
        <v>123</v>
      </c>
      <c r="B5" s="255"/>
      <c r="C5" s="255"/>
      <c r="D5" s="255"/>
      <c r="E5" s="255"/>
      <c r="F5" s="255"/>
      <c r="G5" s="255"/>
      <c r="H5" s="255"/>
      <c r="I5" s="134"/>
    </row>
    <row r="6" spans="1:10">
      <c r="A6" s="256" t="s">
        <v>122</v>
      </c>
      <c r="B6" s="257"/>
      <c r="C6" s="257"/>
      <c r="D6" s="257"/>
      <c r="E6" s="257"/>
      <c r="F6" s="257"/>
      <c r="G6" s="257"/>
      <c r="H6" s="257"/>
      <c r="I6" s="134"/>
    </row>
    <row r="7" spans="1:10">
      <c r="A7" s="256" t="s">
        <v>124</v>
      </c>
      <c r="B7" s="257"/>
      <c r="C7" s="257"/>
      <c r="D7" s="257"/>
      <c r="E7" s="257"/>
      <c r="F7" s="257"/>
      <c r="G7" s="257"/>
      <c r="H7" s="257"/>
      <c r="I7" s="134"/>
    </row>
    <row r="8" spans="1:10">
      <c r="A8" s="258" t="s">
        <v>125</v>
      </c>
      <c r="B8" s="259"/>
      <c r="C8" s="259"/>
      <c r="D8" s="259"/>
      <c r="E8" s="259"/>
      <c r="F8" s="259"/>
      <c r="G8" s="259"/>
      <c r="H8" s="259"/>
      <c r="I8" s="134"/>
    </row>
    <row r="9" spans="1:10" ht="15" customHeight="1">
      <c r="A9" s="357" t="s">
        <v>126</v>
      </c>
      <c r="B9" s="358" t="str">
        <f>+'12　食中毒記事等 '!A5</f>
        <v>金沢で今年すでに5件目 アニサキス食中毒</v>
      </c>
      <c r="C9" s="359"/>
      <c r="D9" s="359"/>
      <c r="E9" s="359"/>
      <c r="F9" s="359"/>
      <c r="G9" s="359"/>
      <c r="H9" s="359"/>
      <c r="I9" s="134"/>
    </row>
    <row r="10" spans="1:10" ht="15" customHeight="1">
      <c r="A10" s="357" t="s">
        <v>127</v>
      </c>
      <c r="B10" s="459" t="str">
        <f>+'12　ノロウイルス関連情報 '!H72</f>
        <v>管理レベル「2」　</v>
      </c>
      <c r="C10" s="459" t="s">
        <v>245</v>
      </c>
      <c r="D10" s="360">
        <f>+'12　ノロウイルス関連情報 '!G73</f>
        <v>2.78</v>
      </c>
      <c r="E10" s="459" t="s">
        <v>246</v>
      </c>
      <c r="F10" s="361">
        <f>+'12　ノロウイルス関連情報 '!I73</f>
        <v>-0.78000000000000025</v>
      </c>
      <c r="G10" s="359" t="s">
        <v>138</v>
      </c>
      <c r="H10" s="359"/>
      <c r="I10" s="134"/>
    </row>
    <row r="11" spans="1:10" s="157" customFormat="1" ht="15" customHeight="1">
      <c r="A11" s="362" t="s">
        <v>128</v>
      </c>
      <c r="B11" s="666" t="s">
        <v>292</v>
      </c>
      <c r="C11" s="666"/>
      <c r="D11" s="666"/>
      <c r="E11" s="666"/>
      <c r="F11" s="666"/>
      <c r="G11" s="666"/>
      <c r="H11" s="363"/>
      <c r="I11" s="156"/>
      <c r="J11" s="157" t="s">
        <v>129</v>
      </c>
    </row>
    <row r="12" spans="1:10" ht="15" customHeight="1">
      <c r="A12" s="357" t="s">
        <v>130</v>
      </c>
      <c r="B12" s="358" t="str">
        <f>+'12　食品表示'!A2</f>
        <v>生しいたけの原産地表示を見直しへ 「菌を植えつけた場所」に</v>
      </c>
      <c r="C12" s="359"/>
      <c r="D12" s="359"/>
      <c r="E12" s="359"/>
      <c r="F12" s="359"/>
      <c r="G12" s="359"/>
      <c r="H12" s="359"/>
      <c r="I12" s="134"/>
    </row>
    <row r="13" spans="1:10" ht="15" customHeight="1">
      <c r="A13" s="357" t="s">
        <v>131</v>
      </c>
      <c r="B13" s="364">
        <f>+'12　海外情報'!B6</f>
        <v>0</v>
      </c>
      <c r="C13" s="359" t="str">
        <f>+'12　海外情報'!A5</f>
        <v>アルゼンチン政府、大豆油・大豆ミールの輸出税率を再び33％に引き上げ(アルゼンチン) ｜ ビジネス短信 - ジェトロ</v>
      </c>
      <c r="D13" s="359"/>
      <c r="E13" s="359"/>
      <c r="F13" s="359"/>
      <c r="G13" s="359"/>
      <c r="H13" s="359"/>
      <c r="I13" s="134"/>
    </row>
    <row r="14" spans="1:10" ht="15" customHeight="1">
      <c r="A14" s="364" t="s">
        <v>132</v>
      </c>
      <c r="B14" s="365" t="str">
        <f>+'12　海外情報'!B3</f>
        <v>欧州</v>
      </c>
      <c r="C14" s="663" t="str">
        <f>+'12　海外情報'!A2</f>
        <v>食品・エネルギー価格、上昇は続かず＝ＥＣＢ総裁 ｜ Reuters</v>
      </c>
      <c r="D14" s="663"/>
      <c r="E14" s="663"/>
      <c r="F14" s="663"/>
      <c r="G14" s="663"/>
      <c r="H14" s="664"/>
      <c r="I14" s="134"/>
    </row>
    <row r="15" spans="1:10" ht="15" customHeight="1">
      <c r="A15" s="357" t="s">
        <v>133</v>
      </c>
      <c r="B15" s="358" t="str">
        <f>+'12　感染症統計'!A20</f>
        <v>※2022年 第12週（3/21～3/27） 現在</v>
      </c>
      <c r="C15" s="359"/>
      <c r="D15" s="358" t="s">
        <v>175</v>
      </c>
      <c r="E15" s="359"/>
      <c r="F15" s="359"/>
      <c r="G15" s="359"/>
      <c r="H15" s="359"/>
      <c r="I15" s="134"/>
    </row>
    <row r="16" spans="1:10" ht="15" customHeight="1">
      <c r="A16" s="357" t="s">
        <v>134</v>
      </c>
      <c r="B16" s="665" t="str">
        <f>+'11　感染症情報'!B2</f>
        <v>2022年 第11週（3月14日〜 3月20日）</v>
      </c>
      <c r="C16" s="665"/>
      <c r="D16" s="665"/>
      <c r="E16" s="665"/>
      <c r="F16" s="665"/>
      <c r="G16" s="665"/>
      <c r="H16" s="359"/>
      <c r="I16" s="134"/>
    </row>
    <row r="17" spans="1:14" ht="15" customHeight="1">
      <c r="A17" s="357" t="s">
        <v>251</v>
      </c>
      <c r="B17" s="369" t="e">
        <f>+#REF!</f>
        <v>#REF!</v>
      </c>
      <c r="C17" s="359"/>
      <c r="D17" s="359"/>
      <c r="E17" s="359"/>
      <c r="F17" s="366"/>
      <c r="G17" s="359"/>
      <c r="H17" s="359"/>
      <c r="I17" s="134"/>
    </row>
    <row r="18" spans="1:14" ht="15" customHeight="1">
      <c r="A18" s="357" t="s">
        <v>139</v>
      </c>
      <c r="B18" s="359" t="str">
        <f>+'12　新型コロナウイルス情報'!C4</f>
        <v>今週の新型コロナ 新規感染者数　世界で1,079万人(対前週の増加に対して更に0万人)減少</v>
      </c>
      <c r="C18" s="359"/>
      <c r="D18" s="359"/>
      <c r="E18" s="359"/>
      <c r="F18" s="359" t="s">
        <v>21</v>
      </c>
      <c r="G18" s="359"/>
      <c r="H18" s="359"/>
      <c r="I18" s="134"/>
    </row>
    <row r="19" spans="1:14" s="195" customFormat="1" ht="15" customHeight="1">
      <c r="A19" s="357" t="s">
        <v>199</v>
      </c>
      <c r="B19" s="359" t="str">
        <f>+スポンサー広告!C2</f>
        <v>新型コロナウイルスの感染予防には、75%アルコールが最も効果的　</v>
      </c>
      <c r="C19" s="359"/>
      <c r="D19" s="359"/>
      <c r="E19" s="359"/>
      <c r="F19" s="359"/>
      <c r="G19" s="359"/>
      <c r="H19" s="359"/>
      <c r="I19" s="134"/>
    </row>
    <row r="20" spans="1:14">
      <c r="A20" s="258" t="s">
        <v>125</v>
      </c>
      <c r="B20" s="259"/>
      <c r="C20" s="259"/>
      <c r="D20" s="259"/>
      <c r="E20" s="259"/>
      <c r="F20" s="259"/>
      <c r="G20" s="259"/>
      <c r="H20" s="259"/>
      <c r="I20" s="134"/>
    </row>
    <row r="21" spans="1:14">
      <c r="A21" s="256" t="s">
        <v>21</v>
      </c>
      <c r="B21" s="257"/>
      <c r="C21" s="257"/>
      <c r="D21" s="257"/>
      <c r="E21" s="257"/>
      <c r="F21" s="257"/>
      <c r="G21" s="257"/>
      <c r="H21" s="257"/>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1" t="s">
        <v>160</v>
      </c>
    </row>
    <row r="38" spans="1:9" ht="40.5" customHeight="1">
      <c r="A38" s="667" t="s">
        <v>161</v>
      </c>
      <c r="B38" s="667"/>
      <c r="C38" s="667"/>
      <c r="D38" s="667"/>
      <c r="E38" s="667"/>
      <c r="F38" s="667"/>
      <c r="G38" s="667"/>
    </row>
    <row r="39" spans="1:9" ht="30.75" customHeight="1">
      <c r="A39" s="659" t="s">
        <v>162</v>
      </c>
      <c r="B39" s="659"/>
      <c r="C39" s="659"/>
      <c r="D39" s="659"/>
      <c r="E39" s="659"/>
      <c r="F39" s="659"/>
      <c r="G39" s="659"/>
    </row>
    <row r="40" spans="1:9" ht="15">
      <c r="A40" s="172"/>
    </row>
    <row r="41" spans="1:9" ht="69.75" customHeight="1">
      <c r="A41" s="654" t="s">
        <v>170</v>
      </c>
      <c r="B41" s="654"/>
      <c r="C41" s="654"/>
      <c r="D41" s="654"/>
      <c r="E41" s="654"/>
      <c r="F41" s="654"/>
      <c r="G41" s="654"/>
    </row>
    <row r="42" spans="1:9" ht="35.25" customHeight="1">
      <c r="A42" s="659" t="s">
        <v>163</v>
      </c>
      <c r="B42" s="659"/>
      <c r="C42" s="659"/>
      <c r="D42" s="659"/>
      <c r="E42" s="659"/>
      <c r="F42" s="659"/>
      <c r="G42" s="659"/>
    </row>
    <row r="43" spans="1:9" ht="59.25" customHeight="1">
      <c r="A43" s="654" t="s">
        <v>164</v>
      </c>
      <c r="B43" s="654"/>
      <c r="C43" s="654"/>
      <c r="D43" s="654"/>
      <c r="E43" s="654"/>
      <c r="F43" s="654"/>
      <c r="G43" s="654"/>
    </row>
    <row r="44" spans="1:9" ht="15">
      <c r="A44" s="173"/>
    </row>
    <row r="45" spans="1:9" ht="27.75" customHeight="1">
      <c r="A45" s="656" t="s">
        <v>165</v>
      </c>
      <c r="B45" s="656"/>
      <c r="C45" s="656"/>
      <c r="D45" s="656"/>
      <c r="E45" s="656"/>
      <c r="F45" s="656"/>
      <c r="G45" s="656"/>
    </row>
    <row r="46" spans="1:9" ht="53.25" customHeight="1">
      <c r="A46" s="655" t="s">
        <v>171</v>
      </c>
      <c r="B46" s="654"/>
      <c r="C46" s="654"/>
      <c r="D46" s="654"/>
      <c r="E46" s="654"/>
      <c r="F46" s="654"/>
      <c r="G46" s="654"/>
    </row>
    <row r="47" spans="1:9" ht="15">
      <c r="A47" s="173"/>
    </row>
    <row r="48" spans="1:9" ht="32.25" customHeight="1">
      <c r="A48" s="656" t="s">
        <v>166</v>
      </c>
      <c r="B48" s="656"/>
      <c r="C48" s="656"/>
      <c r="D48" s="656"/>
      <c r="E48" s="656"/>
      <c r="F48" s="656"/>
      <c r="G48" s="656"/>
    </row>
    <row r="49" spans="1:7" ht="15">
      <c r="A49" s="172"/>
    </row>
    <row r="50" spans="1:7" ht="87" customHeight="1">
      <c r="A50" s="655" t="s">
        <v>172</v>
      </c>
      <c r="B50" s="654"/>
      <c r="C50" s="654"/>
      <c r="D50" s="654"/>
      <c r="E50" s="654"/>
      <c r="F50" s="654"/>
      <c r="G50" s="654"/>
    </row>
    <row r="51" spans="1:7" ht="15">
      <c r="A51" s="173"/>
    </row>
    <row r="52" spans="1:7" ht="32.25" customHeight="1">
      <c r="A52" s="656" t="s">
        <v>167</v>
      </c>
      <c r="B52" s="656"/>
      <c r="C52" s="656"/>
      <c r="D52" s="656"/>
      <c r="E52" s="656"/>
      <c r="F52" s="656"/>
      <c r="G52" s="656"/>
    </row>
    <row r="53" spans="1:7" ht="29.25" customHeight="1">
      <c r="A53" s="654" t="s">
        <v>168</v>
      </c>
      <c r="B53" s="654"/>
      <c r="C53" s="654"/>
      <c r="D53" s="654"/>
      <c r="E53" s="654"/>
      <c r="F53" s="654"/>
      <c r="G53" s="654"/>
    </row>
    <row r="54" spans="1:7" ht="15">
      <c r="A54" s="173"/>
    </row>
    <row r="55" spans="1:7" s="157" customFormat="1" ht="110.25" customHeight="1">
      <c r="A55" s="657" t="s">
        <v>173</v>
      </c>
      <c r="B55" s="658"/>
      <c r="C55" s="658"/>
      <c r="D55" s="658"/>
      <c r="E55" s="658"/>
      <c r="F55" s="658"/>
      <c r="G55" s="658"/>
    </row>
    <row r="56" spans="1:7" ht="34.5" customHeight="1">
      <c r="A56" s="659" t="s">
        <v>169</v>
      </c>
      <c r="B56" s="659"/>
      <c r="C56" s="659"/>
      <c r="D56" s="659"/>
      <c r="E56" s="659"/>
      <c r="F56" s="659"/>
      <c r="G56" s="659"/>
    </row>
    <row r="57" spans="1:7" ht="114" customHeight="1">
      <c r="A57" s="655" t="s">
        <v>174</v>
      </c>
      <c r="B57" s="654"/>
      <c r="C57" s="654"/>
      <c r="D57" s="654"/>
      <c r="E57" s="654"/>
      <c r="F57" s="654"/>
      <c r="G57" s="654"/>
    </row>
    <row r="58" spans="1:7" ht="109.5" customHeight="1">
      <c r="A58" s="654"/>
      <c r="B58" s="654"/>
      <c r="C58" s="654"/>
      <c r="D58" s="654"/>
      <c r="E58" s="654"/>
      <c r="F58" s="654"/>
      <c r="G58" s="654"/>
    </row>
    <row r="59" spans="1:7" ht="15">
      <c r="A59" s="173"/>
    </row>
    <row r="60" spans="1:7" s="170" customFormat="1" ht="57.75" customHeight="1">
      <c r="A60" s="654"/>
      <c r="B60" s="654"/>
      <c r="C60" s="654"/>
      <c r="D60" s="654"/>
      <c r="E60" s="654"/>
      <c r="F60" s="654"/>
      <c r="G60" s="654"/>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99" zoomScaleNormal="100" zoomScaleSheetLayoutView="99" workbookViewId="0">
      <selection activeCell="G5" sqref="G5"/>
    </sheetView>
  </sheetViews>
  <sheetFormatPr defaultColWidth="9" defaultRowHeight="13.2"/>
  <cols>
    <col min="1" max="1" width="21.33203125" style="50" customWidth="1"/>
    <col min="2" max="2" width="19.77734375" style="50" customWidth="1"/>
    <col min="3" max="3" width="80.21875" style="527"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567" t="s">
        <v>303</v>
      </c>
      <c r="B1" s="568" t="s">
        <v>239</v>
      </c>
      <c r="C1" s="569" t="s">
        <v>282</v>
      </c>
      <c r="D1" s="570" t="s">
        <v>25</v>
      </c>
      <c r="E1" s="571" t="s">
        <v>26</v>
      </c>
    </row>
    <row r="2" spans="1:5" s="191" customFormat="1" ht="22.95" customHeight="1">
      <c r="A2" s="572" t="s">
        <v>323</v>
      </c>
      <c r="B2" s="572" t="s">
        <v>324</v>
      </c>
      <c r="C2" s="635" t="s">
        <v>375</v>
      </c>
      <c r="D2" s="573">
        <v>44650</v>
      </c>
      <c r="E2" s="573">
        <v>44652</v>
      </c>
    </row>
    <row r="3" spans="1:5" s="191" customFormat="1" ht="22.95" customHeight="1">
      <c r="A3" s="572" t="s">
        <v>325</v>
      </c>
      <c r="B3" s="572" t="s">
        <v>326</v>
      </c>
      <c r="C3" s="632" t="s">
        <v>376</v>
      </c>
      <c r="D3" s="573">
        <v>44652</v>
      </c>
      <c r="E3" s="573">
        <v>44652</v>
      </c>
    </row>
    <row r="4" spans="1:5" s="191" customFormat="1" ht="22.95" customHeight="1">
      <c r="A4" s="572" t="s">
        <v>323</v>
      </c>
      <c r="B4" s="572" t="s">
        <v>327</v>
      </c>
      <c r="C4" s="632" t="s">
        <v>377</v>
      </c>
      <c r="D4" s="573">
        <v>44651</v>
      </c>
      <c r="E4" s="573">
        <v>44652</v>
      </c>
    </row>
    <row r="5" spans="1:5" s="191" customFormat="1" ht="22.95" customHeight="1">
      <c r="A5" s="572" t="s">
        <v>325</v>
      </c>
      <c r="B5" s="572" t="s">
        <v>328</v>
      </c>
      <c r="C5" s="632" t="s">
        <v>378</v>
      </c>
      <c r="D5" s="573">
        <v>44651</v>
      </c>
      <c r="E5" s="573">
        <v>44651</v>
      </c>
    </row>
    <row r="6" spans="1:5" s="191" customFormat="1" ht="22.95" customHeight="1">
      <c r="A6" s="572" t="s">
        <v>329</v>
      </c>
      <c r="B6" s="572" t="s">
        <v>330</v>
      </c>
      <c r="C6" s="633" t="s">
        <v>379</v>
      </c>
      <c r="D6" s="573">
        <v>44650</v>
      </c>
      <c r="E6" s="573">
        <v>44651</v>
      </c>
    </row>
    <row r="7" spans="1:5" s="191" customFormat="1" ht="22.95" customHeight="1">
      <c r="A7" s="572" t="s">
        <v>323</v>
      </c>
      <c r="B7" s="572" t="s">
        <v>331</v>
      </c>
      <c r="C7" s="572" t="s">
        <v>332</v>
      </c>
      <c r="D7" s="573">
        <v>44650</v>
      </c>
      <c r="E7" s="573">
        <v>44650</v>
      </c>
    </row>
    <row r="8" spans="1:5" s="191" customFormat="1" ht="22.95" customHeight="1">
      <c r="A8" s="572" t="s">
        <v>323</v>
      </c>
      <c r="B8" s="572" t="s">
        <v>333</v>
      </c>
      <c r="C8" s="572" t="s">
        <v>334</v>
      </c>
      <c r="D8" s="573">
        <v>44650</v>
      </c>
      <c r="E8" s="573">
        <v>44650</v>
      </c>
    </row>
    <row r="9" spans="1:5" s="191" customFormat="1" ht="22.95" customHeight="1">
      <c r="A9" s="572" t="s">
        <v>325</v>
      </c>
      <c r="B9" s="572" t="s">
        <v>333</v>
      </c>
      <c r="C9" s="572" t="s">
        <v>335</v>
      </c>
      <c r="D9" s="573">
        <v>44650</v>
      </c>
      <c r="E9" s="573">
        <v>44650</v>
      </c>
    </row>
    <row r="10" spans="1:5" s="191" customFormat="1" ht="22.95" customHeight="1">
      <c r="A10" s="572" t="s">
        <v>323</v>
      </c>
      <c r="B10" s="572" t="s">
        <v>336</v>
      </c>
      <c r="C10" s="633" t="s">
        <v>337</v>
      </c>
      <c r="D10" s="573">
        <v>44650</v>
      </c>
      <c r="E10" s="573">
        <v>44650</v>
      </c>
    </row>
    <row r="11" spans="1:5" s="191" customFormat="1" ht="22.95" customHeight="1">
      <c r="A11" s="572" t="s">
        <v>323</v>
      </c>
      <c r="B11" s="572" t="s">
        <v>338</v>
      </c>
      <c r="C11" s="635" t="s">
        <v>339</v>
      </c>
      <c r="D11" s="573">
        <v>44650</v>
      </c>
      <c r="E11" s="573">
        <v>44650</v>
      </c>
    </row>
    <row r="12" spans="1:5" s="191" customFormat="1" ht="22.95" customHeight="1">
      <c r="A12" s="572" t="s">
        <v>323</v>
      </c>
      <c r="B12" s="572" t="s">
        <v>340</v>
      </c>
      <c r="C12" s="634" t="s">
        <v>341</v>
      </c>
      <c r="D12" s="573">
        <v>44649</v>
      </c>
      <c r="E12" s="573">
        <v>44650</v>
      </c>
    </row>
    <row r="13" spans="1:5" s="191" customFormat="1" ht="22.95" customHeight="1">
      <c r="A13" s="572" t="s">
        <v>323</v>
      </c>
      <c r="B13" s="572" t="s">
        <v>342</v>
      </c>
      <c r="C13" s="634" t="s">
        <v>343</v>
      </c>
      <c r="D13" s="573">
        <v>44649</v>
      </c>
      <c r="E13" s="573">
        <v>44650</v>
      </c>
    </row>
    <row r="14" spans="1:5" s="191" customFormat="1" ht="22.95" customHeight="1">
      <c r="A14" s="572" t="s">
        <v>323</v>
      </c>
      <c r="B14" s="572" t="s">
        <v>344</v>
      </c>
      <c r="C14" s="632" t="s">
        <v>345</v>
      </c>
      <c r="D14" s="573">
        <v>44649</v>
      </c>
      <c r="E14" s="573">
        <v>44650</v>
      </c>
    </row>
    <row r="15" spans="1:5" s="191" customFormat="1" ht="22.95" customHeight="1">
      <c r="A15" s="572" t="s">
        <v>323</v>
      </c>
      <c r="B15" s="572" t="s">
        <v>346</v>
      </c>
      <c r="C15" s="632" t="s">
        <v>347</v>
      </c>
      <c r="D15" s="573">
        <v>44649</v>
      </c>
      <c r="E15" s="573">
        <v>44650</v>
      </c>
    </row>
    <row r="16" spans="1:5" s="191" customFormat="1" ht="22.95" customHeight="1">
      <c r="A16" s="572" t="s">
        <v>329</v>
      </c>
      <c r="B16" s="572" t="s">
        <v>348</v>
      </c>
      <c r="C16" s="632" t="s">
        <v>349</v>
      </c>
      <c r="D16" s="573">
        <v>44649</v>
      </c>
      <c r="E16" s="573">
        <v>44650</v>
      </c>
    </row>
    <row r="17" spans="1:5" s="191" customFormat="1" ht="22.95" customHeight="1">
      <c r="A17" s="572" t="s">
        <v>323</v>
      </c>
      <c r="B17" s="572" t="s">
        <v>350</v>
      </c>
      <c r="C17" s="632" t="s">
        <v>351</v>
      </c>
      <c r="D17" s="573">
        <v>44649</v>
      </c>
      <c r="E17" s="573">
        <v>44650</v>
      </c>
    </row>
    <row r="18" spans="1:5" s="191" customFormat="1" ht="22.95" customHeight="1">
      <c r="A18" s="572" t="s">
        <v>323</v>
      </c>
      <c r="B18" s="572" t="s">
        <v>352</v>
      </c>
      <c r="C18" s="632" t="s">
        <v>353</v>
      </c>
      <c r="D18" s="573">
        <v>44649</v>
      </c>
      <c r="E18" s="573">
        <v>44650</v>
      </c>
    </row>
    <row r="19" spans="1:5" s="191" customFormat="1" ht="22.95" customHeight="1">
      <c r="A19" s="572" t="s">
        <v>323</v>
      </c>
      <c r="B19" s="572" t="s">
        <v>354</v>
      </c>
      <c r="C19" s="634" t="s">
        <v>355</v>
      </c>
      <c r="D19" s="573">
        <v>44649</v>
      </c>
      <c r="E19" s="573">
        <v>44649</v>
      </c>
    </row>
    <row r="20" spans="1:5" s="191" customFormat="1" ht="22.95" customHeight="1">
      <c r="A20" s="572" t="s">
        <v>323</v>
      </c>
      <c r="B20" s="572" t="s">
        <v>356</v>
      </c>
      <c r="C20" s="633" t="s">
        <v>357</v>
      </c>
      <c r="D20" s="573">
        <v>44649</v>
      </c>
      <c r="E20" s="573">
        <v>44649</v>
      </c>
    </row>
    <row r="21" spans="1:5" s="191" customFormat="1" ht="22.95" customHeight="1">
      <c r="A21" s="572" t="s">
        <v>325</v>
      </c>
      <c r="B21" s="572" t="s">
        <v>358</v>
      </c>
      <c r="C21" s="572" t="s">
        <v>359</v>
      </c>
      <c r="D21" s="573">
        <v>44648</v>
      </c>
      <c r="E21" s="573">
        <v>44649</v>
      </c>
    </row>
    <row r="22" spans="1:5" s="191" customFormat="1" ht="22.95" customHeight="1">
      <c r="A22" s="572" t="s">
        <v>360</v>
      </c>
      <c r="B22" s="572" t="s">
        <v>361</v>
      </c>
      <c r="C22" s="633" t="s">
        <v>362</v>
      </c>
      <c r="D22" s="573">
        <v>44648</v>
      </c>
      <c r="E22" s="573">
        <v>44648</v>
      </c>
    </row>
    <row r="23" spans="1:5" s="191" customFormat="1" ht="22.95" customHeight="1">
      <c r="A23" s="572" t="s">
        <v>325</v>
      </c>
      <c r="B23" s="572" t="s">
        <v>363</v>
      </c>
      <c r="C23" s="632" t="s">
        <v>364</v>
      </c>
      <c r="D23" s="573">
        <v>44648</v>
      </c>
      <c r="E23" s="573">
        <v>44648</v>
      </c>
    </row>
    <row r="24" spans="1:5" s="191" customFormat="1" ht="22.95" customHeight="1">
      <c r="A24" s="572" t="s">
        <v>323</v>
      </c>
      <c r="B24" s="572" t="s">
        <v>365</v>
      </c>
      <c r="C24" s="572" t="s">
        <v>366</v>
      </c>
      <c r="D24" s="573">
        <v>44648</v>
      </c>
      <c r="E24" s="573">
        <v>44648</v>
      </c>
    </row>
    <row r="25" spans="1:5" s="191" customFormat="1" ht="22.95" customHeight="1">
      <c r="A25" s="572" t="s">
        <v>323</v>
      </c>
      <c r="B25" s="572" t="s">
        <v>354</v>
      </c>
      <c r="C25" s="632" t="s">
        <v>367</v>
      </c>
      <c r="D25" s="573">
        <v>44645</v>
      </c>
      <c r="E25" s="573">
        <v>44648</v>
      </c>
    </row>
    <row r="26" spans="1:5" s="191" customFormat="1" ht="22.95" customHeight="1">
      <c r="A26" s="572" t="s">
        <v>329</v>
      </c>
      <c r="B26" s="572" t="s">
        <v>368</v>
      </c>
      <c r="C26" s="634" t="s">
        <v>369</v>
      </c>
      <c r="D26" s="573">
        <v>44645</v>
      </c>
      <c r="E26" s="573">
        <v>44648</v>
      </c>
    </row>
    <row r="27" spans="1:5" s="191" customFormat="1" ht="22.95" customHeight="1">
      <c r="A27" s="572" t="s">
        <v>323</v>
      </c>
      <c r="B27" s="572" t="s">
        <v>370</v>
      </c>
      <c r="C27" s="633" t="s">
        <v>371</v>
      </c>
      <c r="D27" s="573">
        <v>44645</v>
      </c>
      <c r="E27" s="573">
        <v>44648</v>
      </c>
    </row>
    <row r="28" spans="1:5" s="191" customFormat="1" ht="22.95" customHeight="1">
      <c r="A28" s="572" t="s">
        <v>323</v>
      </c>
      <c r="B28" s="572" t="s">
        <v>372</v>
      </c>
      <c r="C28" s="635" t="s">
        <v>373</v>
      </c>
      <c r="D28" s="573">
        <v>44645</v>
      </c>
      <c r="E28" s="573">
        <v>44648</v>
      </c>
    </row>
    <row r="29" spans="1:5" s="191" customFormat="1" ht="22.95" customHeight="1">
      <c r="A29" s="572" t="s">
        <v>323</v>
      </c>
      <c r="B29" s="572" t="s">
        <v>346</v>
      </c>
      <c r="C29" s="634" t="s">
        <v>374</v>
      </c>
      <c r="D29" s="573">
        <v>44645</v>
      </c>
      <c r="E29" s="573">
        <v>44648</v>
      </c>
    </row>
    <row r="30" spans="1:5" s="191" customFormat="1" ht="22.95" customHeight="1">
      <c r="A30" s="572"/>
      <c r="B30" s="572"/>
      <c r="C30" s="572"/>
      <c r="D30" s="573"/>
      <c r="E30" s="573"/>
    </row>
    <row r="31" spans="1:5" s="191" customFormat="1" ht="22.2" customHeight="1" thickBot="1">
      <c r="A31" s="303"/>
      <c r="B31" s="304"/>
      <c r="C31" s="304"/>
      <c r="D31" s="298"/>
      <c r="E31" s="299"/>
    </row>
    <row r="32" spans="1:5" s="191" customFormat="1" ht="22.2" customHeight="1">
      <c r="A32" s="300"/>
      <c r="B32" s="301"/>
      <c r="C32" s="302"/>
      <c r="D32" s="301"/>
      <c r="E32" s="301"/>
    </row>
    <row r="33" spans="1:11" s="191" customFormat="1" ht="18" customHeight="1">
      <c r="A33" s="294"/>
      <c r="B33" s="295"/>
      <c r="C33" s="524" t="s">
        <v>235</v>
      </c>
      <c r="D33" s="296"/>
      <c r="E33" s="296"/>
    </row>
    <row r="34" spans="1:11" ht="18.75" customHeight="1">
      <c r="A34" s="45"/>
      <c r="B34" s="45"/>
      <c r="C34" s="191"/>
      <c r="D34" s="45"/>
      <c r="E34" s="45"/>
    </row>
    <row r="35" spans="1:11" ht="9" customHeight="1">
      <c r="A35" s="46"/>
      <c r="B35" s="47"/>
      <c r="C35" s="525"/>
      <c r="D35" s="48"/>
      <c r="E35" s="48"/>
    </row>
    <row r="36" spans="1:11" s="49" customFormat="1" ht="20.25" customHeight="1">
      <c r="A36" s="193" t="s">
        <v>176</v>
      </c>
      <c r="B36" s="193"/>
      <c r="C36" s="526"/>
      <c r="D36" s="62"/>
      <c r="E36" s="62"/>
    </row>
    <row r="37" spans="1:11" s="49" customFormat="1" ht="20.25" customHeight="1">
      <c r="A37" s="910" t="s">
        <v>27</v>
      </c>
      <c r="B37" s="910"/>
      <c r="C37" s="910"/>
      <c r="D37" s="63"/>
      <c r="E37" s="63"/>
      <c r="J37" s="192"/>
      <c r="K37" s="192"/>
    </row>
  </sheetData>
  <mergeCells count="1">
    <mergeCell ref="A37:C37"/>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7"/>
  <sheetViews>
    <sheetView topLeftCell="A12" zoomScale="91" zoomScaleNormal="91" zoomScaleSheetLayoutView="100" workbookViewId="0">
      <selection activeCell="A13" sqref="A13:N13"/>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914" t="s">
        <v>304</v>
      </c>
      <c r="B1" s="915"/>
      <c r="C1" s="915"/>
      <c r="D1" s="915"/>
      <c r="E1" s="915"/>
      <c r="F1" s="915"/>
      <c r="G1" s="915"/>
      <c r="H1" s="915"/>
      <c r="I1" s="915"/>
      <c r="J1" s="915"/>
      <c r="K1" s="915"/>
      <c r="L1" s="915"/>
      <c r="M1" s="915"/>
      <c r="N1" s="916"/>
    </row>
    <row r="2" spans="1:16" s="344" customFormat="1" ht="47.4" customHeight="1" thickBot="1">
      <c r="A2" s="926" t="s">
        <v>389</v>
      </c>
      <c r="B2" s="927"/>
      <c r="C2" s="927"/>
      <c r="D2" s="927"/>
      <c r="E2" s="927"/>
      <c r="F2" s="927"/>
      <c r="G2" s="927"/>
      <c r="H2" s="927"/>
      <c r="I2" s="927"/>
      <c r="J2" s="927"/>
      <c r="K2" s="927"/>
      <c r="L2" s="927"/>
      <c r="M2" s="927"/>
      <c r="N2" s="928"/>
      <c r="O2" s="14"/>
    </row>
    <row r="3" spans="1:16" s="344" customFormat="1" ht="325.8" customHeight="1">
      <c r="A3" s="929" t="s">
        <v>390</v>
      </c>
      <c r="B3" s="930"/>
      <c r="C3" s="930"/>
      <c r="D3" s="930"/>
      <c r="E3" s="930"/>
      <c r="F3" s="930"/>
      <c r="G3" s="930"/>
      <c r="H3" s="930"/>
      <c r="I3" s="930"/>
      <c r="J3" s="930"/>
      <c r="K3" s="930"/>
      <c r="L3" s="930"/>
      <c r="M3" s="930"/>
      <c r="N3" s="931"/>
      <c r="O3" s="14"/>
    </row>
    <row r="4" spans="1:16" s="588" customFormat="1" ht="45" customHeight="1">
      <c r="A4" s="932" t="s">
        <v>391</v>
      </c>
      <c r="B4" s="933"/>
      <c r="C4" s="933"/>
      <c r="D4" s="933"/>
      <c r="E4" s="933"/>
      <c r="F4" s="933"/>
      <c r="G4" s="933"/>
      <c r="H4" s="933"/>
      <c r="I4" s="933"/>
      <c r="J4" s="933"/>
      <c r="K4" s="933"/>
      <c r="L4" s="933"/>
      <c r="M4" s="933"/>
      <c r="N4" s="934"/>
      <c r="O4" s="14"/>
    </row>
    <row r="5" spans="1:16" ht="204.6" customHeight="1" thickBot="1">
      <c r="A5" s="923" t="s">
        <v>392</v>
      </c>
      <c r="B5" s="924"/>
      <c r="C5" s="924"/>
      <c r="D5" s="924"/>
      <c r="E5" s="924"/>
      <c r="F5" s="924"/>
      <c r="G5" s="924"/>
      <c r="H5" s="924"/>
      <c r="I5" s="924"/>
      <c r="J5" s="924"/>
      <c r="K5" s="924"/>
      <c r="L5" s="924"/>
      <c r="M5" s="924"/>
      <c r="N5" s="925"/>
      <c r="O5" s="58"/>
    </row>
    <row r="6" spans="1:16" ht="48" customHeight="1">
      <c r="A6" s="917" t="s">
        <v>393</v>
      </c>
      <c r="B6" s="918"/>
      <c r="C6" s="918"/>
      <c r="D6" s="918"/>
      <c r="E6" s="918"/>
      <c r="F6" s="918"/>
      <c r="G6" s="918"/>
      <c r="H6" s="918"/>
      <c r="I6" s="918"/>
      <c r="J6" s="918"/>
      <c r="K6" s="918"/>
      <c r="L6" s="918"/>
      <c r="M6" s="918"/>
      <c r="N6" s="919"/>
    </row>
    <row r="7" spans="1:16" ht="146.4" customHeight="1" thickBot="1">
      <c r="A7" s="920" t="s">
        <v>394</v>
      </c>
      <c r="B7" s="921"/>
      <c r="C7" s="921"/>
      <c r="D7" s="921"/>
      <c r="E7" s="921"/>
      <c r="F7" s="921"/>
      <c r="G7" s="921"/>
      <c r="H7" s="921"/>
      <c r="I7" s="921"/>
      <c r="J7" s="921"/>
      <c r="K7" s="921"/>
      <c r="L7" s="921"/>
      <c r="M7" s="921"/>
      <c r="N7" s="922"/>
      <c r="O7" s="52"/>
    </row>
    <row r="8" spans="1:16" ht="49.2" customHeight="1">
      <c r="A8" s="911" t="s">
        <v>395</v>
      </c>
      <c r="B8" s="912"/>
      <c r="C8" s="912"/>
      <c r="D8" s="912"/>
      <c r="E8" s="912"/>
      <c r="F8" s="912"/>
      <c r="G8" s="912"/>
      <c r="H8" s="912"/>
      <c r="I8" s="912"/>
      <c r="J8" s="912"/>
      <c r="K8" s="912"/>
      <c r="L8" s="912"/>
      <c r="M8" s="912"/>
      <c r="N8" s="913"/>
    </row>
    <row r="9" spans="1:16" ht="295.8" customHeight="1" thickBot="1">
      <c r="A9" s="935" t="s">
        <v>396</v>
      </c>
      <c r="B9" s="936"/>
      <c r="C9" s="936"/>
      <c r="D9" s="936"/>
      <c r="E9" s="936"/>
      <c r="F9" s="936"/>
      <c r="G9" s="936"/>
      <c r="H9" s="936"/>
      <c r="I9" s="936"/>
      <c r="J9" s="936"/>
      <c r="K9" s="936"/>
      <c r="L9" s="936"/>
      <c r="M9" s="936"/>
      <c r="N9" s="937"/>
      <c r="O9" s="58"/>
    </row>
    <row r="10" spans="1:16" s="194" customFormat="1" ht="42" customHeight="1">
      <c r="A10" s="941" t="s">
        <v>397</v>
      </c>
      <c r="B10" s="918"/>
      <c r="C10" s="918"/>
      <c r="D10" s="918"/>
      <c r="E10" s="918"/>
      <c r="F10" s="918"/>
      <c r="G10" s="918"/>
      <c r="H10" s="918"/>
      <c r="I10" s="918"/>
      <c r="J10" s="918"/>
      <c r="K10" s="918"/>
      <c r="L10" s="918"/>
      <c r="M10" s="918"/>
      <c r="N10" s="919"/>
      <c r="O10" s="58"/>
    </row>
    <row r="11" spans="1:16" s="194" customFormat="1" ht="273.60000000000002" customHeight="1" thickBot="1">
      <c r="A11" s="920" t="s">
        <v>398</v>
      </c>
      <c r="B11" s="921"/>
      <c r="C11" s="921"/>
      <c r="D11" s="921"/>
      <c r="E11" s="921"/>
      <c r="F11" s="921"/>
      <c r="G11" s="921"/>
      <c r="H11" s="921"/>
      <c r="I11" s="921"/>
      <c r="J11" s="921"/>
      <c r="K11" s="921"/>
      <c r="L11" s="921"/>
      <c r="M11" s="921"/>
      <c r="N11" s="922"/>
      <c r="O11" s="58"/>
    </row>
    <row r="12" spans="1:16" s="146" customFormat="1" ht="45.6" customHeight="1">
      <c r="A12" s="950" t="s">
        <v>420</v>
      </c>
      <c r="B12" s="951"/>
      <c r="C12" s="951"/>
      <c r="D12" s="951"/>
      <c r="E12" s="951"/>
      <c r="F12" s="951"/>
      <c r="G12" s="951"/>
      <c r="H12" s="951"/>
      <c r="I12" s="951"/>
      <c r="J12" s="951"/>
      <c r="K12" s="951"/>
      <c r="L12" s="951"/>
      <c r="M12" s="951"/>
      <c r="N12" s="952"/>
      <c r="O12" s="949"/>
    </row>
    <row r="13" spans="1:16" s="146" customFormat="1" ht="76.2" customHeight="1" thickBot="1">
      <c r="A13" s="953" t="s">
        <v>421</v>
      </c>
      <c r="B13" s="954"/>
      <c r="C13" s="954"/>
      <c r="D13" s="954"/>
      <c r="E13" s="954"/>
      <c r="F13" s="954"/>
      <c r="G13" s="954"/>
      <c r="H13" s="954"/>
      <c r="I13" s="954"/>
      <c r="J13" s="954"/>
      <c r="K13" s="954"/>
      <c r="L13" s="954"/>
      <c r="M13" s="954"/>
      <c r="N13" s="955"/>
      <c r="O13" s="949"/>
    </row>
    <row r="14" spans="1:16" s="146" customFormat="1" ht="27" customHeight="1">
      <c r="A14" s="142"/>
      <c r="B14" s="143"/>
      <c r="C14" s="143"/>
      <c r="D14" s="143"/>
      <c r="E14" s="143"/>
      <c r="F14" s="143"/>
      <c r="G14" s="143"/>
      <c r="H14" s="143"/>
      <c r="I14" s="143"/>
      <c r="J14" s="143"/>
      <c r="K14" s="143"/>
      <c r="L14" s="143"/>
      <c r="M14" s="143"/>
      <c r="N14" s="144"/>
      <c r="O14" s="145"/>
    </row>
    <row r="15" spans="1:16" s="146" customFormat="1" ht="27" customHeight="1" thickBot="1">
      <c r="A15" s="142"/>
      <c r="B15" s="143"/>
      <c r="C15" s="143"/>
      <c r="D15" s="143"/>
      <c r="E15" s="143"/>
      <c r="F15" s="143"/>
      <c r="G15" s="143"/>
      <c r="H15" s="143"/>
      <c r="I15" s="143"/>
      <c r="J15" s="143"/>
      <c r="K15" s="143"/>
      <c r="L15" s="143"/>
      <c r="M15" s="143"/>
      <c r="N15" s="144"/>
      <c r="O15" s="145"/>
    </row>
    <row r="16" spans="1:16" ht="49.2" customHeight="1">
      <c r="A16" s="942" t="s">
        <v>386</v>
      </c>
      <c r="B16" s="942"/>
      <c r="C16" s="942"/>
      <c r="D16" s="942"/>
      <c r="E16" s="942"/>
      <c r="F16" s="942"/>
      <c r="G16" s="942"/>
      <c r="H16" s="942"/>
      <c r="I16" s="942"/>
      <c r="J16" s="942"/>
      <c r="K16" s="942"/>
      <c r="L16" s="942"/>
      <c r="M16" s="942"/>
      <c r="N16" s="943"/>
      <c r="P16" s="53"/>
    </row>
    <row r="17" spans="1:16" ht="21.6" customHeight="1" thickBot="1">
      <c r="A17" s="938" t="s">
        <v>289</v>
      </c>
      <c r="B17" s="939"/>
      <c r="C17" s="939"/>
      <c r="D17" s="939"/>
      <c r="E17" s="939"/>
      <c r="F17" s="939"/>
      <c r="G17" s="939"/>
      <c r="H17" s="939"/>
      <c r="I17" s="939"/>
      <c r="J17" s="939"/>
      <c r="K17" s="939"/>
      <c r="L17" s="939"/>
      <c r="M17" s="939"/>
      <c r="N17" s="940"/>
      <c r="O17" s="65" t="s">
        <v>218</v>
      </c>
      <c r="P17" s="53"/>
    </row>
    <row r="18" spans="1:16" s="293" customFormat="1" ht="198" customHeight="1" thickBot="1">
      <c r="A18" s="944" t="s">
        <v>296</v>
      </c>
      <c r="B18" s="945"/>
      <c r="C18" s="945"/>
      <c r="D18" s="945"/>
      <c r="E18" s="945"/>
      <c r="F18" s="945"/>
      <c r="G18" s="945"/>
      <c r="H18" s="945"/>
      <c r="I18" s="945"/>
      <c r="J18" s="945"/>
      <c r="K18" s="945"/>
      <c r="L18" s="945"/>
      <c r="M18" s="945"/>
      <c r="N18" s="946"/>
      <c r="O18" s="14" t="s">
        <v>218</v>
      </c>
      <c r="P18" s="53"/>
    </row>
    <row r="19" spans="1:16" ht="50.4" customHeight="1" thickBot="1">
      <c r="A19" s="59"/>
      <c r="B19" s="60"/>
      <c r="C19" s="60"/>
      <c r="D19" s="60"/>
      <c r="E19" s="60"/>
      <c r="F19" s="60"/>
      <c r="G19" s="60"/>
      <c r="H19" s="60"/>
      <c r="I19" s="60"/>
      <c r="J19" s="60"/>
      <c r="K19" s="60"/>
      <c r="L19" s="60"/>
      <c r="M19" s="60"/>
      <c r="N19" s="61"/>
      <c r="P19" s="53"/>
    </row>
    <row r="20" spans="1:16" ht="45.6" customHeight="1">
      <c r="A20" s="874" t="s">
        <v>29</v>
      </c>
      <c r="B20" s="875"/>
      <c r="C20" s="875"/>
      <c r="D20" s="875"/>
      <c r="E20" s="875"/>
      <c r="F20" s="875"/>
      <c r="G20" s="875"/>
      <c r="H20" s="875"/>
      <c r="I20" s="875"/>
      <c r="J20" s="875"/>
      <c r="K20" s="875"/>
      <c r="L20" s="875"/>
      <c r="M20" s="875"/>
      <c r="N20" s="875"/>
      <c r="O20" s="54"/>
      <c r="P20" s="49"/>
    </row>
    <row r="21" spans="1:16" ht="40.200000000000003" customHeight="1">
      <c r="A21" s="876" t="s">
        <v>27</v>
      </c>
      <c r="B21" s="877"/>
      <c r="C21" s="877"/>
      <c r="D21" s="877"/>
      <c r="E21" s="877"/>
      <c r="F21" s="877"/>
      <c r="G21" s="877"/>
      <c r="H21" s="877"/>
      <c r="I21" s="877"/>
      <c r="J21" s="877"/>
      <c r="K21" s="877"/>
      <c r="L21" s="877"/>
      <c r="M21" s="877"/>
      <c r="N21" s="877"/>
      <c r="O21" s="54"/>
      <c r="P21" s="49"/>
    </row>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row r="1027" ht="18.600000000000001" customHeight="1"/>
  </sheetData>
  <mergeCells count="18">
    <mergeCell ref="A9:N9"/>
    <mergeCell ref="A21:N21"/>
    <mergeCell ref="A20:N20"/>
    <mergeCell ref="A17:N17"/>
    <mergeCell ref="A10:N10"/>
    <mergeCell ref="A11:N11"/>
    <mergeCell ref="A16:N16"/>
    <mergeCell ref="A18:N18"/>
    <mergeCell ref="A12:N12"/>
    <mergeCell ref="A13:N13"/>
    <mergeCell ref="A8:N8"/>
    <mergeCell ref="A1:N1"/>
    <mergeCell ref="A6:N6"/>
    <mergeCell ref="A7:N7"/>
    <mergeCell ref="A5:N5"/>
    <mergeCell ref="A2:N2"/>
    <mergeCell ref="A3:N3"/>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topLeftCell="A5" zoomScale="95" zoomScaleNormal="75" zoomScaleSheetLayoutView="95" workbookViewId="0">
      <selection activeCell="A18" sqref="A18"/>
    </sheetView>
  </sheetViews>
  <sheetFormatPr defaultColWidth="9" defaultRowHeight="14.4"/>
  <cols>
    <col min="1" max="1" width="205.44140625" style="6" customWidth="1"/>
    <col min="2" max="2" width="33.109375" style="4" hidden="1" customWidth="1"/>
    <col min="3" max="3" width="23.109375" style="5" hidden="1" customWidth="1"/>
    <col min="4" max="16384" width="9" style="7"/>
  </cols>
  <sheetData>
    <row r="1" spans="1:14" s="57" customFormat="1" ht="46.2" customHeight="1" thickBot="1">
      <c r="A1" s="215" t="s">
        <v>305</v>
      </c>
      <c r="B1" s="55" t="s">
        <v>0</v>
      </c>
      <c r="C1" s="56" t="s">
        <v>2</v>
      </c>
    </row>
    <row r="2" spans="1:14" s="53" customFormat="1" ht="53.25" customHeight="1">
      <c r="A2" s="614" t="s">
        <v>399</v>
      </c>
      <c r="B2" s="3"/>
      <c r="C2" s="947"/>
    </row>
    <row r="3" spans="1:14" s="53" customFormat="1" ht="130.80000000000001" customHeight="1">
      <c r="A3" s="564" t="s">
        <v>400</v>
      </c>
      <c r="B3" s="66"/>
      <c r="C3" s="948"/>
    </row>
    <row r="4" spans="1:14" s="53" customFormat="1" ht="27.6" customHeight="1" thickBot="1">
      <c r="A4" s="182" t="s">
        <v>401</v>
      </c>
    </row>
    <row r="5" spans="1:14" s="53" customFormat="1" ht="53.25" customHeight="1">
      <c r="A5" s="595" t="s">
        <v>402</v>
      </c>
      <c r="B5" s="3"/>
      <c r="C5" s="947"/>
    </row>
    <row r="6" spans="1:14" s="53" customFormat="1" ht="109.8" customHeight="1">
      <c r="A6" s="565" t="s">
        <v>403</v>
      </c>
      <c r="B6" s="66"/>
      <c r="C6" s="948"/>
      <c r="D6" t="s">
        <v>218</v>
      </c>
    </row>
    <row r="7" spans="1:14" s="53" customFormat="1" ht="43.2" customHeight="1" thickBot="1">
      <c r="A7" s="182" t="s">
        <v>404</v>
      </c>
    </row>
    <row r="8" spans="1:14" s="53" customFormat="1" ht="67.8" hidden="1" customHeight="1">
      <c r="A8" s="596"/>
      <c r="B8" s="270"/>
      <c r="C8" s="947"/>
    </row>
    <row r="9" spans="1:14" s="53" customFormat="1" ht="160.80000000000001" hidden="1" customHeight="1">
      <c r="A9" s="563"/>
      <c r="B9" s="271"/>
      <c r="C9" s="948"/>
    </row>
    <row r="10" spans="1:14" s="53" customFormat="1" ht="32.4" hidden="1" customHeight="1" thickBot="1">
      <c r="A10" s="272"/>
    </row>
    <row r="11" spans="1:14" s="53" customFormat="1" ht="53.25" hidden="1" customHeight="1">
      <c r="A11" s="325"/>
      <c r="B11" s="323"/>
      <c r="C11" s="323"/>
      <c r="D11" s="323"/>
      <c r="E11" s="323"/>
      <c r="F11" s="323"/>
      <c r="G11" s="323"/>
      <c r="H11" s="323"/>
      <c r="I11" s="323"/>
      <c r="J11" s="323"/>
      <c r="K11" s="323"/>
      <c r="L11" s="323"/>
      <c r="M11" s="323"/>
      <c r="N11" s="324"/>
    </row>
    <row r="12" spans="1:14" s="53" customFormat="1" ht="249.6" hidden="1" customHeight="1" thickBot="1">
      <c r="A12" s="334"/>
      <c r="B12" s="335"/>
      <c r="C12" s="335"/>
      <c r="D12" s="335"/>
      <c r="E12" s="335"/>
      <c r="F12" s="335"/>
      <c r="G12" s="335"/>
      <c r="H12" s="335"/>
      <c r="I12" s="335"/>
      <c r="J12" s="335"/>
      <c r="K12" s="335"/>
      <c r="L12" s="335"/>
      <c r="M12" s="335"/>
      <c r="N12" s="336"/>
    </row>
    <row r="13" spans="1:14" s="53" customFormat="1" ht="42.6" hidden="1" customHeight="1" thickBot="1">
      <c r="A13" s="182"/>
    </row>
    <row r="14" spans="1:14" s="53" customFormat="1" ht="42.6" hidden="1" customHeight="1">
      <c r="A14" s="297"/>
    </row>
    <row r="15" spans="1:14" s="53" customFormat="1" ht="39" hidden="1" customHeight="1">
      <c r="A15" s="53" t="s">
        <v>225</v>
      </c>
    </row>
    <row r="16" spans="1:14" s="53" customFormat="1" ht="32.25" hidden="1"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4" r:id="rId1" xr:uid="{EA756448-3ABC-4C6C-A6F3-E25B0416AB74}"/>
    <hyperlink ref="A7" r:id="rId2" xr:uid="{E7362B7C-F2CA-48E7-A4E3-3EB8D41D3072}"/>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W19" sqref="W19"/>
    </sheetView>
  </sheetViews>
  <sheetFormatPr defaultColWidth="8.88671875" defaultRowHeight="13.2"/>
  <cols>
    <col min="1" max="1" width="3.109375" style="195" customWidth="1"/>
    <col min="2" max="2" width="2.6640625" style="195" customWidth="1"/>
    <col min="3" max="4" width="14.77734375" style="195" customWidth="1"/>
    <col min="5" max="5" width="14.77734375" style="356" customWidth="1"/>
    <col min="6" max="6" width="8.88671875" style="356"/>
    <col min="7" max="7" width="5.21875" style="356" customWidth="1"/>
    <col min="8" max="8" width="12.5546875" style="195" customWidth="1"/>
    <col min="9" max="9" width="8.88671875" style="195"/>
    <col min="10" max="10" width="6.33203125" style="195" customWidth="1"/>
    <col min="11" max="13" width="8.88671875" style="195"/>
    <col min="14" max="14" width="4.33203125" style="195" customWidth="1"/>
    <col min="15" max="15" width="6.44140625" style="195" customWidth="1"/>
    <col min="16" max="19" width="8.88671875" style="195"/>
    <col min="20" max="20" width="2.21875" style="195" customWidth="1"/>
    <col min="21" max="24" width="8.88671875" style="195"/>
    <col min="25" max="25" width="5.44140625" style="195" customWidth="1"/>
    <col min="26" max="16384" width="8.88671875" style="195"/>
  </cols>
  <sheetData>
    <row r="1" spans="1:25" ht="39.6" customHeight="1">
      <c r="A1" s="348"/>
      <c r="B1" s="348"/>
      <c r="C1" s="348"/>
      <c r="D1" s="679"/>
      <c r="E1" s="679"/>
      <c r="F1" s="679"/>
      <c r="G1" s="679"/>
      <c r="H1" s="679"/>
      <c r="I1" s="679"/>
      <c r="J1" s="680"/>
      <c r="K1" s="680"/>
      <c r="L1" s="680"/>
      <c r="M1" s="680"/>
      <c r="N1" s="680"/>
      <c r="O1" s="680"/>
      <c r="P1" s="680"/>
      <c r="Q1" s="348"/>
      <c r="R1" s="348"/>
      <c r="S1" s="348"/>
      <c r="T1" s="348"/>
      <c r="U1" s="349"/>
      <c r="V1" s="349"/>
      <c r="W1" s="349"/>
      <c r="X1" s="349"/>
      <c r="Y1" s="349"/>
    </row>
    <row r="2" spans="1:25" ht="37.200000000000003" customHeight="1" thickBot="1">
      <c r="A2" s="348"/>
      <c r="B2" s="348"/>
      <c r="C2" s="487" t="s">
        <v>260</v>
      </c>
      <c r="D2" s="487"/>
      <c r="E2" s="487"/>
      <c r="F2" s="487"/>
      <c r="G2" s="487"/>
      <c r="H2" s="487"/>
      <c r="I2" s="487"/>
      <c r="J2" s="487"/>
      <c r="K2" s="487"/>
      <c r="L2" s="487"/>
      <c r="M2" s="487"/>
      <c r="N2" s="348"/>
      <c r="O2" s="348"/>
      <c r="P2" s="348"/>
      <c r="Q2" s="348"/>
      <c r="R2" s="348"/>
      <c r="S2" s="465"/>
      <c r="T2" s="349"/>
      <c r="U2" s="349"/>
      <c r="V2" s="349"/>
      <c r="W2" s="349"/>
      <c r="X2" s="349"/>
      <c r="Y2" s="349"/>
    </row>
    <row r="3" spans="1:25" ht="32.4" customHeight="1" thickTop="1">
      <c r="A3" s="348"/>
      <c r="B3" s="348"/>
      <c r="C3" s="348"/>
      <c r="D3" s="348"/>
      <c r="E3" s="348"/>
      <c r="F3" s="348"/>
      <c r="G3" s="348"/>
      <c r="H3" s="348"/>
      <c r="I3" s="348"/>
      <c r="J3" s="348"/>
      <c r="K3" s="348"/>
      <c r="L3" s="348"/>
      <c r="M3" s="348"/>
      <c r="N3" s="488"/>
      <c r="O3" s="489"/>
      <c r="P3" s="489"/>
      <c r="Q3" s="489"/>
      <c r="R3" s="489"/>
      <c r="S3" s="490"/>
      <c r="T3" s="491"/>
      <c r="U3" s="349"/>
      <c r="V3" s="349"/>
      <c r="W3" s="349"/>
      <c r="X3" s="349"/>
      <c r="Y3" s="349"/>
    </row>
    <row r="4" spans="1:25" ht="11.4" customHeight="1">
      <c r="A4" s="348"/>
      <c r="B4" s="348"/>
      <c r="C4" s="348"/>
      <c r="D4" s="348"/>
      <c r="E4" s="348"/>
      <c r="F4" s="348"/>
      <c r="G4" s="348"/>
      <c r="H4" s="348"/>
      <c r="I4" s="348"/>
      <c r="J4" s="348"/>
      <c r="K4" s="348"/>
      <c r="L4" s="348"/>
      <c r="M4" s="348"/>
      <c r="N4" s="492"/>
      <c r="O4" s="493"/>
      <c r="P4" s="493"/>
      <c r="Q4" s="493"/>
      <c r="R4" s="493"/>
      <c r="S4" s="493"/>
      <c r="T4" s="494"/>
      <c r="U4" s="349"/>
      <c r="V4" s="349"/>
      <c r="W4" s="349"/>
      <c r="X4" s="349"/>
      <c r="Y4" s="349"/>
    </row>
    <row r="5" spans="1:25" ht="23.4" customHeight="1">
      <c r="A5" s="348"/>
      <c r="B5" s="348"/>
      <c r="C5" s="348"/>
      <c r="D5" s="348"/>
      <c r="E5" s="348"/>
      <c r="F5" s="348"/>
      <c r="G5" s="348"/>
      <c r="H5" s="348"/>
      <c r="I5" s="348"/>
      <c r="J5" s="348"/>
      <c r="K5" s="348"/>
      <c r="L5" s="348"/>
      <c r="M5" s="348"/>
      <c r="N5" s="492"/>
      <c r="O5" s="493"/>
      <c r="P5" s="493"/>
      <c r="Q5" s="493"/>
      <c r="R5" s="493"/>
      <c r="S5" s="493"/>
      <c r="T5" s="494"/>
      <c r="U5" s="349"/>
      <c r="V5" s="349"/>
      <c r="W5" s="349"/>
      <c r="X5" s="349"/>
      <c r="Y5" s="349"/>
    </row>
    <row r="6" spans="1:25" ht="16.2">
      <c r="A6" s="348"/>
      <c r="B6" s="348"/>
      <c r="C6" s="348"/>
      <c r="D6" s="348"/>
      <c r="E6" s="348"/>
      <c r="F6" s="348"/>
      <c r="G6" s="348"/>
      <c r="H6" s="348"/>
      <c r="I6" s="348"/>
      <c r="J6" s="348"/>
      <c r="K6" s="348"/>
      <c r="L6" s="348"/>
      <c r="M6" s="348"/>
      <c r="N6" s="492"/>
      <c r="O6" s="493"/>
      <c r="P6" s="493"/>
      <c r="Q6" s="493"/>
      <c r="R6" s="493"/>
      <c r="S6" s="493"/>
      <c r="T6" s="494"/>
      <c r="U6" s="349"/>
      <c r="V6" s="349"/>
      <c r="W6" s="349"/>
      <c r="X6" s="349"/>
      <c r="Y6" s="349"/>
    </row>
    <row r="7" spans="1:25" ht="11.4" customHeight="1">
      <c r="A7" s="348"/>
      <c r="B7" s="348"/>
      <c r="C7" s="348"/>
      <c r="D7" s="348"/>
      <c r="E7" s="348"/>
      <c r="F7" s="348"/>
      <c r="G7" s="348"/>
      <c r="H7" s="348"/>
      <c r="I7" s="348"/>
      <c r="J7" s="348"/>
      <c r="K7" s="348"/>
      <c r="L7" s="348"/>
      <c r="M7" s="348"/>
      <c r="N7" s="492"/>
      <c r="O7" s="493"/>
      <c r="P7" s="493"/>
      <c r="Q7" s="493"/>
      <c r="R7" s="493"/>
      <c r="S7" s="681"/>
      <c r="T7" s="682"/>
      <c r="U7" s="349"/>
      <c r="V7" s="349"/>
      <c r="W7" s="349"/>
      <c r="X7" s="349"/>
      <c r="Y7" s="349"/>
    </row>
    <row r="8" spans="1:25" ht="16.2" customHeight="1">
      <c r="A8" s="348"/>
      <c r="B8" s="348"/>
      <c r="C8" s="348"/>
      <c r="D8" s="348"/>
      <c r="E8" s="348"/>
      <c r="F8" s="348"/>
      <c r="G8" s="348"/>
      <c r="H8" s="348"/>
      <c r="I8" s="348"/>
      <c r="J8" s="348"/>
      <c r="K8" s="348"/>
      <c r="L8" s="348"/>
      <c r="M8" s="348"/>
      <c r="N8" s="492"/>
      <c r="O8" s="493"/>
      <c r="P8" s="493"/>
      <c r="Q8" s="493"/>
      <c r="R8" s="493"/>
      <c r="S8" s="681"/>
      <c r="T8" s="682"/>
      <c r="U8" s="349"/>
      <c r="V8" s="349"/>
      <c r="W8" s="349"/>
      <c r="X8" s="349"/>
      <c r="Y8" s="349"/>
    </row>
    <row r="9" spans="1:25" ht="16.2" customHeight="1">
      <c r="A9" s="348"/>
      <c r="B9" s="348"/>
      <c r="C9" s="348"/>
      <c r="D9" s="348"/>
      <c r="E9" s="348"/>
      <c r="F9" s="348"/>
      <c r="G9" s="348"/>
      <c r="H9" s="348"/>
      <c r="I9" s="348"/>
      <c r="J9" s="348"/>
      <c r="K9" s="348"/>
      <c r="L9" s="348"/>
      <c r="M9" s="348"/>
      <c r="N9" s="492"/>
      <c r="O9" s="493"/>
      <c r="P9" s="493"/>
      <c r="Q9" s="493"/>
      <c r="R9" s="493"/>
      <c r="S9" s="681"/>
      <c r="T9" s="682"/>
      <c r="U9" s="349"/>
      <c r="V9" s="349"/>
      <c r="W9" s="349"/>
      <c r="X9" s="349"/>
      <c r="Y9" s="349"/>
    </row>
    <row r="10" spans="1:25" ht="11.4" customHeight="1">
      <c r="A10" s="348"/>
      <c r="B10" s="348"/>
      <c r="C10" s="348"/>
      <c r="D10" s="348"/>
      <c r="E10" s="348"/>
      <c r="F10" s="348"/>
      <c r="G10" s="348"/>
      <c r="H10" s="348"/>
      <c r="I10" s="348"/>
      <c r="J10" s="348"/>
      <c r="K10" s="348"/>
      <c r="L10" s="348"/>
      <c r="M10" s="348"/>
      <c r="N10" s="492"/>
      <c r="O10" s="493"/>
      <c r="P10" s="493"/>
      <c r="Q10" s="493"/>
      <c r="R10" s="493"/>
      <c r="S10" s="681"/>
      <c r="T10" s="682"/>
      <c r="U10" s="349"/>
      <c r="V10" s="349"/>
      <c r="W10" s="349"/>
      <c r="X10" s="349"/>
      <c r="Y10" s="349"/>
    </row>
    <row r="11" spans="1:25" ht="107.4" customHeight="1">
      <c r="A11" s="348"/>
      <c r="B11" s="348"/>
      <c r="C11" s="348"/>
      <c r="D11" s="348"/>
      <c r="E11" s="348"/>
      <c r="F11" s="348"/>
      <c r="G11" s="348"/>
      <c r="H11" s="348"/>
      <c r="I11" s="348"/>
      <c r="J11" s="348"/>
      <c r="K11" s="348"/>
      <c r="L11" s="348"/>
      <c r="M11" s="348"/>
      <c r="N11" s="492"/>
      <c r="O11" s="493"/>
      <c r="P11" s="493"/>
      <c r="Q11" s="493"/>
      <c r="R11" s="493"/>
      <c r="S11" s="681"/>
      <c r="T11" s="682"/>
      <c r="U11" s="349"/>
      <c r="V11" s="349"/>
      <c r="W11" s="349"/>
      <c r="X11" s="349"/>
      <c r="Y11" s="349"/>
    </row>
    <row r="12" spans="1:25" ht="16.2">
      <c r="A12" s="348"/>
      <c r="B12" s="348"/>
      <c r="C12" s="348"/>
      <c r="D12" s="348"/>
      <c r="E12" s="348"/>
      <c r="F12" s="348"/>
      <c r="G12" s="348"/>
      <c r="H12" s="348"/>
      <c r="I12" s="348"/>
      <c r="J12" s="348"/>
      <c r="K12" s="348"/>
      <c r="L12" s="348"/>
      <c r="M12" s="348"/>
      <c r="N12" s="492"/>
      <c r="O12" s="493"/>
      <c r="P12" s="493"/>
      <c r="Q12" s="493"/>
      <c r="R12" s="493"/>
      <c r="S12" s="493"/>
      <c r="T12" s="494"/>
      <c r="U12" s="349"/>
      <c r="V12" s="349"/>
      <c r="W12" s="349"/>
      <c r="X12" s="349"/>
      <c r="Y12" s="349"/>
    </row>
    <row r="13" spans="1:25" ht="11.4" customHeight="1">
      <c r="A13" s="348"/>
      <c r="B13" s="348"/>
      <c r="C13" s="348"/>
      <c r="D13" s="348"/>
      <c r="E13" s="348"/>
      <c r="F13" s="348"/>
      <c r="G13" s="348"/>
      <c r="H13" s="348"/>
      <c r="I13" s="348"/>
      <c r="J13" s="348"/>
      <c r="K13" s="348"/>
      <c r="L13" s="348"/>
      <c r="M13" s="348"/>
      <c r="N13" s="492"/>
      <c r="O13" s="493"/>
      <c r="P13" s="493"/>
      <c r="Q13" s="493"/>
      <c r="R13" s="493"/>
      <c r="S13" s="493"/>
      <c r="T13" s="494"/>
      <c r="U13" s="349"/>
      <c r="V13" s="349"/>
      <c r="W13" s="349"/>
      <c r="X13" s="349"/>
      <c r="Y13" s="349"/>
    </row>
    <row r="14" spans="1:25" ht="24" customHeight="1">
      <c r="A14" s="348"/>
      <c r="B14" s="348"/>
      <c r="C14" s="348"/>
      <c r="D14" s="348"/>
      <c r="E14" s="348"/>
      <c r="F14" s="348"/>
      <c r="G14" s="348"/>
      <c r="H14" s="348"/>
      <c r="I14" s="348"/>
      <c r="J14" s="348"/>
      <c r="K14" s="348"/>
      <c r="L14" s="348"/>
      <c r="M14" s="348"/>
      <c r="N14" s="492"/>
      <c r="O14" s="493"/>
      <c r="P14" s="493"/>
      <c r="Q14" s="493"/>
      <c r="R14" s="493"/>
      <c r="S14" s="493"/>
      <c r="T14" s="494"/>
      <c r="U14" s="349"/>
      <c r="V14" s="349"/>
      <c r="W14" s="349"/>
      <c r="X14" s="349"/>
      <c r="Y14" s="349"/>
    </row>
    <row r="15" spans="1:25" ht="16.2">
      <c r="A15" s="348"/>
      <c r="B15" s="348"/>
      <c r="C15" s="348"/>
      <c r="D15" s="348"/>
      <c r="E15" s="348"/>
      <c r="F15" s="348"/>
      <c r="G15" s="348"/>
      <c r="H15" s="348"/>
      <c r="I15" s="348"/>
      <c r="J15" s="348"/>
      <c r="K15" s="348"/>
      <c r="L15" s="348"/>
      <c r="M15" s="348"/>
      <c r="N15" s="492"/>
      <c r="O15" s="493"/>
      <c r="P15" s="493"/>
      <c r="Q15" s="493"/>
      <c r="R15" s="493"/>
      <c r="S15" s="493"/>
      <c r="T15" s="494"/>
      <c r="U15" s="349"/>
      <c r="V15" s="349"/>
      <c r="W15" s="349"/>
      <c r="X15" s="349"/>
      <c r="Y15" s="349"/>
    </row>
    <row r="16" spans="1:25" ht="32.4" customHeight="1">
      <c r="A16" s="348"/>
      <c r="B16" s="348"/>
      <c r="C16" s="348"/>
      <c r="D16" s="348" t="s">
        <v>261</v>
      </c>
      <c r="E16" s="348" t="s">
        <v>262</v>
      </c>
      <c r="F16" s="683" t="s">
        <v>263</v>
      </c>
      <c r="G16" s="683"/>
      <c r="H16" s="348" t="s">
        <v>261</v>
      </c>
      <c r="I16" s="683" t="s">
        <v>264</v>
      </c>
      <c r="J16" s="683"/>
      <c r="K16" s="683" t="s">
        <v>265</v>
      </c>
      <c r="L16" s="683"/>
      <c r="M16" s="348"/>
      <c r="N16" s="492"/>
      <c r="O16" s="670" t="s">
        <v>268</v>
      </c>
      <c r="P16" s="670"/>
      <c r="Q16" s="670"/>
      <c r="R16" s="684" t="s">
        <v>270</v>
      </c>
      <c r="S16" s="684"/>
      <c r="T16" s="494"/>
      <c r="U16" s="349"/>
      <c r="V16" s="349"/>
      <c r="W16" s="349"/>
      <c r="X16" s="349"/>
      <c r="Y16" s="349"/>
    </row>
    <row r="17" spans="1:25" ht="32.4" customHeight="1">
      <c r="A17" s="348"/>
      <c r="B17" s="348"/>
      <c r="C17" s="348"/>
      <c r="D17" s="674" t="s">
        <v>266</v>
      </c>
      <c r="E17" s="674"/>
      <c r="F17" s="674"/>
      <c r="G17" s="348"/>
      <c r="H17" s="674" t="s">
        <v>267</v>
      </c>
      <c r="I17" s="674"/>
      <c r="J17" s="674"/>
      <c r="K17" s="486"/>
      <c r="L17" s="348"/>
      <c r="M17" s="348"/>
      <c r="N17" s="492"/>
      <c r="O17" s="669" t="s">
        <v>261</v>
      </c>
      <c r="P17" s="669"/>
      <c r="Q17" s="669"/>
      <c r="R17" s="670" t="s">
        <v>269</v>
      </c>
      <c r="S17" s="670"/>
      <c r="T17" s="671"/>
      <c r="U17" s="349"/>
      <c r="V17" s="349"/>
      <c r="W17" s="349"/>
      <c r="X17" s="349"/>
      <c r="Y17" s="349"/>
    </row>
    <row r="18" spans="1:25" ht="6.6" customHeight="1">
      <c r="A18" s="348"/>
      <c r="B18" s="348"/>
      <c r="C18" s="348"/>
      <c r="D18" s="348"/>
      <c r="E18" s="348"/>
      <c r="F18" s="348"/>
      <c r="G18" s="348"/>
      <c r="H18" s="348"/>
      <c r="I18" s="348"/>
      <c r="J18" s="348"/>
      <c r="K18" s="348"/>
      <c r="L18" s="348"/>
      <c r="M18" s="348"/>
      <c r="N18" s="492"/>
      <c r="O18" s="493" t="s">
        <v>209</v>
      </c>
      <c r="P18" s="493"/>
      <c r="Q18" s="493"/>
      <c r="R18" s="493"/>
      <c r="S18" s="493"/>
      <c r="T18" s="494"/>
      <c r="U18" s="349"/>
      <c r="V18" s="349"/>
      <c r="W18" s="349"/>
      <c r="X18" s="503"/>
      <c r="Y18" s="349"/>
    </row>
    <row r="19" spans="1:25" ht="24" customHeight="1">
      <c r="A19" s="348"/>
      <c r="B19" s="348"/>
      <c r="C19" s="348"/>
      <c r="D19" s="348"/>
      <c r="E19" s="348"/>
      <c r="F19" s="348"/>
      <c r="G19" s="348"/>
      <c r="H19" s="678" t="s">
        <v>288</v>
      </c>
      <c r="I19" s="678"/>
      <c r="J19" s="678"/>
      <c r="K19" s="678"/>
      <c r="L19" s="348"/>
      <c r="M19" s="348"/>
      <c r="N19" s="492"/>
      <c r="O19" s="498"/>
      <c r="P19" s="675" t="s">
        <v>278</v>
      </c>
      <c r="Q19" s="676"/>
      <c r="R19" s="676"/>
      <c r="S19" s="498"/>
      <c r="T19" s="494"/>
      <c r="U19" s="349"/>
      <c r="V19" s="349"/>
      <c r="W19" s="349"/>
      <c r="X19" s="349"/>
      <c r="Y19" s="349"/>
    </row>
    <row r="20" spans="1:25" ht="16.2" customHeight="1" thickBot="1">
      <c r="A20" s="348"/>
      <c r="B20" s="348"/>
      <c r="C20" s="348"/>
      <c r="D20" s="348"/>
      <c r="E20" s="348"/>
      <c r="F20" s="348"/>
      <c r="G20" s="348"/>
      <c r="H20" s="348"/>
      <c r="I20" s="348"/>
      <c r="J20" s="348"/>
      <c r="K20" s="348"/>
      <c r="L20" s="348"/>
      <c r="M20" s="348"/>
      <c r="N20" s="495"/>
      <c r="O20" s="496"/>
      <c r="P20" s="496"/>
      <c r="Q20" s="496"/>
      <c r="R20" s="496"/>
      <c r="S20" s="496"/>
      <c r="T20" s="497"/>
      <c r="U20" s="349"/>
      <c r="V20" s="349"/>
      <c r="W20" s="349"/>
      <c r="X20" s="349"/>
      <c r="Y20" s="349"/>
    </row>
    <row r="21" spans="1:25" ht="16.8" thickTop="1">
      <c r="A21" s="348"/>
      <c r="B21" s="348"/>
      <c r="C21" s="677" t="s">
        <v>271</v>
      </c>
      <c r="D21" s="677"/>
      <c r="E21" s="677"/>
      <c r="F21" s="677"/>
      <c r="G21" s="677"/>
      <c r="H21" s="677"/>
      <c r="I21" s="677"/>
      <c r="J21" s="677"/>
      <c r="K21" s="677"/>
      <c r="L21" s="677"/>
      <c r="M21" s="677"/>
      <c r="N21" s="677"/>
      <c r="O21" s="677"/>
      <c r="P21" s="677"/>
      <c r="Q21" s="677"/>
      <c r="R21" s="677"/>
      <c r="S21" s="677"/>
      <c r="T21" s="677"/>
      <c r="U21" s="349"/>
      <c r="V21" s="349"/>
      <c r="W21" s="349"/>
      <c r="X21" s="349"/>
      <c r="Y21" s="349"/>
    </row>
    <row r="22" spans="1:25" ht="48.6" customHeight="1">
      <c r="A22" s="348"/>
      <c r="B22" s="348"/>
      <c r="C22" s="677"/>
      <c r="D22" s="677"/>
      <c r="E22" s="677"/>
      <c r="F22" s="677"/>
      <c r="G22" s="677"/>
      <c r="H22" s="677"/>
      <c r="I22" s="677"/>
      <c r="J22" s="677"/>
      <c r="K22" s="677"/>
      <c r="L22" s="677"/>
      <c r="M22" s="677"/>
      <c r="N22" s="677"/>
      <c r="O22" s="677"/>
      <c r="P22" s="677"/>
      <c r="Q22" s="677"/>
      <c r="R22" s="677"/>
      <c r="S22" s="677"/>
      <c r="T22" s="677"/>
      <c r="U22" s="349"/>
      <c r="V22" s="349"/>
      <c r="W22" s="349"/>
      <c r="X22" s="349"/>
      <c r="Y22" s="349"/>
    </row>
    <row r="23" spans="1:25" ht="48.6" customHeight="1">
      <c r="A23" s="348"/>
      <c r="B23" s="348"/>
      <c r="C23" s="668" t="s">
        <v>273</v>
      </c>
      <c r="D23" s="668"/>
      <c r="E23" s="668"/>
      <c r="F23" s="673" t="s">
        <v>272</v>
      </c>
      <c r="G23" s="673"/>
      <c r="H23" s="673"/>
      <c r="I23" s="673"/>
      <c r="J23" s="673"/>
      <c r="K23" s="673"/>
      <c r="L23" s="673"/>
      <c r="M23" s="673"/>
      <c r="N23" s="673"/>
      <c r="O23" s="673"/>
      <c r="P23" s="668" t="s">
        <v>274</v>
      </c>
      <c r="Q23" s="668"/>
      <c r="R23" s="668"/>
      <c r="S23" s="668"/>
      <c r="T23" s="500"/>
      <c r="U23" s="349"/>
      <c r="V23" s="349"/>
      <c r="W23" s="349"/>
      <c r="X23" s="349"/>
      <c r="Y23" s="349"/>
    </row>
    <row r="24" spans="1:25" ht="16.2" customHeight="1">
      <c r="A24" s="348"/>
      <c r="B24" s="348"/>
      <c r="C24" s="348"/>
      <c r="D24" s="348"/>
      <c r="E24" s="348"/>
      <c r="F24" s="499"/>
      <c r="G24" s="499"/>
      <c r="H24" s="499"/>
      <c r="I24" s="499"/>
      <c r="J24" s="501"/>
      <c r="K24" s="501"/>
      <c r="L24" s="501"/>
      <c r="M24" s="501"/>
      <c r="N24" s="501"/>
      <c r="O24" s="501"/>
      <c r="P24" s="501"/>
      <c r="Q24" s="501"/>
      <c r="R24" s="501"/>
      <c r="S24" s="501"/>
      <c r="T24" s="501"/>
      <c r="U24" s="349"/>
      <c r="V24" s="349"/>
      <c r="W24" s="349"/>
      <c r="X24" s="349"/>
      <c r="Y24" s="349"/>
    </row>
    <row r="25" spans="1:25" ht="16.2" customHeight="1">
      <c r="A25" s="348"/>
      <c r="B25" s="348"/>
      <c r="C25" s="348"/>
      <c r="D25" s="348"/>
      <c r="E25" s="348"/>
      <c r="F25" s="499"/>
      <c r="G25" s="499"/>
      <c r="H25" s="499"/>
      <c r="I25" s="499"/>
      <c r="J25" s="672"/>
      <c r="K25" s="672"/>
      <c r="L25" s="672"/>
      <c r="M25" s="672"/>
      <c r="N25" s="672"/>
      <c r="O25" s="672"/>
      <c r="P25" s="672"/>
      <c r="Q25" s="672"/>
      <c r="R25" s="672"/>
      <c r="S25" s="672"/>
      <c r="T25" s="672"/>
      <c r="U25" s="349"/>
      <c r="V25" s="349"/>
      <c r="W25" s="349"/>
      <c r="X25" s="349"/>
      <c r="Y25" s="349"/>
    </row>
    <row r="26" spans="1:25" ht="13.2" customHeight="1">
      <c r="A26" s="351"/>
      <c r="B26" s="351"/>
      <c r="C26" s="351"/>
      <c r="D26" s="351"/>
      <c r="E26" s="352"/>
      <c r="F26" s="502"/>
      <c r="G26" s="502"/>
      <c r="H26" s="502"/>
      <c r="I26" s="502"/>
      <c r="J26" s="672"/>
      <c r="K26" s="672"/>
      <c r="L26" s="672"/>
      <c r="M26" s="672"/>
      <c r="N26" s="672"/>
      <c r="O26" s="672"/>
      <c r="P26" s="672"/>
      <c r="Q26" s="672"/>
      <c r="R26" s="672"/>
      <c r="S26" s="672"/>
      <c r="T26" s="672"/>
      <c r="U26" s="349"/>
      <c r="V26" s="349"/>
      <c r="W26" s="349"/>
      <c r="X26" s="349"/>
      <c r="Y26" s="349"/>
    </row>
    <row r="27" spans="1:25" ht="13.2" customHeight="1">
      <c r="A27" s="351"/>
      <c r="B27" s="351"/>
      <c r="C27" s="351"/>
      <c r="D27" s="351"/>
      <c r="E27" s="352"/>
      <c r="F27" s="502"/>
      <c r="G27" s="502"/>
      <c r="H27" s="502"/>
      <c r="I27" s="502"/>
      <c r="J27" s="672"/>
      <c r="K27" s="672"/>
      <c r="L27" s="672"/>
      <c r="M27" s="672"/>
      <c r="N27" s="672"/>
      <c r="O27" s="672"/>
      <c r="P27" s="672"/>
      <c r="Q27" s="672"/>
      <c r="R27" s="672"/>
      <c r="S27" s="672"/>
      <c r="T27" s="672"/>
      <c r="U27" s="349"/>
      <c r="V27" s="349"/>
      <c r="W27" s="349"/>
      <c r="X27" s="349"/>
      <c r="Y27" s="349"/>
    </row>
    <row r="28" spans="1:25" ht="13.2" customHeight="1">
      <c r="A28" s="351"/>
      <c r="B28" s="351"/>
      <c r="C28" s="351"/>
      <c r="D28" s="351"/>
      <c r="E28" s="352"/>
      <c r="F28" s="352"/>
      <c r="G28" s="352"/>
      <c r="H28" s="352"/>
      <c r="I28" s="352"/>
      <c r="J28" s="350"/>
      <c r="K28" s="350"/>
      <c r="L28" s="350"/>
      <c r="M28" s="350"/>
      <c r="N28" s="350"/>
      <c r="O28" s="350"/>
      <c r="P28" s="350"/>
      <c r="Q28" s="350"/>
      <c r="R28" s="350"/>
      <c r="S28" s="350"/>
      <c r="T28" s="350"/>
      <c r="U28" s="349"/>
      <c r="V28" s="349"/>
      <c r="W28" s="349"/>
      <c r="X28" s="349"/>
      <c r="Y28" s="349"/>
    </row>
    <row r="29" spans="1:25" ht="13.2" customHeight="1">
      <c r="A29" s="351"/>
      <c r="B29" s="351"/>
      <c r="C29" s="351"/>
      <c r="D29" s="351"/>
      <c r="E29" s="352"/>
      <c r="F29" s="352"/>
      <c r="G29" s="352"/>
      <c r="H29" s="352"/>
      <c r="I29" s="352"/>
      <c r="J29" s="350"/>
      <c r="K29" s="350"/>
      <c r="L29" s="350"/>
      <c r="M29" s="350"/>
      <c r="N29" s="350"/>
      <c r="O29" s="350"/>
      <c r="P29" s="350"/>
      <c r="Q29" s="350"/>
      <c r="R29" s="350"/>
      <c r="S29" s="350"/>
      <c r="T29" s="350"/>
      <c r="U29" s="349"/>
      <c r="V29" s="349"/>
      <c r="W29" s="349"/>
      <c r="X29" s="349"/>
      <c r="Y29" s="349"/>
    </row>
    <row r="30" spans="1:25">
      <c r="A30" s="351"/>
      <c r="B30" s="351"/>
      <c r="C30" s="351"/>
      <c r="D30" s="351"/>
      <c r="E30" s="352"/>
      <c r="F30" s="352"/>
      <c r="G30" s="352"/>
      <c r="H30" s="352"/>
      <c r="I30" s="352"/>
      <c r="J30" s="352"/>
      <c r="K30" s="352"/>
      <c r="L30" s="352"/>
      <c r="M30" s="352"/>
      <c r="N30" s="352"/>
      <c r="O30" s="349"/>
      <c r="P30" s="349"/>
      <c r="Q30" s="349"/>
      <c r="R30" s="349"/>
      <c r="S30" s="349"/>
      <c r="T30" s="349"/>
      <c r="U30" s="349"/>
      <c r="V30" s="349"/>
      <c r="W30" s="349"/>
      <c r="X30" s="349"/>
      <c r="Y30" s="349"/>
    </row>
    <row r="31" spans="1:25">
      <c r="A31" s="351"/>
      <c r="B31" s="351"/>
      <c r="C31" s="351"/>
      <c r="D31" s="351"/>
      <c r="E31" s="352"/>
      <c r="F31" s="352"/>
      <c r="G31" s="352"/>
      <c r="H31" s="349"/>
      <c r="I31" s="349"/>
      <c r="J31" s="349"/>
      <c r="K31" s="349"/>
      <c r="L31" s="349"/>
      <c r="M31" s="349"/>
      <c r="N31" s="349"/>
      <c r="O31" s="349"/>
      <c r="P31" s="349"/>
      <c r="Q31" s="349"/>
      <c r="R31" s="349"/>
      <c r="S31" s="349"/>
      <c r="T31" s="349"/>
      <c r="U31" s="349"/>
      <c r="V31" s="349"/>
      <c r="W31" s="349"/>
      <c r="X31" s="349"/>
      <c r="Y31" s="349"/>
    </row>
    <row r="32" spans="1:25">
      <c r="A32" s="349"/>
      <c r="B32" s="349"/>
      <c r="C32" s="349"/>
      <c r="D32" s="349"/>
      <c r="E32" s="352"/>
      <c r="F32" s="352"/>
      <c r="G32" s="352"/>
      <c r="H32" s="349"/>
      <c r="I32" s="349"/>
      <c r="J32" s="349"/>
      <c r="K32" s="349"/>
      <c r="L32" s="349"/>
      <c r="M32" s="349"/>
      <c r="N32" s="349"/>
      <c r="O32" s="349"/>
      <c r="P32" s="349"/>
      <c r="Q32" s="349"/>
      <c r="R32" s="349"/>
      <c r="S32" s="349"/>
      <c r="T32" s="349"/>
      <c r="U32" s="349"/>
      <c r="V32" s="349"/>
      <c r="W32" s="349"/>
      <c r="X32" s="349"/>
      <c r="Y32" s="349"/>
    </row>
    <row r="33" spans="1:25" ht="156.6" customHeight="1">
      <c r="A33" s="349"/>
      <c r="B33" s="349"/>
      <c r="C33" s="349"/>
      <c r="D33" s="349"/>
      <c r="E33" s="353"/>
      <c r="F33" s="354"/>
      <c r="G33" s="354"/>
      <c r="H33" s="354"/>
      <c r="I33" s="354"/>
      <c r="J33" s="354"/>
      <c r="K33" s="354"/>
      <c r="L33" s="354"/>
      <c r="M33" s="354"/>
      <c r="N33" s="354"/>
      <c r="O33" s="349"/>
      <c r="P33" s="349"/>
      <c r="Q33" s="349"/>
      <c r="R33" s="349"/>
      <c r="S33" s="349"/>
      <c r="T33" s="349"/>
      <c r="U33" s="349"/>
      <c r="V33" s="349"/>
      <c r="W33" s="349"/>
      <c r="X33" s="349"/>
      <c r="Y33" s="349"/>
    </row>
    <row r="34" spans="1:25">
      <c r="A34" s="349"/>
      <c r="B34" s="349"/>
      <c r="C34" s="349"/>
      <c r="D34" s="349"/>
      <c r="E34" s="349"/>
      <c r="F34" s="352"/>
      <c r="G34" s="352"/>
      <c r="H34" s="349"/>
      <c r="I34" s="349"/>
      <c r="J34" s="349"/>
      <c r="K34" s="349"/>
      <c r="L34" s="349"/>
      <c r="M34" s="349"/>
      <c r="N34" s="349"/>
      <c r="O34" s="349"/>
      <c r="P34" s="349"/>
      <c r="Q34" s="349"/>
      <c r="R34" s="349"/>
      <c r="S34" s="349"/>
      <c r="T34" s="349"/>
      <c r="U34" s="349"/>
      <c r="V34" s="349"/>
      <c r="W34" s="349"/>
      <c r="X34" s="349"/>
      <c r="Y34" s="349"/>
    </row>
    <row r="35" spans="1:25">
      <c r="A35" s="349"/>
      <c r="B35" s="349"/>
      <c r="C35" s="349"/>
      <c r="D35" s="349"/>
      <c r="E35" s="349"/>
      <c r="F35" s="352"/>
      <c r="G35" s="352"/>
      <c r="H35" s="349"/>
      <c r="I35" s="349"/>
      <c r="J35" s="349"/>
      <c r="K35" s="349"/>
      <c r="L35" s="349"/>
      <c r="M35" s="349"/>
      <c r="N35" s="349"/>
      <c r="O35" s="349"/>
      <c r="P35" s="349"/>
      <c r="Q35" s="349"/>
      <c r="R35" s="349"/>
      <c r="S35" s="349"/>
      <c r="T35" s="349"/>
      <c r="U35" s="349"/>
      <c r="V35" s="349"/>
      <c r="W35" s="349"/>
      <c r="X35" s="349"/>
      <c r="Y35" s="349"/>
    </row>
    <row r="36" spans="1:25">
      <c r="A36" s="349"/>
      <c r="B36" s="349"/>
      <c r="C36" s="349"/>
      <c r="D36" s="349"/>
      <c r="E36" s="349"/>
      <c r="F36" s="352"/>
      <c r="G36" s="352"/>
      <c r="H36" s="349"/>
      <c r="I36" s="349"/>
      <c r="J36" s="349"/>
      <c r="K36" s="349"/>
      <c r="L36" s="349"/>
      <c r="M36" s="349"/>
      <c r="N36" s="349"/>
      <c r="O36" s="349"/>
      <c r="P36" s="349"/>
      <c r="Q36" s="349"/>
      <c r="R36" s="349"/>
      <c r="S36" s="349"/>
      <c r="T36" s="349"/>
      <c r="U36" s="349"/>
      <c r="V36" s="349"/>
      <c r="W36" s="349"/>
      <c r="X36" s="349"/>
      <c r="Y36" s="349"/>
    </row>
    <row r="37" spans="1:25">
      <c r="A37" s="349"/>
      <c r="B37" s="349"/>
      <c r="C37" s="349"/>
      <c r="D37" s="349"/>
      <c r="E37" s="349"/>
      <c r="F37" s="352"/>
      <c r="G37" s="352"/>
      <c r="H37" s="349"/>
      <c r="I37" s="349"/>
      <c r="J37" s="349"/>
      <c r="K37" s="349"/>
      <c r="L37" s="349"/>
      <c r="M37" s="349"/>
      <c r="N37" s="349"/>
      <c r="O37" s="349"/>
      <c r="P37" s="349"/>
      <c r="Q37" s="349"/>
      <c r="R37" s="349"/>
      <c r="S37" s="349"/>
      <c r="T37" s="349"/>
      <c r="U37" s="349"/>
      <c r="V37" s="349"/>
      <c r="W37" s="349"/>
      <c r="X37" s="349"/>
      <c r="Y37" s="349"/>
    </row>
    <row r="38" spans="1:25">
      <c r="A38" s="349"/>
      <c r="B38" s="349"/>
      <c r="C38" s="349"/>
      <c r="D38" s="349"/>
      <c r="E38" s="349"/>
      <c r="F38" s="352"/>
      <c r="G38" s="352"/>
      <c r="H38" s="349"/>
      <c r="I38" s="349"/>
      <c r="J38" s="349"/>
      <c r="K38" s="349"/>
      <c r="L38" s="349"/>
      <c r="M38" s="349"/>
      <c r="N38" s="349"/>
      <c r="O38" s="349"/>
      <c r="P38" s="349"/>
      <c r="Q38" s="349"/>
      <c r="R38" s="349"/>
      <c r="S38" s="349"/>
      <c r="T38" s="349"/>
      <c r="U38" s="349"/>
      <c r="V38" s="349"/>
      <c r="W38" s="349"/>
      <c r="X38" s="349"/>
      <c r="Y38" s="349"/>
    </row>
    <row r="39" spans="1:25">
      <c r="A39" s="349"/>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row>
    <row r="40" spans="1:25">
      <c r="A40" s="349"/>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row>
    <row r="41" spans="1:25">
      <c r="A41" s="349"/>
      <c r="B41" s="349"/>
      <c r="C41" s="349"/>
      <c r="D41" s="349"/>
      <c r="E41" s="349"/>
      <c r="F41" s="349"/>
      <c r="G41" s="349"/>
      <c r="H41" s="349"/>
      <c r="I41" s="349"/>
      <c r="J41" s="349"/>
      <c r="K41" s="349"/>
      <c r="L41" s="349"/>
      <c r="M41" s="349"/>
      <c r="N41" s="349"/>
      <c r="O41" s="349"/>
      <c r="P41" s="349"/>
      <c r="Q41" s="349"/>
      <c r="R41" s="349"/>
      <c r="S41" s="349"/>
      <c r="T41" s="349"/>
      <c r="U41" s="349"/>
      <c r="V41" s="349"/>
      <c r="W41" s="349"/>
      <c r="X41" s="349"/>
      <c r="Y41" s="349"/>
    </row>
    <row r="42" spans="1:25">
      <c r="A42" s="349"/>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row>
    <row r="43" spans="1:25">
      <c r="A43" s="349"/>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row>
    <row r="44" spans="1:25">
      <c r="A44" s="349"/>
      <c r="B44" s="349"/>
      <c r="C44" s="349"/>
      <c r="D44" s="349"/>
      <c r="E44" s="355"/>
      <c r="F44" s="352"/>
      <c r="G44" s="352"/>
      <c r="H44" s="349"/>
      <c r="I44" s="349"/>
      <c r="J44" s="349"/>
      <c r="K44" s="349"/>
      <c r="L44" s="349"/>
      <c r="M44" s="349"/>
      <c r="N44" s="349"/>
      <c r="O44" s="349"/>
      <c r="P44" s="349"/>
      <c r="Q44" s="349"/>
      <c r="R44" s="349"/>
      <c r="S44" s="349"/>
      <c r="T44" s="349"/>
      <c r="U44" s="349"/>
      <c r="V44" s="349"/>
      <c r="W44" s="349"/>
      <c r="X44" s="349"/>
      <c r="Y44" s="349"/>
    </row>
    <row r="45" spans="1:25">
      <c r="A45" s="349"/>
      <c r="B45" s="349"/>
      <c r="C45" s="349"/>
      <c r="D45" s="349"/>
      <c r="E45" s="352"/>
      <c r="F45" s="352"/>
      <c r="G45" s="352"/>
      <c r="H45" s="349"/>
      <c r="I45" s="349"/>
      <c r="J45" s="349"/>
      <c r="K45" s="349"/>
      <c r="L45" s="349"/>
      <c r="M45" s="349"/>
      <c r="N45" s="349"/>
      <c r="O45" s="349"/>
      <c r="P45" s="349"/>
      <c r="Q45" s="349"/>
      <c r="R45" s="349"/>
      <c r="S45" s="349"/>
      <c r="T45" s="349"/>
      <c r="U45" s="349"/>
      <c r="V45" s="349"/>
      <c r="W45" s="349"/>
      <c r="X45" s="349"/>
      <c r="Y45" s="349"/>
    </row>
    <row r="46" spans="1:25">
      <c r="A46" s="349"/>
      <c r="B46" s="349"/>
      <c r="C46" s="349"/>
      <c r="D46" s="349"/>
      <c r="E46" s="352"/>
      <c r="F46" s="352"/>
      <c r="G46" s="352"/>
      <c r="H46" s="349"/>
      <c r="I46" s="349"/>
      <c r="J46" s="349"/>
      <c r="K46" s="349"/>
      <c r="L46" s="349"/>
      <c r="M46" s="349"/>
      <c r="N46" s="349"/>
      <c r="O46" s="349"/>
      <c r="P46" s="349"/>
      <c r="Q46" s="349"/>
      <c r="R46" s="349"/>
      <c r="S46" s="349"/>
      <c r="T46" s="349"/>
      <c r="U46" s="349"/>
      <c r="V46" s="349"/>
      <c r="W46" s="349"/>
      <c r="X46" s="349"/>
      <c r="Y46" s="349"/>
    </row>
    <row r="47" spans="1:25">
      <c r="A47" s="349"/>
      <c r="B47" s="349"/>
      <c r="C47" s="349"/>
      <c r="D47" s="349"/>
      <c r="E47" s="352"/>
      <c r="F47" s="352"/>
      <c r="G47" s="352"/>
      <c r="H47" s="349"/>
      <c r="I47" s="349"/>
      <c r="J47" s="349"/>
      <c r="K47" s="349"/>
      <c r="L47" s="349"/>
      <c r="M47" s="349"/>
      <c r="N47" s="349"/>
      <c r="O47" s="349"/>
      <c r="P47" s="349"/>
      <c r="Q47" s="349"/>
      <c r="R47" s="349"/>
      <c r="S47" s="349"/>
      <c r="T47" s="349"/>
      <c r="U47" s="349"/>
      <c r="V47" s="349"/>
      <c r="W47" s="349"/>
      <c r="X47" s="349"/>
      <c r="Y47" s="349"/>
    </row>
    <row r="48" spans="1:25">
      <c r="A48" s="349"/>
      <c r="B48" s="349"/>
      <c r="C48" s="349"/>
      <c r="D48" s="349"/>
      <c r="E48" s="352"/>
      <c r="F48" s="352"/>
      <c r="G48" s="352"/>
      <c r="H48" s="349"/>
      <c r="I48" s="349"/>
      <c r="J48" s="349"/>
      <c r="K48" s="349"/>
      <c r="L48" s="349"/>
      <c r="M48" s="349"/>
      <c r="N48" s="349"/>
      <c r="O48" s="349"/>
      <c r="P48" s="349"/>
      <c r="Q48" s="349"/>
      <c r="R48" s="349"/>
      <c r="S48" s="349"/>
      <c r="T48" s="349"/>
      <c r="U48" s="349"/>
      <c r="V48" s="349"/>
      <c r="W48" s="349"/>
      <c r="X48" s="349"/>
      <c r="Y48" s="349"/>
    </row>
    <row r="49" spans="1:25">
      <c r="A49" s="349"/>
      <c r="B49" s="349"/>
      <c r="C49" s="349"/>
      <c r="D49" s="349"/>
      <c r="E49" s="352"/>
      <c r="F49" s="352"/>
      <c r="G49" s="352"/>
      <c r="H49" s="349"/>
      <c r="I49" s="349"/>
      <c r="J49" s="349"/>
      <c r="K49" s="349"/>
      <c r="L49" s="349"/>
      <c r="M49" s="349"/>
      <c r="N49" s="349"/>
      <c r="O49" s="349"/>
      <c r="P49" s="349"/>
      <c r="Q49" s="349"/>
      <c r="R49" s="349"/>
      <c r="S49" s="349"/>
      <c r="T49" s="349"/>
      <c r="U49" s="349"/>
      <c r="V49" s="349"/>
      <c r="W49" s="349"/>
      <c r="X49" s="349"/>
      <c r="Y49" s="349"/>
    </row>
    <row r="50" spans="1:25">
      <c r="A50" s="349"/>
      <c r="B50" s="349"/>
      <c r="C50" s="349"/>
      <c r="D50" s="349"/>
      <c r="E50" s="352"/>
      <c r="F50" s="352"/>
      <c r="G50" s="352"/>
      <c r="H50" s="349"/>
      <c r="I50" s="349"/>
      <c r="J50" s="349"/>
      <c r="K50" s="349"/>
      <c r="L50" s="349"/>
      <c r="M50" s="349"/>
      <c r="N50" s="349"/>
      <c r="O50" s="349"/>
      <c r="P50" s="349"/>
      <c r="Q50" s="349"/>
      <c r="R50" s="349"/>
      <c r="S50" s="349"/>
      <c r="T50" s="349"/>
      <c r="U50" s="349"/>
      <c r="V50" s="349"/>
      <c r="W50" s="349"/>
      <c r="X50" s="349"/>
      <c r="Y50" s="349"/>
    </row>
    <row r="51" spans="1:25">
      <c r="A51" s="349"/>
      <c r="B51" s="349"/>
      <c r="C51" s="349"/>
      <c r="D51" s="349"/>
      <c r="E51" s="352"/>
      <c r="F51" s="352"/>
      <c r="G51" s="352"/>
      <c r="H51" s="349"/>
      <c r="I51" s="349"/>
      <c r="J51" s="349"/>
      <c r="K51" s="349"/>
      <c r="L51" s="349"/>
      <c r="M51" s="349"/>
      <c r="N51" s="349"/>
      <c r="O51" s="349"/>
      <c r="P51" s="349"/>
      <c r="Q51" s="349"/>
      <c r="R51" s="349"/>
      <c r="S51" s="349"/>
      <c r="T51" s="349"/>
      <c r="U51" s="349"/>
      <c r="V51" s="349"/>
      <c r="W51" s="349"/>
      <c r="X51" s="349"/>
      <c r="Y51" s="349"/>
    </row>
    <row r="52" spans="1:25">
      <c r="A52" s="349"/>
      <c r="B52" s="349"/>
      <c r="C52" s="349"/>
      <c r="D52" s="349"/>
      <c r="E52" s="352"/>
      <c r="F52" s="352"/>
      <c r="G52" s="352"/>
      <c r="H52" s="349"/>
      <c r="I52" s="349"/>
      <c r="J52" s="349"/>
      <c r="K52" s="349"/>
      <c r="L52" s="349"/>
      <c r="M52" s="349"/>
      <c r="N52" s="349"/>
      <c r="O52" s="349"/>
      <c r="P52" s="349"/>
      <c r="Q52" s="349"/>
      <c r="R52" s="349"/>
      <c r="S52" s="349"/>
      <c r="T52" s="349"/>
      <c r="U52" s="349"/>
      <c r="V52" s="349"/>
      <c r="W52" s="349"/>
      <c r="X52" s="349"/>
      <c r="Y52" s="349"/>
    </row>
    <row r="53" spans="1:25">
      <c r="A53" s="349"/>
      <c r="B53" s="349"/>
      <c r="C53" s="349"/>
      <c r="D53" s="349"/>
      <c r="E53" s="352"/>
      <c r="F53" s="352"/>
      <c r="G53" s="352"/>
      <c r="H53" s="349"/>
      <c r="I53" s="349"/>
      <c r="J53" s="349"/>
      <c r="K53" s="349"/>
      <c r="L53" s="349"/>
      <c r="M53" s="349"/>
      <c r="N53" s="349"/>
      <c r="O53" s="349"/>
      <c r="P53" s="349"/>
      <c r="Q53" s="349"/>
      <c r="R53" s="349"/>
      <c r="S53" s="349"/>
      <c r="T53" s="349"/>
      <c r="U53" s="349"/>
      <c r="V53" s="349"/>
      <c r="W53" s="349"/>
      <c r="X53" s="349"/>
      <c r="Y53" s="349"/>
    </row>
    <row r="54" spans="1:25">
      <c r="A54" s="349"/>
      <c r="B54" s="349"/>
      <c r="C54" s="349"/>
      <c r="D54" s="349"/>
      <c r="E54" s="352"/>
      <c r="F54" s="352"/>
      <c r="G54" s="352"/>
      <c r="H54" s="349"/>
      <c r="I54" s="349"/>
      <c r="J54" s="349"/>
      <c r="K54" s="349"/>
      <c r="L54" s="349"/>
      <c r="M54" s="349"/>
      <c r="N54" s="349"/>
      <c r="O54" s="349"/>
      <c r="P54" s="349"/>
      <c r="Q54" s="349"/>
      <c r="R54" s="349"/>
      <c r="S54" s="349"/>
      <c r="T54" s="349"/>
      <c r="U54" s="349"/>
      <c r="V54" s="349"/>
      <c r="W54" s="349"/>
      <c r="X54" s="349"/>
      <c r="Y54" s="349"/>
    </row>
    <row r="55" spans="1:25">
      <c r="A55" s="349"/>
      <c r="B55" s="349"/>
      <c r="C55" s="349"/>
      <c r="D55" s="349"/>
      <c r="E55" s="352"/>
      <c r="F55" s="352"/>
      <c r="G55" s="352"/>
      <c r="H55" s="349"/>
      <c r="I55" s="349"/>
      <c r="J55" s="349"/>
      <c r="K55" s="349"/>
      <c r="L55" s="349"/>
      <c r="M55" s="349"/>
      <c r="N55" s="349"/>
      <c r="O55" s="349"/>
      <c r="P55" s="349"/>
      <c r="Q55" s="349"/>
      <c r="R55" s="349"/>
      <c r="S55" s="349"/>
      <c r="T55" s="349"/>
      <c r="U55" s="349"/>
      <c r="V55" s="349"/>
      <c r="W55" s="349"/>
      <c r="X55" s="349"/>
      <c r="Y55" s="349"/>
    </row>
    <row r="56" spans="1:25">
      <c r="A56" s="349"/>
      <c r="B56" s="349"/>
      <c r="C56" s="349"/>
      <c r="D56" s="349"/>
      <c r="E56" s="352"/>
      <c r="F56" s="352"/>
      <c r="G56" s="352"/>
      <c r="H56" s="349"/>
      <c r="I56" s="349"/>
      <c r="J56" s="349"/>
      <c r="K56" s="349"/>
      <c r="L56" s="349"/>
      <c r="M56" s="349"/>
      <c r="N56" s="349"/>
      <c r="O56" s="349"/>
      <c r="P56" s="349"/>
      <c r="Q56" s="349"/>
      <c r="R56" s="349"/>
      <c r="S56" s="349"/>
      <c r="T56" s="349"/>
      <c r="U56" s="349"/>
      <c r="V56" s="349"/>
      <c r="W56" s="349"/>
      <c r="X56" s="349"/>
      <c r="Y56" s="349"/>
    </row>
    <row r="57" spans="1:25">
      <c r="A57" s="349"/>
      <c r="B57" s="349"/>
      <c r="C57" s="349"/>
      <c r="D57" s="349"/>
      <c r="E57" s="352"/>
      <c r="F57" s="352"/>
      <c r="G57" s="352"/>
      <c r="H57" s="349"/>
      <c r="I57" s="349"/>
      <c r="J57" s="349"/>
      <c r="K57" s="349"/>
      <c r="L57" s="349"/>
      <c r="M57" s="349"/>
      <c r="N57" s="349"/>
      <c r="O57" s="349"/>
      <c r="P57" s="349"/>
      <c r="Q57" s="349"/>
      <c r="R57" s="349"/>
      <c r="S57" s="349"/>
      <c r="T57" s="349"/>
      <c r="U57" s="349"/>
      <c r="V57" s="349"/>
      <c r="W57" s="349"/>
      <c r="X57" s="349"/>
      <c r="Y57" s="349"/>
    </row>
    <row r="58" spans="1:25">
      <c r="A58" s="349"/>
      <c r="B58" s="349"/>
      <c r="C58" s="349"/>
      <c r="D58" s="349"/>
      <c r="E58" s="352"/>
      <c r="F58" s="352"/>
      <c r="G58" s="352"/>
      <c r="H58" s="349"/>
      <c r="I58" s="349"/>
      <c r="J58" s="349"/>
      <c r="K58" s="349"/>
      <c r="L58" s="349"/>
      <c r="M58" s="349"/>
      <c r="N58" s="349"/>
      <c r="O58" s="349"/>
      <c r="P58" s="349"/>
      <c r="Q58" s="349"/>
      <c r="R58" s="349"/>
      <c r="S58" s="349"/>
      <c r="T58" s="349"/>
      <c r="U58" s="349"/>
      <c r="V58" s="349"/>
      <c r="W58" s="349"/>
      <c r="X58" s="349"/>
      <c r="Y58" s="349"/>
    </row>
    <row r="59" spans="1:25">
      <c r="A59" s="349"/>
      <c r="B59" s="349"/>
      <c r="C59" s="349"/>
      <c r="D59" s="349"/>
      <c r="E59" s="352"/>
      <c r="F59" s="352"/>
      <c r="G59" s="352"/>
      <c r="H59" s="349"/>
      <c r="I59" s="349"/>
      <c r="J59" s="349"/>
      <c r="K59" s="349"/>
      <c r="L59" s="349"/>
      <c r="M59" s="349"/>
      <c r="N59" s="349"/>
      <c r="O59" s="349"/>
      <c r="P59" s="349"/>
      <c r="Q59" s="349"/>
      <c r="R59" s="349"/>
      <c r="S59" s="349"/>
      <c r="T59" s="349"/>
      <c r="U59" s="349"/>
      <c r="V59" s="349"/>
      <c r="W59" s="349"/>
      <c r="X59" s="349"/>
      <c r="Y59" s="349"/>
    </row>
    <row r="60" spans="1:25">
      <c r="A60" s="349"/>
      <c r="B60" s="349"/>
      <c r="C60" s="349"/>
      <c r="D60" s="349"/>
      <c r="E60" s="352"/>
      <c r="F60" s="352"/>
      <c r="G60" s="352"/>
      <c r="H60" s="349"/>
      <c r="I60" s="349"/>
      <c r="J60" s="349"/>
      <c r="K60" s="349"/>
      <c r="L60" s="349"/>
      <c r="M60" s="349"/>
      <c r="N60" s="349"/>
      <c r="O60" s="349"/>
      <c r="P60" s="349"/>
      <c r="Q60" s="349"/>
      <c r="R60" s="349"/>
      <c r="S60" s="349"/>
      <c r="T60" s="349"/>
      <c r="U60" s="349"/>
      <c r="V60" s="349"/>
      <c r="W60" s="349"/>
      <c r="X60" s="349"/>
      <c r="Y60" s="349"/>
    </row>
    <row r="61" spans="1:25">
      <c r="A61" s="349"/>
      <c r="B61" s="349"/>
      <c r="C61" s="349"/>
      <c r="D61" s="349"/>
      <c r="E61" s="352"/>
      <c r="F61" s="352"/>
      <c r="G61" s="352"/>
      <c r="H61" s="349"/>
      <c r="I61" s="349"/>
      <c r="J61" s="349"/>
      <c r="K61" s="349"/>
      <c r="L61" s="349"/>
      <c r="M61" s="349"/>
      <c r="N61" s="349"/>
      <c r="O61" s="349"/>
      <c r="P61" s="349"/>
      <c r="Q61" s="349"/>
      <c r="R61" s="349"/>
      <c r="S61" s="349"/>
      <c r="T61" s="349"/>
      <c r="U61" s="349"/>
      <c r="V61" s="349"/>
      <c r="W61" s="349"/>
      <c r="X61" s="349"/>
      <c r="Y61" s="349"/>
    </row>
    <row r="62" spans="1:25">
      <c r="A62" s="349"/>
      <c r="B62" s="349"/>
      <c r="C62" s="349"/>
      <c r="D62" s="349"/>
      <c r="E62" s="352"/>
      <c r="F62" s="352"/>
      <c r="G62" s="352"/>
      <c r="H62" s="349"/>
      <c r="I62" s="349"/>
      <c r="J62" s="349"/>
      <c r="K62" s="349"/>
      <c r="L62" s="349"/>
      <c r="M62" s="349"/>
      <c r="N62" s="349"/>
      <c r="O62" s="349"/>
      <c r="P62" s="349"/>
      <c r="Q62" s="349"/>
      <c r="R62" s="349"/>
      <c r="S62" s="349"/>
      <c r="T62" s="349"/>
      <c r="U62" s="349"/>
      <c r="V62" s="349"/>
      <c r="W62" s="349"/>
      <c r="X62" s="349"/>
      <c r="Y62" s="349"/>
    </row>
    <row r="63" spans="1:25">
      <c r="A63" s="349"/>
      <c r="B63" s="349"/>
      <c r="C63" s="349"/>
      <c r="D63" s="349"/>
      <c r="E63" s="349"/>
      <c r="F63" s="349"/>
      <c r="G63" s="349"/>
      <c r="H63" s="349"/>
      <c r="I63" s="349"/>
      <c r="J63" s="349"/>
      <c r="K63" s="349"/>
      <c r="L63" s="349"/>
      <c r="M63" s="349"/>
      <c r="N63" s="349"/>
      <c r="O63" s="349"/>
      <c r="P63" s="349"/>
      <c r="Q63" s="349"/>
      <c r="R63" s="349"/>
      <c r="S63" s="349"/>
      <c r="T63" s="349"/>
      <c r="U63" s="349"/>
      <c r="V63" s="349"/>
      <c r="W63" s="349"/>
      <c r="X63" s="349"/>
      <c r="Y63" s="349"/>
    </row>
    <row r="64" spans="1:25">
      <c r="A64" s="349"/>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row>
    <row r="65" spans="1:25">
      <c r="A65" s="349"/>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row>
    <row r="66" spans="1:25">
      <c r="A66" s="349"/>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row>
    <row r="67" spans="1:25">
      <c r="A67" s="349"/>
      <c r="B67" s="349"/>
      <c r="C67" s="349"/>
      <c r="D67" s="349"/>
      <c r="E67" s="349"/>
      <c r="F67" s="349"/>
      <c r="G67" s="349"/>
      <c r="H67" s="349"/>
      <c r="I67" s="349"/>
      <c r="J67" s="349"/>
      <c r="K67" s="349"/>
      <c r="L67" s="349"/>
      <c r="M67" s="349"/>
      <c r="N67" s="349"/>
      <c r="O67" s="349"/>
      <c r="P67" s="349"/>
      <c r="Q67" s="349"/>
      <c r="R67" s="349"/>
      <c r="S67" s="349"/>
      <c r="T67" s="349"/>
      <c r="U67" s="349"/>
      <c r="V67" s="349"/>
      <c r="W67" s="349"/>
      <c r="X67" s="349"/>
      <c r="Y67" s="349"/>
    </row>
    <row r="68" spans="1:25">
      <c r="A68" s="349"/>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row>
    <row r="69" spans="1:25">
      <c r="A69" s="349"/>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row>
    <row r="70" spans="1:25">
      <c r="A70" s="349"/>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row>
    <row r="71" spans="1:25">
      <c r="A71" s="349"/>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row>
    <row r="72" spans="1:25">
      <c r="A72" s="349"/>
      <c r="B72" s="349"/>
      <c r="C72" s="349"/>
      <c r="D72" s="349"/>
      <c r="E72" s="349"/>
      <c r="F72" s="349"/>
      <c r="G72" s="349"/>
      <c r="H72" s="349"/>
      <c r="I72" s="349"/>
      <c r="J72" s="349"/>
      <c r="K72" s="349"/>
      <c r="L72" s="349"/>
      <c r="M72" s="349"/>
      <c r="N72" s="349"/>
      <c r="O72" s="349"/>
      <c r="P72" s="349"/>
      <c r="Q72" s="349"/>
      <c r="R72" s="349"/>
      <c r="S72" s="349"/>
      <c r="T72" s="349"/>
      <c r="U72" s="349"/>
      <c r="V72" s="349"/>
      <c r="W72" s="349"/>
      <c r="X72" s="349"/>
      <c r="Y72" s="349"/>
    </row>
    <row r="73" spans="1:25">
      <c r="A73" s="349"/>
      <c r="B73" s="349"/>
      <c r="C73" s="349"/>
      <c r="D73" s="349"/>
      <c r="E73" s="349"/>
      <c r="F73" s="349"/>
      <c r="G73" s="349"/>
      <c r="H73" s="349"/>
      <c r="I73" s="349"/>
      <c r="J73" s="349"/>
      <c r="K73" s="349"/>
      <c r="L73" s="349"/>
      <c r="M73" s="349"/>
      <c r="N73" s="349"/>
      <c r="O73" s="349"/>
      <c r="P73" s="349"/>
      <c r="Q73" s="349"/>
      <c r="R73" s="349"/>
      <c r="S73" s="349"/>
      <c r="T73" s="349"/>
      <c r="U73" s="349"/>
      <c r="V73" s="349"/>
      <c r="W73" s="349"/>
      <c r="X73" s="349"/>
      <c r="Y73" s="349"/>
    </row>
    <row r="74" spans="1:25">
      <c r="A74" s="349"/>
      <c r="B74" s="349"/>
      <c r="C74" s="349"/>
      <c r="D74" s="349"/>
      <c r="E74" s="349"/>
      <c r="F74" s="349"/>
      <c r="G74" s="349"/>
      <c r="H74" s="349"/>
      <c r="I74" s="349"/>
      <c r="J74" s="349"/>
      <c r="K74" s="349"/>
      <c r="L74" s="349"/>
      <c r="M74" s="349"/>
      <c r="N74" s="349"/>
      <c r="O74" s="349"/>
      <c r="P74" s="349"/>
      <c r="Q74" s="349"/>
      <c r="R74" s="349"/>
      <c r="S74" s="349"/>
      <c r="T74" s="349"/>
      <c r="U74" s="349"/>
      <c r="V74" s="349"/>
      <c r="W74" s="349"/>
      <c r="X74" s="349"/>
      <c r="Y74" s="349"/>
    </row>
    <row r="75" spans="1:25">
      <c r="A75" s="349"/>
      <c r="B75" s="349"/>
      <c r="C75" s="349"/>
      <c r="D75" s="349"/>
      <c r="E75" s="349"/>
      <c r="F75" s="349"/>
      <c r="G75" s="349"/>
      <c r="H75" s="349"/>
      <c r="I75" s="349"/>
      <c r="J75" s="349"/>
      <c r="K75" s="349"/>
      <c r="L75" s="349"/>
      <c r="M75" s="349"/>
      <c r="N75" s="349"/>
      <c r="O75" s="349"/>
      <c r="P75" s="349"/>
      <c r="Q75" s="349"/>
      <c r="R75" s="349"/>
      <c r="S75" s="349"/>
      <c r="T75" s="349"/>
      <c r="U75" s="349"/>
      <c r="V75" s="349"/>
      <c r="W75" s="349"/>
      <c r="X75" s="349"/>
      <c r="Y75" s="349"/>
    </row>
    <row r="76" spans="1:25">
      <c r="A76" s="349"/>
      <c r="B76" s="349"/>
      <c r="C76" s="349"/>
      <c r="D76" s="349"/>
      <c r="E76" s="349"/>
      <c r="F76" s="349"/>
      <c r="G76" s="349"/>
      <c r="H76" s="349"/>
      <c r="I76" s="349"/>
      <c r="J76" s="349"/>
      <c r="K76" s="349"/>
      <c r="L76" s="349"/>
      <c r="M76" s="349"/>
      <c r="N76" s="349"/>
      <c r="O76" s="349"/>
      <c r="P76" s="349"/>
      <c r="Q76" s="349"/>
      <c r="R76" s="349"/>
      <c r="S76" s="349"/>
      <c r="T76" s="349"/>
      <c r="U76" s="349"/>
      <c r="V76" s="349"/>
      <c r="W76" s="349"/>
      <c r="X76" s="349"/>
      <c r="Y76" s="349"/>
    </row>
    <row r="77" spans="1:25">
      <c r="A77" s="349"/>
      <c r="B77" s="349"/>
      <c r="C77" s="349"/>
      <c r="D77" s="349"/>
      <c r="E77" s="349"/>
      <c r="F77" s="349"/>
      <c r="G77" s="349"/>
      <c r="H77" s="349"/>
      <c r="I77" s="349"/>
      <c r="J77" s="349"/>
      <c r="K77" s="349"/>
      <c r="L77" s="349"/>
      <c r="M77" s="349"/>
      <c r="N77" s="349"/>
      <c r="O77" s="349"/>
      <c r="P77" s="349"/>
      <c r="Q77" s="349"/>
      <c r="R77" s="349"/>
      <c r="S77" s="349"/>
      <c r="T77" s="349"/>
      <c r="U77" s="349"/>
      <c r="V77" s="349"/>
      <c r="W77" s="349"/>
      <c r="X77" s="349"/>
      <c r="Y77" s="349"/>
    </row>
    <row r="78" spans="1:25">
      <c r="A78" s="349"/>
      <c r="B78" s="349"/>
      <c r="C78" s="349"/>
      <c r="D78" s="349"/>
      <c r="E78" s="349"/>
      <c r="F78" s="349"/>
      <c r="G78" s="349"/>
      <c r="H78" s="349"/>
      <c r="I78" s="349"/>
      <c r="J78" s="349"/>
      <c r="K78" s="349"/>
      <c r="L78" s="349"/>
      <c r="M78" s="349"/>
      <c r="N78" s="349"/>
      <c r="O78" s="349"/>
      <c r="P78" s="349"/>
      <c r="Q78" s="349"/>
      <c r="R78" s="349"/>
      <c r="S78" s="349"/>
      <c r="T78" s="349"/>
      <c r="U78" s="349"/>
      <c r="V78" s="349"/>
      <c r="W78" s="349"/>
      <c r="X78" s="349"/>
      <c r="Y78" s="349"/>
    </row>
    <row r="79" spans="1:25">
      <c r="A79" s="349"/>
      <c r="B79" s="349"/>
      <c r="C79" s="349"/>
      <c r="D79" s="349"/>
      <c r="E79" s="349"/>
      <c r="F79" s="349"/>
      <c r="G79" s="349"/>
      <c r="H79" s="349"/>
      <c r="I79" s="349"/>
      <c r="J79" s="349"/>
      <c r="K79" s="349"/>
      <c r="L79" s="349"/>
      <c r="M79" s="349"/>
      <c r="N79" s="349"/>
      <c r="O79" s="349"/>
      <c r="P79" s="349"/>
      <c r="Q79" s="349"/>
      <c r="R79" s="349"/>
      <c r="S79" s="349"/>
      <c r="T79" s="349"/>
      <c r="U79" s="349"/>
      <c r="V79" s="349"/>
      <c r="W79" s="349"/>
      <c r="X79" s="349"/>
      <c r="Y79" s="349"/>
    </row>
    <row r="80" spans="1:25">
      <c r="A80" s="349"/>
      <c r="B80" s="349"/>
      <c r="C80" s="349"/>
      <c r="D80" s="349"/>
      <c r="E80" s="349"/>
      <c r="F80" s="349"/>
      <c r="G80" s="349"/>
      <c r="H80" s="349"/>
      <c r="I80" s="349"/>
      <c r="J80" s="349"/>
      <c r="K80" s="349"/>
      <c r="L80" s="349"/>
      <c r="M80" s="349"/>
      <c r="N80" s="349"/>
      <c r="O80" s="349"/>
      <c r="P80" s="349"/>
      <c r="Q80" s="349"/>
      <c r="R80" s="349"/>
      <c r="S80" s="349"/>
      <c r="T80" s="349"/>
      <c r="U80" s="349"/>
      <c r="V80" s="349"/>
      <c r="W80" s="349"/>
      <c r="X80" s="349"/>
      <c r="Y80" s="349"/>
    </row>
    <row r="81" spans="1:25">
      <c r="A81" s="349"/>
      <c r="B81" s="349"/>
      <c r="C81" s="349"/>
      <c r="D81" s="349"/>
      <c r="E81" s="349"/>
      <c r="F81" s="349"/>
      <c r="G81" s="349"/>
      <c r="H81" s="349"/>
      <c r="I81" s="349"/>
      <c r="J81" s="349"/>
      <c r="K81" s="349"/>
      <c r="L81" s="349"/>
      <c r="M81" s="349"/>
      <c r="N81" s="349"/>
      <c r="O81" s="349"/>
      <c r="P81" s="349"/>
      <c r="Q81" s="349"/>
      <c r="R81" s="349"/>
      <c r="S81" s="349"/>
      <c r="T81" s="349"/>
      <c r="U81" s="349"/>
      <c r="V81" s="349"/>
      <c r="W81" s="349"/>
      <c r="X81" s="349"/>
      <c r="Y81" s="349"/>
    </row>
    <row r="82" spans="1:25">
      <c r="A82" s="349"/>
      <c r="B82" s="349"/>
      <c r="C82" s="349"/>
      <c r="D82" s="349"/>
      <c r="E82" s="349"/>
      <c r="F82" s="349"/>
      <c r="G82" s="349"/>
      <c r="H82" s="349"/>
      <c r="I82" s="349"/>
      <c r="J82" s="349"/>
      <c r="K82" s="349"/>
      <c r="L82" s="349"/>
      <c r="M82" s="349"/>
      <c r="N82" s="349"/>
      <c r="O82" s="349"/>
      <c r="P82" s="349"/>
      <c r="Q82" s="349"/>
      <c r="R82" s="349"/>
      <c r="S82" s="349"/>
      <c r="T82" s="349"/>
      <c r="U82" s="349"/>
      <c r="V82" s="349"/>
      <c r="W82" s="349"/>
      <c r="X82" s="349"/>
      <c r="Y82" s="349"/>
    </row>
    <row r="83" spans="1:25">
      <c r="A83" s="349"/>
      <c r="B83" s="349"/>
      <c r="C83" s="349"/>
      <c r="D83" s="349"/>
      <c r="E83" s="349"/>
      <c r="F83" s="349"/>
      <c r="G83" s="349"/>
      <c r="H83" s="349"/>
      <c r="I83" s="349"/>
      <c r="J83" s="349"/>
      <c r="K83" s="349"/>
      <c r="L83" s="349"/>
      <c r="M83" s="349"/>
      <c r="N83" s="349"/>
      <c r="O83" s="349"/>
      <c r="P83" s="349"/>
      <c r="Q83" s="349"/>
      <c r="R83" s="349"/>
      <c r="S83" s="349"/>
      <c r="T83" s="349"/>
      <c r="U83" s="349"/>
      <c r="V83" s="349"/>
      <c r="W83" s="349"/>
      <c r="X83" s="349"/>
      <c r="Y83" s="349"/>
    </row>
    <row r="84" spans="1:25">
      <c r="A84" s="349"/>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row>
    <row r="85" spans="1:25">
      <c r="A85" s="349"/>
      <c r="B85" s="349"/>
      <c r="C85" s="349"/>
      <c r="D85" s="349"/>
      <c r="E85" s="349"/>
      <c r="F85" s="349"/>
      <c r="G85" s="349"/>
      <c r="H85" s="349"/>
      <c r="I85" s="349"/>
      <c r="J85" s="349"/>
      <c r="K85" s="349"/>
      <c r="L85" s="349"/>
      <c r="M85" s="349"/>
      <c r="N85" s="349"/>
      <c r="O85" s="349"/>
      <c r="P85" s="349"/>
      <c r="Q85" s="349"/>
      <c r="R85" s="349"/>
      <c r="S85" s="349"/>
      <c r="T85" s="349"/>
      <c r="U85" s="349"/>
      <c r="V85" s="349"/>
      <c r="W85" s="349"/>
      <c r="X85" s="349"/>
      <c r="Y85" s="349"/>
    </row>
    <row r="86" spans="1:25">
      <c r="A86" s="349"/>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row>
    <row r="87" spans="1:25">
      <c r="A87" s="349"/>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row>
    <row r="88" spans="1:25">
      <c r="A88" s="349"/>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row>
    <row r="89" spans="1:25">
      <c r="A89" s="349"/>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row>
    <row r="90" spans="1:25">
      <c r="A90" s="349"/>
      <c r="B90" s="349"/>
      <c r="C90" s="349"/>
      <c r="D90" s="349"/>
      <c r="E90" s="349"/>
      <c r="F90" s="349"/>
      <c r="G90" s="349"/>
      <c r="H90" s="349"/>
      <c r="I90" s="349"/>
      <c r="J90" s="349"/>
      <c r="K90" s="349"/>
      <c r="L90" s="349"/>
      <c r="M90" s="349"/>
      <c r="N90" s="349"/>
      <c r="O90" s="349"/>
      <c r="P90" s="349"/>
      <c r="Q90" s="349"/>
      <c r="R90" s="349"/>
      <c r="S90" s="349"/>
      <c r="T90" s="349"/>
      <c r="U90" s="349"/>
      <c r="V90" s="349"/>
      <c r="W90" s="349"/>
      <c r="X90" s="349"/>
      <c r="Y90" s="349"/>
    </row>
    <row r="91" spans="1:25">
      <c r="A91" s="349"/>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row>
    <row r="92" spans="1:25">
      <c r="A92" s="349"/>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row>
    <row r="93" spans="1:25">
      <c r="A93" s="349"/>
      <c r="B93" s="349"/>
      <c r="C93" s="349"/>
      <c r="D93" s="349"/>
      <c r="E93" s="349"/>
      <c r="F93" s="349"/>
      <c r="G93" s="349"/>
      <c r="H93" s="349"/>
      <c r="I93" s="349"/>
      <c r="J93" s="349"/>
      <c r="K93" s="349"/>
      <c r="L93" s="349"/>
      <c r="M93" s="349"/>
      <c r="N93" s="349"/>
      <c r="O93" s="349"/>
      <c r="P93" s="349"/>
      <c r="Q93" s="349"/>
      <c r="R93" s="349"/>
      <c r="S93" s="349"/>
      <c r="T93" s="349"/>
      <c r="U93" s="349"/>
      <c r="V93" s="349"/>
      <c r="W93" s="349"/>
      <c r="X93" s="349"/>
      <c r="Y93" s="349"/>
    </row>
    <row r="94" spans="1:25">
      <c r="A94" s="349"/>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row>
    <row r="95" spans="1:25">
      <c r="A95" s="349"/>
      <c r="B95" s="349"/>
      <c r="C95" s="349"/>
      <c r="D95" s="349"/>
      <c r="E95" s="349"/>
      <c r="F95" s="349"/>
      <c r="G95" s="349"/>
      <c r="H95" s="349"/>
      <c r="I95" s="349"/>
      <c r="J95" s="349"/>
      <c r="K95" s="349"/>
      <c r="L95" s="349"/>
      <c r="M95" s="349"/>
      <c r="N95" s="349"/>
      <c r="O95" s="349"/>
      <c r="P95" s="349"/>
      <c r="Q95" s="349"/>
      <c r="R95" s="349"/>
      <c r="S95" s="349"/>
      <c r="T95" s="349"/>
      <c r="U95" s="349"/>
      <c r="V95" s="349"/>
      <c r="W95" s="349"/>
      <c r="X95" s="349"/>
      <c r="Y95" s="349"/>
    </row>
    <row r="96" spans="1:25">
      <c r="A96" s="349"/>
      <c r="B96" s="349"/>
      <c r="C96" s="349"/>
      <c r="D96" s="349"/>
      <c r="E96" s="349"/>
      <c r="F96" s="349"/>
      <c r="G96" s="349"/>
      <c r="H96" s="349"/>
      <c r="I96" s="349"/>
      <c r="J96" s="349"/>
      <c r="K96" s="349"/>
      <c r="L96" s="349"/>
      <c r="M96" s="349"/>
      <c r="N96" s="349"/>
      <c r="O96" s="349"/>
      <c r="P96" s="349"/>
      <c r="Q96" s="349"/>
      <c r="R96" s="349"/>
      <c r="S96" s="349"/>
      <c r="T96" s="349"/>
      <c r="U96" s="349"/>
      <c r="V96" s="349"/>
      <c r="W96" s="349"/>
      <c r="X96" s="349"/>
      <c r="Y96" s="349"/>
    </row>
    <row r="97" spans="1:25">
      <c r="A97" s="349"/>
      <c r="B97" s="349"/>
      <c r="C97" s="349"/>
      <c r="D97" s="349"/>
      <c r="E97" s="349"/>
      <c r="F97" s="349"/>
      <c r="G97" s="349"/>
      <c r="H97" s="349"/>
      <c r="I97" s="349"/>
      <c r="J97" s="349"/>
      <c r="K97" s="349"/>
      <c r="L97" s="349"/>
      <c r="M97" s="349"/>
      <c r="N97" s="349"/>
      <c r="O97" s="349"/>
      <c r="P97" s="349"/>
      <c r="Q97" s="349"/>
      <c r="R97" s="349"/>
      <c r="S97" s="349"/>
      <c r="T97" s="349"/>
      <c r="U97" s="349"/>
      <c r="V97" s="349"/>
      <c r="W97" s="349"/>
      <c r="X97" s="349"/>
      <c r="Y97" s="349"/>
    </row>
    <row r="98" spans="1:25">
      <c r="A98" s="349"/>
      <c r="B98" s="349"/>
      <c r="C98" s="349"/>
      <c r="D98" s="349"/>
      <c r="E98" s="349"/>
      <c r="F98" s="349"/>
      <c r="G98" s="349"/>
      <c r="H98" s="349"/>
      <c r="I98" s="349"/>
      <c r="J98" s="349"/>
      <c r="K98" s="349"/>
      <c r="L98" s="349"/>
      <c r="M98" s="349"/>
      <c r="N98" s="349"/>
      <c r="O98" s="349"/>
      <c r="P98" s="349"/>
      <c r="Q98" s="349"/>
      <c r="R98" s="349"/>
      <c r="S98" s="349"/>
      <c r="T98" s="349"/>
      <c r="U98" s="349"/>
      <c r="V98" s="349"/>
      <c r="W98" s="349"/>
      <c r="X98" s="349"/>
      <c r="Y98" s="349"/>
    </row>
    <row r="99" spans="1:25">
      <c r="A99" s="349"/>
      <c r="B99" s="349"/>
      <c r="C99" s="349"/>
      <c r="D99" s="349"/>
      <c r="E99" s="349"/>
      <c r="F99" s="349"/>
      <c r="G99" s="349"/>
      <c r="H99" s="349"/>
      <c r="I99" s="349"/>
      <c r="J99" s="349"/>
      <c r="K99" s="349"/>
      <c r="L99" s="349"/>
      <c r="M99" s="349"/>
      <c r="N99" s="349"/>
      <c r="O99" s="349"/>
      <c r="P99" s="349"/>
      <c r="Q99" s="349"/>
      <c r="R99" s="349"/>
      <c r="S99" s="349"/>
      <c r="T99" s="349"/>
      <c r="U99" s="349"/>
      <c r="V99" s="349"/>
      <c r="W99" s="349"/>
      <c r="X99" s="349"/>
      <c r="Y99" s="349"/>
    </row>
    <row r="100" spans="1:25">
      <c r="A100" s="349"/>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row>
    <row r="101" spans="1:25">
      <c r="A101" s="349"/>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row>
    <row r="102" spans="1:25">
      <c r="A102" s="349"/>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row>
    <row r="103" spans="1:25">
      <c r="A103" s="349"/>
      <c r="B103" s="349"/>
      <c r="C103" s="349"/>
      <c r="D103" s="349"/>
      <c r="E103" s="349"/>
      <c r="F103" s="349"/>
      <c r="G103" s="349"/>
      <c r="H103" s="349"/>
      <c r="I103" s="349"/>
      <c r="J103" s="349"/>
      <c r="K103" s="349"/>
      <c r="L103" s="349"/>
      <c r="M103" s="349"/>
      <c r="N103" s="349"/>
      <c r="O103" s="349"/>
      <c r="P103" s="349"/>
      <c r="Q103" s="349"/>
      <c r="R103" s="349"/>
      <c r="S103" s="349"/>
      <c r="T103" s="349"/>
      <c r="U103" s="349"/>
      <c r="V103" s="349"/>
      <c r="W103" s="349"/>
      <c r="X103" s="349"/>
      <c r="Y103" s="349"/>
    </row>
    <row r="104" spans="1:25">
      <c r="A104" s="349"/>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row>
  </sheetData>
  <sheetProtection formatCells="0" formatColumns="0" formatRows="0" insertColumns="0" insertRows="0" insertHyperlinks="0" deleteColumns="0" deleteRows="0"/>
  <mergeCells count="19">
    <mergeCell ref="D1:I1"/>
    <mergeCell ref="J1:P1"/>
    <mergeCell ref="S7:T11"/>
    <mergeCell ref="F16:G16"/>
    <mergeCell ref="I16:J16"/>
    <mergeCell ref="K16:L16"/>
    <mergeCell ref="O16:Q16"/>
    <mergeCell ref="R16:S16"/>
    <mergeCell ref="C23:E23"/>
    <mergeCell ref="P23:S23"/>
    <mergeCell ref="O17:Q17"/>
    <mergeCell ref="R17:T17"/>
    <mergeCell ref="J25:T27"/>
    <mergeCell ref="F23:O23"/>
    <mergeCell ref="D17:F17"/>
    <mergeCell ref="H17:J17"/>
    <mergeCell ref="P19:R19"/>
    <mergeCell ref="C21:T22"/>
    <mergeCell ref="H19:K19"/>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26" sqref="H26:L26"/>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275</v>
      </c>
      <c r="B1" s="69"/>
      <c r="C1" s="69"/>
      <c r="D1" s="70"/>
      <c r="E1" s="70"/>
      <c r="F1" s="71"/>
      <c r="G1" s="72"/>
      <c r="H1" s="73"/>
      <c r="I1" s="375" t="s">
        <v>38</v>
      </c>
      <c r="J1" s="93"/>
      <c r="K1" s="74"/>
      <c r="L1" s="376"/>
      <c r="M1" s="75"/>
    </row>
    <row r="2" spans="1:16" ht="17.399999999999999">
      <c r="A2" s="78"/>
      <c r="B2" s="377"/>
      <c r="C2" s="377"/>
      <c r="D2" s="377"/>
      <c r="E2" s="377"/>
      <c r="F2" s="377"/>
      <c r="G2" s="79"/>
      <c r="H2" s="80"/>
      <c r="I2" s="378" t="s">
        <v>39</v>
      </c>
      <c r="J2" s="81"/>
      <c r="K2" s="379" t="s">
        <v>21</v>
      </c>
      <c r="L2" s="82"/>
      <c r="M2" s="75"/>
      <c r="N2" s="274"/>
      <c r="P2" s="186"/>
    </row>
    <row r="3" spans="1:16" ht="17.399999999999999">
      <c r="A3" s="380" t="s">
        <v>29</v>
      </c>
      <c r="B3" s="381"/>
      <c r="D3" s="382"/>
      <c r="E3" s="382"/>
      <c r="F3" s="382"/>
      <c r="G3" s="83"/>
      <c r="H3" s="195"/>
      <c r="J3" s="383"/>
      <c r="L3" s="74"/>
      <c r="M3" s="85"/>
    </row>
    <row r="4" spans="1:16" ht="17.399999999999999">
      <c r="A4" s="86"/>
      <c r="B4" s="381"/>
      <c r="C4" s="120"/>
      <c r="D4" s="382"/>
      <c r="E4" s="382"/>
      <c r="F4" s="384"/>
      <c r="G4" s="87"/>
      <c r="H4" s="88"/>
      <c r="I4" s="88"/>
      <c r="J4" s="93"/>
      <c r="L4" s="74"/>
      <c r="M4" s="85"/>
      <c r="N4" s="470"/>
    </row>
    <row r="5" spans="1:16">
      <c r="A5" s="385"/>
      <c r="D5" s="382"/>
      <c r="E5" s="89"/>
      <c r="F5" s="386"/>
      <c r="G5" s="90"/>
      <c r="H5"/>
      <c r="I5" s="387"/>
      <c r="J5" s="93"/>
      <c r="M5" s="85"/>
    </row>
    <row r="6" spans="1:16" ht="17.399999999999999">
      <c r="A6" s="385"/>
      <c r="D6" s="382"/>
      <c r="E6" s="386"/>
      <c r="F6" s="386"/>
      <c r="G6" s="90"/>
      <c r="H6" s="80"/>
      <c r="I6" s="388"/>
      <c r="J6" s="93"/>
      <c r="M6" s="85"/>
    </row>
    <row r="7" spans="1:16">
      <c r="A7" s="385"/>
      <c r="D7" s="382"/>
      <c r="E7" s="386"/>
      <c r="F7" s="386"/>
      <c r="G7" s="90"/>
      <c r="H7" s="389"/>
      <c r="I7" s="387"/>
      <c r="J7" s="93"/>
      <c r="M7" s="85"/>
    </row>
    <row r="8" spans="1:16">
      <c r="A8" s="385"/>
      <c r="D8" s="382"/>
      <c r="E8" s="386"/>
      <c r="F8" s="386"/>
      <c r="G8" s="90"/>
      <c r="H8" s="81"/>
      <c r="I8" s="390"/>
      <c r="J8" s="390"/>
      <c r="K8" s="390"/>
    </row>
    <row r="9" spans="1:16">
      <c r="A9" s="385"/>
      <c r="D9" s="382"/>
      <c r="E9" s="386"/>
      <c r="F9" s="386"/>
      <c r="G9" s="90"/>
      <c r="H9" s="390"/>
      <c r="I9" s="390"/>
      <c r="J9" s="390"/>
      <c r="K9" s="390"/>
      <c r="N9" s="92"/>
    </row>
    <row r="10" spans="1:16">
      <c r="A10" s="385"/>
      <c r="D10" s="382"/>
      <c r="E10" s="386"/>
      <c r="F10" s="386"/>
      <c r="G10" s="90"/>
      <c r="H10" s="390"/>
      <c r="I10" s="390"/>
      <c r="J10" s="390"/>
      <c r="K10" s="390"/>
      <c r="N10" s="92" t="s">
        <v>40</v>
      </c>
    </row>
    <row r="11" spans="1:16">
      <c r="A11" s="385"/>
      <c r="D11" s="382"/>
      <c r="E11" s="386"/>
      <c r="F11" s="386"/>
      <c r="G11" s="90"/>
      <c r="H11" s="390"/>
      <c r="I11" s="390"/>
      <c r="J11" s="390"/>
      <c r="K11" s="390"/>
    </row>
    <row r="12" spans="1:16">
      <c r="A12" s="385"/>
      <c r="D12" s="382"/>
      <c r="E12" s="386"/>
      <c r="F12" s="386"/>
      <c r="G12" s="90"/>
      <c r="H12" s="390"/>
      <c r="I12" s="390"/>
      <c r="J12" s="390"/>
      <c r="K12" s="390"/>
      <c r="N12" s="92" t="s">
        <v>41</v>
      </c>
    </row>
    <row r="13" spans="1:16">
      <c r="A13" s="385"/>
      <c r="D13" s="382"/>
      <c r="E13" s="386"/>
      <c r="F13" s="386"/>
      <c r="G13" s="90"/>
      <c r="H13" s="390"/>
      <c r="I13" s="390"/>
      <c r="J13" s="390"/>
      <c r="K13" s="390"/>
    </row>
    <row r="14" spans="1:16">
      <c r="A14" s="385"/>
      <c r="D14" s="382"/>
      <c r="E14" s="386"/>
      <c r="F14" s="386"/>
      <c r="G14" s="90"/>
      <c r="H14" s="390"/>
      <c r="I14" s="390"/>
      <c r="J14" s="390"/>
      <c r="K14" s="390"/>
      <c r="N14" s="391" t="s">
        <v>42</v>
      </c>
    </row>
    <row r="15" spans="1:16">
      <c r="A15" s="385"/>
      <c r="D15" s="382"/>
      <c r="E15" s="382" t="s">
        <v>21</v>
      </c>
      <c r="F15" s="384"/>
      <c r="G15" s="83"/>
      <c r="H15" s="389"/>
      <c r="I15" s="387"/>
      <c r="J15" s="81"/>
    </row>
    <row r="16" spans="1:16">
      <c r="A16" s="385"/>
      <c r="D16" s="382"/>
      <c r="E16" s="382"/>
      <c r="F16" s="384"/>
      <c r="G16" s="83"/>
      <c r="I16" s="387"/>
      <c r="J16" s="93"/>
      <c r="N16" s="474" t="s">
        <v>250</v>
      </c>
    </row>
    <row r="17" spans="1:19" ht="20.25" customHeight="1" thickBot="1">
      <c r="A17" s="691" t="s">
        <v>298</v>
      </c>
      <c r="B17" s="692"/>
      <c r="C17" s="692"/>
      <c r="D17" s="393"/>
      <c r="E17" s="394"/>
      <c r="F17" s="692" t="s">
        <v>299</v>
      </c>
      <c r="G17" s="693"/>
      <c r="H17" s="389"/>
      <c r="I17" s="387"/>
      <c r="J17" s="81"/>
      <c r="L17" s="82"/>
      <c r="M17" s="85"/>
      <c r="N17" s="392" t="s">
        <v>136</v>
      </c>
    </row>
    <row r="18" spans="1:19" ht="39" customHeight="1" thickTop="1">
      <c r="A18" s="694" t="s">
        <v>43</v>
      </c>
      <c r="B18" s="695"/>
      <c r="C18" s="696"/>
      <c r="D18" s="395" t="s">
        <v>44</v>
      </c>
      <c r="E18" s="396"/>
      <c r="F18" s="697" t="s">
        <v>45</v>
      </c>
      <c r="G18" s="698"/>
      <c r="I18" s="387"/>
      <c r="J18" s="93"/>
      <c r="M18" s="85"/>
      <c r="Q18" s="76" t="s">
        <v>29</v>
      </c>
      <c r="S18" s="76" t="s">
        <v>21</v>
      </c>
    </row>
    <row r="19" spans="1:19" ht="30" customHeight="1">
      <c r="A19" s="699" t="s">
        <v>279</v>
      </c>
      <c r="B19" s="699"/>
      <c r="C19" s="699"/>
      <c r="D19" s="699"/>
      <c r="E19" s="699"/>
      <c r="F19" s="699"/>
      <c r="G19" s="699"/>
      <c r="H19" s="397"/>
      <c r="I19" s="94" t="s">
        <v>46</v>
      </c>
      <c r="J19" s="94"/>
      <c r="K19" s="94"/>
      <c r="L19" s="82"/>
      <c r="M19" s="85"/>
    </row>
    <row r="20" spans="1:19" ht="17.399999999999999">
      <c r="E20" s="398" t="s">
        <v>47</v>
      </c>
      <c r="F20" s="399" t="s">
        <v>48</v>
      </c>
      <c r="H20" s="400"/>
      <c r="I20" s="387"/>
      <c r="J20" s="93" t="s">
        <v>21</v>
      </c>
      <c r="K20" s="401" t="s">
        <v>21</v>
      </c>
      <c r="M20" s="85"/>
    </row>
    <row r="21" spans="1:19" ht="16.8" thickBot="1">
      <c r="A21" s="402"/>
      <c r="B21" s="700">
        <v>44654</v>
      </c>
      <c r="C21" s="701"/>
      <c r="D21" s="403" t="s">
        <v>49</v>
      </c>
      <c r="E21" s="702" t="s">
        <v>50</v>
      </c>
      <c r="F21" s="703"/>
      <c r="G21" s="84" t="s">
        <v>51</v>
      </c>
      <c r="H21" s="707" t="s">
        <v>297</v>
      </c>
      <c r="I21" s="708"/>
      <c r="J21" s="708"/>
      <c r="K21" s="708"/>
      <c r="L21" s="708"/>
      <c r="M21" s="95"/>
      <c r="N21" s="96"/>
    </row>
    <row r="22" spans="1:19" ht="36" customHeight="1" thickTop="1" thickBot="1">
      <c r="A22" s="404" t="s">
        <v>52</v>
      </c>
      <c r="B22" s="709" t="s">
        <v>53</v>
      </c>
      <c r="C22" s="710"/>
      <c r="D22" s="711"/>
      <c r="E22" s="97" t="s">
        <v>293</v>
      </c>
      <c r="F22" s="97" t="s">
        <v>300</v>
      </c>
      <c r="G22" s="405" t="s">
        <v>54</v>
      </c>
      <c r="H22" s="712" t="s">
        <v>55</v>
      </c>
      <c r="I22" s="713"/>
      <c r="J22" s="713"/>
      <c r="K22" s="713"/>
      <c r="L22" s="714"/>
      <c r="M22" s="406" t="s">
        <v>56</v>
      </c>
      <c r="N22" s="407" t="s">
        <v>57</v>
      </c>
      <c r="R22" s="76" t="s">
        <v>29</v>
      </c>
    </row>
    <row r="23" spans="1:19" ht="81.599999999999994" customHeight="1" thickBot="1">
      <c r="A23" s="408" t="s">
        <v>58</v>
      </c>
      <c r="B23" s="685" t="str">
        <f>IF(G23&gt;5,"☆☆☆☆",IF(AND(G23&gt;=2.39,G23&lt;5),"☆☆☆",IF(AND(G23&gt;=1.39,G23&lt;2.4),"☆☆",IF(AND(G23&gt;0,G23&lt;1.4),"☆",IF(AND(G23&gt;=-1.39,G23&lt;0),"★",IF(AND(G23&gt;=-2.39,G23&lt;-1.4),"★★",IF(AND(G23&gt;=-3.39,G23&lt;-2.4),"★★★")))))))</f>
        <v>★</v>
      </c>
      <c r="C23" s="686"/>
      <c r="D23" s="687"/>
      <c r="E23" s="575">
        <v>0.83</v>
      </c>
      <c r="F23" s="575">
        <v>0.95</v>
      </c>
      <c r="G23" s="249">
        <f>+E23-F23</f>
        <v>-0.12</v>
      </c>
      <c r="H23" s="688"/>
      <c r="I23" s="689"/>
      <c r="J23" s="689"/>
      <c r="K23" s="689"/>
      <c r="L23" s="690"/>
      <c r="M23" s="476"/>
      <c r="N23" s="577"/>
      <c r="O23" s="528" t="s">
        <v>247</v>
      </c>
    </row>
    <row r="24" spans="1:19" ht="66" customHeight="1" thickBot="1">
      <c r="A24" s="409" t="s">
        <v>59</v>
      </c>
      <c r="B24" s="685" t="str">
        <f t="shared" ref="B24" si="0">IF(G24&gt;5,"☆☆☆☆",IF(AND(G24&gt;=2.39,G24&lt;5),"☆☆☆",IF(AND(G24&gt;=1.39,G24&lt;2.4),"☆☆",IF(AND(G24&gt;0,G24&lt;1.4),"☆",IF(AND(G24&gt;=-1.39,G24&lt;0),"★",IF(AND(G24&gt;=-2.39,G24&lt;-1.4),"★★",IF(AND(G24&gt;=-3.39,G24&lt;-2.4),"★★★")))))))</f>
        <v>★</v>
      </c>
      <c r="C24" s="686"/>
      <c r="D24" s="687"/>
      <c r="E24" s="575">
        <v>2.29</v>
      </c>
      <c r="F24" s="575">
        <v>1.19</v>
      </c>
      <c r="G24" s="367">
        <f t="shared" ref="G24:G70" si="1">+F24-E24</f>
        <v>-1.1000000000000001</v>
      </c>
      <c r="H24" s="715"/>
      <c r="I24" s="689"/>
      <c r="J24" s="689"/>
      <c r="K24" s="689"/>
      <c r="L24" s="690"/>
      <c r="M24" s="264"/>
      <c r="N24" s="265"/>
      <c r="O24" s="528" t="s">
        <v>59</v>
      </c>
      <c r="Q24" s="76" t="s">
        <v>29</v>
      </c>
    </row>
    <row r="25" spans="1:19" ht="81" customHeight="1" thickBot="1">
      <c r="A25" s="546" t="s">
        <v>60</v>
      </c>
      <c r="B25" s="685" t="str">
        <f t="shared" ref="B25:B70" si="2">IF(G25&gt;5,"☆☆☆☆",IF(AND(G25&gt;=2.39,G25&lt;5),"☆☆☆",IF(AND(G25&gt;=1.39,G25&lt;2.4),"☆☆",IF(AND(G25&gt;0,G25&lt;1.4),"☆",IF(AND(G25&gt;=-1.39,G25&lt;0),"★",IF(AND(G25&gt;=-2.39,G25&lt;-1.4),"★★",IF(AND(G25&gt;=-3.39,G25&lt;-2.4),"★★★")))))))</f>
        <v>★</v>
      </c>
      <c r="C25" s="686"/>
      <c r="D25" s="687"/>
      <c r="E25" s="575">
        <v>2.88</v>
      </c>
      <c r="F25" s="575">
        <v>1.9</v>
      </c>
      <c r="G25" s="235">
        <f t="shared" si="1"/>
        <v>-0.98</v>
      </c>
      <c r="H25" s="704" t="s">
        <v>387</v>
      </c>
      <c r="I25" s="705"/>
      <c r="J25" s="705"/>
      <c r="K25" s="705"/>
      <c r="L25" s="706"/>
      <c r="M25" s="652" t="s">
        <v>388</v>
      </c>
      <c r="N25" s="620">
        <v>44652</v>
      </c>
      <c r="O25" s="528" t="s">
        <v>60</v>
      </c>
    </row>
    <row r="26" spans="1:19" ht="83.25" customHeight="1" thickBot="1">
      <c r="A26" s="546" t="s">
        <v>61</v>
      </c>
      <c r="B26" s="685" t="str">
        <f t="shared" si="2"/>
        <v>☆</v>
      </c>
      <c r="C26" s="686"/>
      <c r="D26" s="687"/>
      <c r="E26" s="575">
        <v>2.2400000000000002</v>
      </c>
      <c r="F26" s="575">
        <v>2.41</v>
      </c>
      <c r="G26" s="98">
        <f t="shared" si="1"/>
        <v>0.16999999999999993</v>
      </c>
      <c r="H26" s="688"/>
      <c r="I26" s="689"/>
      <c r="J26" s="689"/>
      <c r="K26" s="689"/>
      <c r="L26" s="690"/>
      <c r="M26" s="264"/>
      <c r="N26" s="265"/>
      <c r="O26" s="528" t="s">
        <v>61</v>
      </c>
    </row>
    <row r="27" spans="1:19" ht="78.599999999999994" customHeight="1" thickBot="1">
      <c r="A27" s="546" t="s">
        <v>62</v>
      </c>
      <c r="B27" s="685" t="str">
        <f t="shared" si="2"/>
        <v>★</v>
      </c>
      <c r="C27" s="686"/>
      <c r="D27" s="687"/>
      <c r="E27" s="575">
        <v>2.1800000000000002</v>
      </c>
      <c r="F27" s="575">
        <v>1.56</v>
      </c>
      <c r="G27" s="98">
        <f t="shared" si="1"/>
        <v>-0.62000000000000011</v>
      </c>
      <c r="H27" s="688"/>
      <c r="I27" s="689"/>
      <c r="J27" s="689"/>
      <c r="K27" s="689"/>
      <c r="L27" s="690"/>
      <c r="M27" s="264"/>
      <c r="N27" s="265"/>
      <c r="O27" s="528" t="s">
        <v>62</v>
      </c>
    </row>
    <row r="28" spans="1:19" ht="87" customHeight="1" thickBot="1">
      <c r="A28" s="546" t="s">
        <v>63</v>
      </c>
      <c r="B28" s="685" t="s">
        <v>291</v>
      </c>
      <c r="C28" s="686"/>
      <c r="D28" s="687"/>
      <c r="E28" s="188">
        <v>3.38</v>
      </c>
      <c r="F28" s="188">
        <v>3.38</v>
      </c>
      <c r="G28" s="98">
        <f t="shared" si="1"/>
        <v>0</v>
      </c>
      <c r="H28" s="688"/>
      <c r="I28" s="689"/>
      <c r="J28" s="689"/>
      <c r="K28" s="689"/>
      <c r="L28" s="690"/>
      <c r="M28" s="264"/>
      <c r="N28" s="265"/>
      <c r="O28" s="528" t="s">
        <v>63</v>
      </c>
    </row>
    <row r="29" spans="1:19" ht="71.25" customHeight="1" thickBot="1">
      <c r="A29" s="546" t="s">
        <v>64</v>
      </c>
      <c r="B29" s="685" t="str">
        <f t="shared" si="2"/>
        <v>★</v>
      </c>
      <c r="C29" s="686"/>
      <c r="D29" s="687"/>
      <c r="E29" s="188">
        <v>3.74</v>
      </c>
      <c r="F29" s="575">
        <v>2.82</v>
      </c>
      <c r="G29" s="98">
        <f t="shared" si="1"/>
        <v>-0.92000000000000037</v>
      </c>
      <c r="H29" s="688"/>
      <c r="I29" s="689"/>
      <c r="J29" s="689"/>
      <c r="K29" s="689"/>
      <c r="L29" s="690"/>
      <c r="M29" s="264"/>
      <c r="N29" s="265"/>
      <c r="O29" s="528" t="s">
        <v>64</v>
      </c>
    </row>
    <row r="30" spans="1:19" ht="73.5" customHeight="1" thickBot="1">
      <c r="A30" s="546" t="s">
        <v>65</v>
      </c>
      <c r="B30" s="685" t="str">
        <f t="shared" si="2"/>
        <v>★</v>
      </c>
      <c r="C30" s="686"/>
      <c r="D30" s="687"/>
      <c r="E30" s="575">
        <v>2.75</v>
      </c>
      <c r="F30" s="575">
        <v>2.0099999999999998</v>
      </c>
      <c r="G30" s="98">
        <f t="shared" si="1"/>
        <v>-0.74000000000000021</v>
      </c>
      <c r="H30" s="688"/>
      <c r="I30" s="689"/>
      <c r="J30" s="689"/>
      <c r="K30" s="689"/>
      <c r="L30" s="690"/>
      <c r="M30" s="264"/>
      <c r="N30" s="265"/>
      <c r="O30" s="528" t="s">
        <v>65</v>
      </c>
    </row>
    <row r="31" spans="1:19" ht="75.75" customHeight="1" thickBot="1">
      <c r="A31" s="546" t="s">
        <v>66</v>
      </c>
      <c r="B31" s="685" t="str">
        <f t="shared" si="2"/>
        <v>★</v>
      </c>
      <c r="C31" s="686"/>
      <c r="D31" s="687"/>
      <c r="E31" s="575">
        <v>2.71</v>
      </c>
      <c r="F31" s="575">
        <v>1.67</v>
      </c>
      <c r="G31" s="98">
        <f t="shared" si="1"/>
        <v>-1.04</v>
      </c>
      <c r="H31" s="688"/>
      <c r="I31" s="689"/>
      <c r="J31" s="689"/>
      <c r="K31" s="689"/>
      <c r="L31" s="690"/>
      <c r="M31" s="264"/>
      <c r="N31" s="265"/>
      <c r="O31" s="528" t="s">
        <v>66</v>
      </c>
    </row>
    <row r="32" spans="1:19" ht="96" customHeight="1" thickBot="1">
      <c r="A32" s="547" t="s">
        <v>67</v>
      </c>
      <c r="B32" s="685" t="b">
        <f t="shared" si="2"/>
        <v>0</v>
      </c>
      <c r="C32" s="686"/>
      <c r="D32" s="687"/>
      <c r="E32" s="574">
        <v>6.2</v>
      </c>
      <c r="F32" s="188">
        <v>4.8</v>
      </c>
      <c r="G32" s="98">
        <f t="shared" si="1"/>
        <v>-1.4000000000000004</v>
      </c>
      <c r="H32" s="688"/>
      <c r="I32" s="689"/>
      <c r="J32" s="689"/>
      <c r="K32" s="689"/>
      <c r="L32" s="690"/>
      <c r="M32" s="264"/>
      <c r="N32" s="265"/>
      <c r="O32" s="528" t="s">
        <v>67</v>
      </c>
    </row>
    <row r="33" spans="1:16" ht="94.95" customHeight="1" thickBot="1">
      <c r="A33" s="548" t="s">
        <v>68</v>
      </c>
      <c r="B33" s="685" t="str">
        <f t="shared" si="2"/>
        <v>★</v>
      </c>
      <c r="C33" s="686"/>
      <c r="D33" s="687"/>
      <c r="E33" s="188">
        <v>3.9</v>
      </c>
      <c r="F33" s="188">
        <v>3.12</v>
      </c>
      <c r="G33" s="98">
        <f t="shared" si="1"/>
        <v>-0.7799999999999998</v>
      </c>
      <c r="H33" s="688"/>
      <c r="I33" s="689"/>
      <c r="J33" s="689"/>
      <c r="K33" s="689"/>
      <c r="L33" s="690"/>
      <c r="M33" s="264"/>
      <c r="N33" s="265"/>
      <c r="O33" s="528" t="s">
        <v>68</v>
      </c>
    </row>
    <row r="34" spans="1:16" ht="81" customHeight="1" thickBot="1">
      <c r="A34" s="409" t="s">
        <v>69</v>
      </c>
      <c r="B34" s="685" t="str">
        <f t="shared" si="2"/>
        <v>★</v>
      </c>
      <c r="C34" s="686"/>
      <c r="D34" s="687"/>
      <c r="E34" s="188">
        <v>3.62</v>
      </c>
      <c r="F34" s="575">
        <v>2.76</v>
      </c>
      <c r="G34" s="98">
        <f t="shared" si="1"/>
        <v>-0.86000000000000032</v>
      </c>
      <c r="H34" s="688"/>
      <c r="I34" s="689"/>
      <c r="J34" s="689"/>
      <c r="K34" s="689"/>
      <c r="L34" s="690"/>
      <c r="M34" s="472"/>
      <c r="N34" s="473"/>
      <c r="O34" s="528" t="s">
        <v>69</v>
      </c>
    </row>
    <row r="35" spans="1:16" ht="94.5" customHeight="1" thickBot="1">
      <c r="A35" s="547" t="s">
        <v>70</v>
      </c>
      <c r="B35" s="685" t="str">
        <f t="shared" ref="B35:B36" si="3">IF(G35&gt;5,"☆☆☆☆",IF(AND(G35&gt;=2.39,G35&lt;5),"☆☆☆",IF(AND(G35&gt;=1.39,G35&lt;2.4),"☆☆",IF(AND(G35&gt;0,G35&lt;1.4),"☆",IF(AND(G35&gt;=-1.39,G35&lt;0),"★",IF(AND(G35&gt;=-2.39,G35&lt;-1.4),"★★",IF(AND(G35&gt;=-3.39,G35&lt;-2.4),"★★★")))))))</f>
        <v>★</v>
      </c>
      <c r="C35" s="686"/>
      <c r="D35" s="687"/>
      <c r="E35" s="188">
        <v>3.96</v>
      </c>
      <c r="F35" s="188">
        <v>3.21</v>
      </c>
      <c r="G35" s="98">
        <f t="shared" si="1"/>
        <v>-0.75</v>
      </c>
      <c r="H35" s="716"/>
      <c r="I35" s="717"/>
      <c r="J35" s="717"/>
      <c r="K35" s="717"/>
      <c r="L35" s="718"/>
      <c r="M35" s="618"/>
      <c r="N35" s="619"/>
      <c r="O35" s="528" t="s">
        <v>70</v>
      </c>
    </row>
    <row r="36" spans="1:16" ht="92.4" customHeight="1" thickBot="1">
      <c r="A36" s="549" t="s">
        <v>71</v>
      </c>
      <c r="B36" s="685" t="str">
        <f t="shared" si="3"/>
        <v>★</v>
      </c>
      <c r="C36" s="686"/>
      <c r="D36" s="687"/>
      <c r="E36" s="188">
        <v>3.24</v>
      </c>
      <c r="F36" s="575">
        <v>2.48</v>
      </c>
      <c r="G36" s="98">
        <f t="shared" si="1"/>
        <v>-0.76000000000000023</v>
      </c>
      <c r="H36" s="688"/>
      <c r="I36" s="689"/>
      <c r="J36" s="689"/>
      <c r="K36" s="689"/>
      <c r="L36" s="690"/>
      <c r="M36" s="412"/>
      <c r="N36" s="413"/>
      <c r="O36" s="528" t="s">
        <v>71</v>
      </c>
    </row>
    <row r="37" spans="1:16" ht="87.75" customHeight="1" thickBot="1">
      <c r="A37" s="546" t="s">
        <v>72</v>
      </c>
      <c r="B37" s="685" t="str">
        <f t="shared" si="2"/>
        <v>★</v>
      </c>
      <c r="C37" s="686"/>
      <c r="D37" s="687"/>
      <c r="E37" s="575">
        <v>2.19</v>
      </c>
      <c r="F37" s="575">
        <v>0.91</v>
      </c>
      <c r="G37" s="98">
        <f t="shared" si="1"/>
        <v>-1.2799999999999998</v>
      </c>
      <c r="H37" s="688"/>
      <c r="I37" s="689"/>
      <c r="J37" s="689"/>
      <c r="K37" s="689"/>
      <c r="L37" s="690"/>
      <c r="M37" s="264"/>
      <c r="N37" s="265"/>
      <c r="O37" s="528" t="s">
        <v>72</v>
      </c>
    </row>
    <row r="38" spans="1:16" ht="75.75" customHeight="1" thickBot="1">
      <c r="A38" s="546" t="s">
        <v>73</v>
      </c>
      <c r="B38" s="685" t="str">
        <f t="shared" si="2"/>
        <v>★</v>
      </c>
      <c r="C38" s="686"/>
      <c r="D38" s="687"/>
      <c r="E38" s="188">
        <v>3.93</v>
      </c>
      <c r="F38" s="188">
        <v>3.86</v>
      </c>
      <c r="G38" s="98">
        <f t="shared" si="1"/>
        <v>-7.0000000000000284E-2</v>
      </c>
      <c r="H38" s="688"/>
      <c r="I38" s="689"/>
      <c r="J38" s="689"/>
      <c r="K38" s="689"/>
      <c r="L38" s="690"/>
      <c r="M38" s="410"/>
      <c r="N38" s="411"/>
      <c r="O38" s="528" t="s">
        <v>73</v>
      </c>
    </row>
    <row r="39" spans="1:16" ht="70.2" customHeight="1" thickBot="1">
      <c r="A39" s="546" t="s">
        <v>74</v>
      </c>
      <c r="B39" s="685" t="str">
        <f t="shared" si="2"/>
        <v>★</v>
      </c>
      <c r="C39" s="686"/>
      <c r="D39" s="687"/>
      <c r="E39" s="188">
        <v>4.83</v>
      </c>
      <c r="F39" s="188">
        <v>4.1399999999999997</v>
      </c>
      <c r="G39" s="98">
        <f t="shared" si="1"/>
        <v>-0.69000000000000039</v>
      </c>
      <c r="H39" s="688"/>
      <c r="I39" s="689"/>
      <c r="J39" s="689"/>
      <c r="K39" s="689"/>
      <c r="L39" s="690"/>
      <c r="M39" s="412"/>
      <c r="N39" s="413"/>
      <c r="O39" s="528" t="s">
        <v>74</v>
      </c>
    </row>
    <row r="40" spans="1:16" ht="78.75" customHeight="1" thickBot="1">
      <c r="A40" s="546" t="s">
        <v>75</v>
      </c>
      <c r="B40" s="685" t="str">
        <f t="shared" si="2"/>
        <v>★</v>
      </c>
      <c r="C40" s="686"/>
      <c r="D40" s="687"/>
      <c r="E40" s="188">
        <v>3.65</v>
      </c>
      <c r="F40" s="188">
        <v>3.04</v>
      </c>
      <c r="G40" s="98">
        <f t="shared" si="1"/>
        <v>-0.60999999999999988</v>
      </c>
      <c r="H40" s="688"/>
      <c r="I40" s="689"/>
      <c r="J40" s="689"/>
      <c r="K40" s="689"/>
      <c r="L40" s="690"/>
      <c r="M40" s="410"/>
      <c r="N40" s="411"/>
      <c r="O40" s="528" t="s">
        <v>75</v>
      </c>
    </row>
    <row r="41" spans="1:16" ht="66" customHeight="1" thickBot="1">
      <c r="A41" s="546" t="s">
        <v>76</v>
      </c>
      <c r="B41" s="685" t="str">
        <f t="shared" si="2"/>
        <v>★</v>
      </c>
      <c r="C41" s="686"/>
      <c r="D41" s="687"/>
      <c r="E41" s="575">
        <v>2.13</v>
      </c>
      <c r="F41" s="575">
        <v>1.71</v>
      </c>
      <c r="G41" s="98">
        <f t="shared" si="1"/>
        <v>-0.41999999999999993</v>
      </c>
      <c r="H41" s="688"/>
      <c r="I41" s="689"/>
      <c r="J41" s="689"/>
      <c r="K41" s="689"/>
      <c r="L41" s="690"/>
      <c r="M41" s="264"/>
      <c r="N41" s="265"/>
      <c r="O41" s="528" t="s">
        <v>76</v>
      </c>
    </row>
    <row r="42" spans="1:16" ht="77.25" customHeight="1" thickBot="1">
      <c r="A42" s="546" t="s">
        <v>77</v>
      </c>
      <c r="B42" s="685" t="str">
        <f t="shared" si="2"/>
        <v>★</v>
      </c>
      <c r="C42" s="686"/>
      <c r="D42" s="687"/>
      <c r="E42" s="188">
        <v>4.0599999999999996</v>
      </c>
      <c r="F42" s="575">
        <v>2.83</v>
      </c>
      <c r="G42" s="98">
        <f t="shared" si="1"/>
        <v>-1.2299999999999995</v>
      </c>
      <c r="H42" s="688"/>
      <c r="I42" s="689"/>
      <c r="J42" s="689"/>
      <c r="K42" s="689"/>
      <c r="L42" s="690"/>
      <c r="M42" s="412"/>
      <c r="N42" s="265"/>
      <c r="O42" s="528" t="s">
        <v>77</v>
      </c>
      <c r="P42" s="76" t="s">
        <v>219</v>
      </c>
    </row>
    <row r="43" spans="1:16" ht="69.75" customHeight="1" thickBot="1">
      <c r="A43" s="546" t="s">
        <v>78</v>
      </c>
      <c r="B43" s="685" t="str">
        <f t="shared" si="2"/>
        <v>☆</v>
      </c>
      <c r="C43" s="686"/>
      <c r="D43" s="687"/>
      <c r="E43" s="575">
        <v>2.85</v>
      </c>
      <c r="F43" s="575">
        <v>2.89</v>
      </c>
      <c r="G43" s="98">
        <f t="shared" si="1"/>
        <v>4.0000000000000036E-2</v>
      </c>
      <c r="H43" s="688"/>
      <c r="I43" s="689"/>
      <c r="J43" s="689"/>
      <c r="K43" s="689"/>
      <c r="L43" s="690"/>
      <c r="M43" s="264"/>
      <c r="N43" s="265"/>
      <c r="O43" s="528" t="s">
        <v>78</v>
      </c>
    </row>
    <row r="44" spans="1:16" ht="77.25" customHeight="1" thickBot="1">
      <c r="A44" s="550" t="s">
        <v>79</v>
      </c>
      <c r="B44" s="685" t="str">
        <f t="shared" si="2"/>
        <v>★</v>
      </c>
      <c r="C44" s="686"/>
      <c r="D44" s="687"/>
      <c r="E44" s="188">
        <v>3.58</v>
      </c>
      <c r="F44" s="575">
        <v>2.56</v>
      </c>
      <c r="G44" s="98">
        <f t="shared" si="1"/>
        <v>-1.02</v>
      </c>
      <c r="H44" s="688"/>
      <c r="I44" s="689"/>
      <c r="J44" s="689"/>
      <c r="K44" s="689"/>
      <c r="L44" s="690"/>
      <c r="M44" s="264"/>
      <c r="N44" s="265"/>
      <c r="O44" s="528" t="s">
        <v>79</v>
      </c>
    </row>
    <row r="45" spans="1:16" ht="81.75" customHeight="1" thickBot="1">
      <c r="A45" s="546" t="s">
        <v>80</v>
      </c>
      <c r="B45" s="685" t="str">
        <f t="shared" si="2"/>
        <v>★</v>
      </c>
      <c r="C45" s="686"/>
      <c r="D45" s="687"/>
      <c r="E45" s="188">
        <v>3.77</v>
      </c>
      <c r="F45" s="575">
        <v>2.85</v>
      </c>
      <c r="G45" s="98">
        <f t="shared" si="1"/>
        <v>-0.91999999999999993</v>
      </c>
      <c r="H45" s="688"/>
      <c r="I45" s="689"/>
      <c r="J45" s="689"/>
      <c r="K45" s="689"/>
      <c r="L45" s="690"/>
      <c r="M45" s="264"/>
      <c r="N45" s="538"/>
      <c r="O45" s="528" t="s">
        <v>80</v>
      </c>
    </row>
    <row r="46" spans="1:16" ht="72.75" customHeight="1" thickBot="1">
      <c r="A46" s="546" t="s">
        <v>81</v>
      </c>
      <c r="B46" s="685" t="str">
        <f t="shared" si="2"/>
        <v>★</v>
      </c>
      <c r="C46" s="686"/>
      <c r="D46" s="687"/>
      <c r="E46" s="188">
        <v>3.22</v>
      </c>
      <c r="F46" s="575">
        <v>2.5299999999999998</v>
      </c>
      <c r="G46" s="98">
        <f t="shared" si="1"/>
        <v>-0.69000000000000039</v>
      </c>
      <c r="H46" s="688"/>
      <c r="I46" s="689"/>
      <c r="J46" s="689"/>
      <c r="K46" s="689"/>
      <c r="L46" s="690"/>
      <c r="M46" s="264"/>
      <c r="N46" s="265"/>
      <c r="O46" s="528" t="s">
        <v>81</v>
      </c>
    </row>
    <row r="47" spans="1:16" ht="81.75" customHeight="1" thickBot="1">
      <c r="A47" s="546" t="s">
        <v>82</v>
      </c>
      <c r="B47" s="685" t="str">
        <f t="shared" si="2"/>
        <v>★</v>
      </c>
      <c r="C47" s="686"/>
      <c r="D47" s="687"/>
      <c r="E47" s="575">
        <v>2.2799999999999998</v>
      </c>
      <c r="F47" s="575">
        <v>1.64</v>
      </c>
      <c r="G47" s="98">
        <f t="shared" si="1"/>
        <v>-0.6399999999999999</v>
      </c>
      <c r="H47" s="688" t="s">
        <v>306</v>
      </c>
      <c r="I47" s="689"/>
      <c r="J47" s="689"/>
      <c r="K47" s="689"/>
      <c r="L47" s="690"/>
      <c r="M47" s="653" t="s">
        <v>307</v>
      </c>
      <c r="N47" s="265">
        <v>44647</v>
      </c>
      <c r="O47" s="528" t="s">
        <v>82</v>
      </c>
    </row>
    <row r="48" spans="1:16" ht="78.75" customHeight="1" thickBot="1">
      <c r="A48" s="546" t="s">
        <v>83</v>
      </c>
      <c r="B48" s="685" t="str">
        <f t="shared" si="2"/>
        <v>★</v>
      </c>
      <c r="C48" s="686"/>
      <c r="D48" s="687"/>
      <c r="E48" s="575">
        <v>2.09</v>
      </c>
      <c r="F48" s="575">
        <v>1.78</v>
      </c>
      <c r="G48" s="98">
        <f t="shared" si="1"/>
        <v>-0.30999999999999983</v>
      </c>
      <c r="H48" s="719"/>
      <c r="I48" s="720"/>
      <c r="J48" s="720"/>
      <c r="K48" s="720"/>
      <c r="L48" s="721"/>
      <c r="M48" s="264"/>
      <c r="N48" s="265"/>
      <c r="O48" s="528" t="s">
        <v>83</v>
      </c>
    </row>
    <row r="49" spans="1:15" ht="74.25" customHeight="1" thickBot="1">
      <c r="A49" s="546" t="s">
        <v>84</v>
      </c>
      <c r="B49" s="685" t="str">
        <f t="shared" si="2"/>
        <v>★</v>
      </c>
      <c r="C49" s="686"/>
      <c r="D49" s="687"/>
      <c r="E49" s="575">
        <v>2.2799999999999998</v>
      </c>
      <c r="F49" s="575">
        <v>1.74</v>
      </c>
      <c r="G49" s="98">
        <f t="shared" si="1"/>
        <v>-0.53999999999999981</v>
      </c>
      <c r="H49" s="688"/>
      <c r="I49" s="689"/>
      <c r="J49" s="689"/>
      <c r="K49" s="689"/>
      <c r="L49" s="690"/>
      <c r="M49" s="555"/>
      <c r="N49" s="265"/>
      <c r="O49" s="528" t="s">
        <v>84</v>
      </c>
    </row>
    <row r="50" spans="1:15" ht="73.2" customHeight="1" thickBot="1">
      <c r="A50" s="546" t="s">
        <v>85</v>
      </c>
      <c r="B50" s="685" t="str">
        <f t="shared" si="2"/>
        <v>★</v>
      </c>
      <c r="C50" s="686"/>
      <c r="D50" s="687"/>
      <c r="E50" s="188">
        <v>3.94</v>
      </c>
      <c r="F50" s="575">
        <v>2.91</v>
      </c>
      <c r="G50" s="98">
        <f t="shared" si="1"/>
        <v>-1.0299999999999998</v>
      </c>
      <c r="H50" s="719"/>
      <c r="I50" s="720"/>
      <c r="J50" s="720"/>
      <c r="K50" s="720"/>
      <c r="L50" s="721"/>
      <c r="M50" s="264"/>
      <c r="N50" s="265"/>
      <c r="O50" s="528" t="s">
        <v>85</v>
      </c>
    </row>
    <row r="51" spans="1:15" ht="73.5" customHeight="1" thickBot="1">
      <c r="A51" s="546" t="s">
        <v>86</v>
      </c>
      <c r="B51" s="685" t="str">
        <f t="shared" si="2"/>
        <v>★</v>
      </c>
      <c r="C51" s="686"/>
      <c r="D51" s="687"/>
      <c r="E51" s="575">
        <v>1.56</v>
      </c>
      <c r="F51" s="575">
        <v>1.47</v>
      </c>
      <c r="G51" s="98">
        <f t="shared" si="1"/>
        <v>-9.000000000000008E-2</v>
      </c>
      <c r="H51" s="688"/>
      <c r="I51" s="689"/>
      <c r="J51" s="689"/>
      <c r="K51" s="689"/>
      <c r="L51" s="690"/>
      <c r="M51" s="410"/>
      <c r="N51" s="411"/>
      <c r="O51" s="528" t="s">
        <v>86</v>
      </c>
    </row>
    <row r="52" spans="1:15" ht="91.95" customHeight="1" thickBot="1">
      <c r="A52" s="546" t="s">
        <v>87</v>
      </c>
      <c r="B52" s="685" t="str">
        <f t="shared" si="2"/>
        <v>★</v>
      </c>
      <c r="C52" s="686"/>
      <c r="D52" s="687"/>
      <c r="E52" s="188">
        <v>3.03</v>
      </c>
      <c r="F52" s="575">
        <v>2.4</v>
      </c>
      <c r="G52" s="98">
        <f t="shared" si="1"/>
        <v>-0.62999999999999989</v>
      </c>
      <c r="H52" s="688"/>
      <c r="I52" s="689"/>
      <c r="J52" s="689"/>
      <c r="K52" s="689"/>
      <c r="L52" s="690"/>
      <c r="M52" s="264"/>
      <c r="N52" s="265"/>
      <c r="O52" s="528" t="s">
        <v>87</v>
      </c>
    </row>
    <row r="53" spans="1:15" ht="77.25" customHeight="1" thickBot="1">
      <c r="A53" s="546" t="s">
        <v>88</v>
      </c>
      <c r="B53" s="685" t="str">
        <f t="shared" si="2"/>
        <v>★</v>
      </c>
      <c r="C53" s="686"/>
      <c r="D53" s="687"/>
      <c r="E53" s="575">
        <v>2.95</v>
      </c>
      <c r="F53" s="575">
        <v>2.68</v>
      </c>
      <c r="G53" s="98">
        <f t="shared" si="1"/>
        <v>-0.27</v>
      </c>
      <c r="H53" s="688"/>
      <c r="I53" s="689"/>
      <c r="J53" s="689"/>
      <c r="K53" s="689"/>
      <c r="L53" s="690"/>
      <c r="M53" s="264"/>
      <c r="N53" s="265"/>
      <c r="O53" s="528" t="s">
        <v>88</v>
      </c>
    </row>
    <row r="54" spans="1:15" ht="63.75" customHeight="1" thickBot="1">
      <c r="A54" s="546" t="s">
        <v>89</v>
      </c>
      <c r="B54" s="685" t="str">
        <f t="shared" si="2"/>
        <v>★</v>
      </c>
      <c r="C54" s="686"/>
      <c r="D54" s="687"/>
      <c r="E54" s="188">
        <v>3.61</v>
      </c>
      <c r="F54" s="575">
        <v>2.52</v>
      </c>
      <c r="G54" s="98">
        <f t="shared" si="1"/>
        <v>-1.0899999999999999</v>
      </c>
      <c r="H54" s="688"/>
      <c r="I54" s="689"/>
      <c r="J54" s="689"/>
      <c r="K54" s="689"/>
      <c r="L54" s="690"/>
      <c r="M54" s="264"/>
      <c r="N54" s="265"/>
      <c r="O54" s="528" t="s">
        <v>89</v>
      </c>
    </row>
    <row r="55" spans="1:15" ht="75" customHeight="1" thickBot="1">
      <c r="A55" s="546" t="s">
        <v>90</v>
      </c>
      <c r="B55" s="685" t="str">
        <f t="shared" si="2"/>
        <v>★</v>
      </c>
      <c r="C55" s="686"/>
      <c r="D55" s="687"/>
      <c r="E55" s="188">
        <v>3.37</v>
      </c>
      <c r="F55" s="188">
        <v>3.09</v>
      </c>
      <c r="G55" s="98">
        <f t="shared" si="1"/>
        <v>-0.28000000000000025</v>
      </c>
      <c r="H55" s="688"/>
      <c r="I55" s="689"/>
      <c r="J55" s="689"/>
      <c r="K55" s="689"/>
      <c r="L55" s="690"/>
      <c r="M55" s="264"/>
      <c r="N55" s="265"/>
      <c r="O55" s="528" t="s">
        <v>90</v>
      </c>
    </row>
    <row r="56" spans="1:15" ht="80.25" customHeight="1" thickBot="1">
      <c r="A56" s="546" t="s">
        <v>91</v>
      </c>
      <c r="B56" s="685" t="str">
        <f t="shared" si="2"/>
        <v>★</v>
      </c>
      <c r="C56" s="686"/>
      <c r="D56" s="687"/>
      <c r="E56" s="188">
        <v>3.99</v>
      </c>
      <c r="F56" s="188">
        <v>3.13</v>
      </c>
      <c r="G56" s="98">
        <f t="shared" si="1"/>
        <v>-0.86000000000000032</v>
      </c>
      <c r="H56" s="688"/>
      <c r="I56" s="689"/>
      <c r="J56" s="689"/>
      <c r="K56" s="689"/>
      <c r="L56" s="690"/>
      <c r="M56" s="264"/>
      <c r="N56" s="265"/>
      <c r="O56" s="528" t="s">
        <v>91</v>
      </c>
    </row>
    <row r="57" spans="1:15" ht="63.75" customHeight="1" thickBot="1">
      <c r="A57" s="546" t="s">
        <v>92</v>
      </c>
      <c r="B57" s="685" t="str">
        <f t="shared" si="2"/>
        <v>★★</v>
      </c>
      <c r="C57" s="686"/>
      <c r="D57" s="687"/>
      <c r="E57" s="188">
        <v>5.1100000000000003</v>
      </c>
      <c r="F57" s="188">
        <v>3.48</v>
      </c>
      <c r="G57" s="98">
        <f t="shared" si="1"/>
        <v>-1.6300000000000003</v>
      </c>
      <c r="H57" s="511"/>
      <c r="I57" s="509"/>
      <c r="J57" s="509"/>
      <c r="K57" s="509"/>
      <c r="L57" s="510"/>
      <c r="M57" s="410"/>
      <c r="N57" s="411"/>
      <c r="O57" s="528" t="s">
        <v>92</v>
      </c>
    </row>
    <row r="58" spans="1:15" ht="69.75" customHeight="1" thickBot="1">
      <c r="A58" s="546" t="s">
        <v>93</v>
      </c>
      <c r="B58" s="685" t="str">
        <f t="shared" si="2"/>
        <v>★</v>
      </c>
      <c r="C58" s="686"/>
      <c r="D58" s="687"/>
      <c r="E58" s="575">
        <v>2.61</v>
      </c>
      <c r="F58" s="575">
        <v>2.09</v>
      </c>
      <c r="G58" s="98">
        <f t="shared" si="1"/>
        <v>-0.52</v>
      </c>
      <c r="H58" s="688"/>
      <c r="I58" s="689"/>
      <c r="J58" s="689"/>
      <c r="K58" s="689"/>
      <c r="L58" s="690"/>
      <c r="M58" s="264"/>
      <c r="N58" s="265"/>
      <c r="O58" s="528" t="s">
        <v>93</v>
      </c>
    </row>
    <row r="59" spans="1:15" ht="76.2" customHeight="1" thickBot="1">
      <c r="A59" s="546" t="s">
        <v>94</v>
      </c>
      <c r="B59" s="685" t="str">
        <f t="shared" si="2"/>
        <v>★</v>
      </c>
      <c r="C59" s="686"/>
      <c r="D59" s="687"/>
      <c r="E59" s="188">
        <v>5.36</v>
      </c>
      <c r="F59" s="188">
        <v>4.29</v>
      </c>
      <c r="G59" s="98">
        <f t="shared" si="1"/>
        <v>-1.0700000000000003</v>
      </c>
      <c r="H59" s="688"/>
      <c r="I59" s="689"/>
      <c r="J59" s="689"/>
      <c r="K59" s="689"/>
      <c r="L59" s="690"/>
      <c r="M59" s="410"/>
      <c r="N59" s="411"/>
      <c r="O59" s="528" t="s">
        <v>94</v>
      </c>
    </row>
    <row r="60" spans="1:15" ht="91.95" customHeight="1" thickBot="1">
      <c r="A60" s="546" t="s">
        <v>95</v>
      </c>
      <c r="B60" s="685" t="str">
        <f t="shared" si="2"/>
        <v>★</v>
      </c>
      <c r="C60" s="686"/>
      <c r="D60" s="687"/>
      <c r="E60" s="574">
        <v>7.51</v>
      </c>
      <c r="F60" s="574">
        <v>7.43</v>
      </c>
      <c r="G60" s="98">
        <f t="shared" si="1"/>
        <v>-8.0000000000000071E-2</v>
      </c>
      <c r="H60" s="688"/>
      <c r="I60" s="689"/>
      <c r="J60" s="689"/>
      <c r="K60" s="689"/>
      <c r="L60" s="690"/>
      <c r="M60" s="264"/>
      <c r="N60" s="265"/>
      <c r="O60" s="528" t="s">
        <v>95</v>
      </c>
    </row>
    <row r="61" spans="1:15" ht="81" customHeight="1" thickBot="1">
      <c r="A61" s="546" t="s">
        <v>96</v>
      </c>
      <c r="B61" s="685" t="str">
        <f t="shared" si="2"/>
        <v>★</v>
      </c>
      <c r="C61" s="686"/>
      <c r="D61" s="687"/>
      <c r="E61" s="188">
        <v>3.07</v>
      </c>
      <c r="F61" s="575">
        <v>2.21</v>
      </c>
      <c r="G61" s="98">
        <f t="shared" si="1"/>
        <v>-0.85999999999999988</v>
      </c>
      <c r="H61" s="688"/>
      <c r="I61" s="689"/>
      <c r="J61" s="689"/>
      <c r="K61" s="689"/>
      <c r="L61" s="690"/>
      <c r="M61" s="264"/>
      <c r="N61" s="265"/>
      <c r="O61" s="528" t="s">
        <v>96</v>
      </c>
    </row>
    <row r="62" spans="1:15" ht="75.599999999999994" customHeight="1" thickBot="1">
      <c r="A62" s="546" t="s">
        <v>97</v>
      </c>
      <c r="B62" s="685" t="str">
        <f t="shared" si="2"/>
        <v>★</v>
      </c>
      <c r="C62" s="686"/>
      <c r="D62" s="687"/>
      <c r="E62" s="188">
        <v>5.0599999999999996</v>
      </c>
      <c r="F62" s="188">
        <v>4.3499999999999996</v>
      </c>
      <c r="G62" s="98">
        <f t="shared" si="1"/>
        <v>-0.71</v>
      </c>
      <c r="H62" s="688"/>
      <c r="I62" s="689"/>
      <c r="J62" s="689"/>
      <c r="K62" s="689"/>
      <c r="L62" s="690"/>
      <c r="M62" s="264"/>
      <c r="N62" s="265"/>
      <c r="O62" s="528" t="s">
        <v>97</v>
      </c>
    </row>
    <row r="63" spans="1:15" ht="87" customHeight="1" thickBot="1">
      <c r="A63" s="546" t="s">
        <v>98</v>
      </c>
      <c r="B63" s="685" t="str">
        <f t="shared" si="2"/>
        <v>★</v>
      </c>
      <c r="C63" s="686"/>
      <c r="D63" s="687"/>
      <c r="E63" s="188">
        <v>4.04</v>
      </c>
      <c r="F63" s="575">
        <v>2.65</v>
      </c>
      <c r="G63" s="98">
        <f t="shared" si="1"/>
        <v>-1.3900000000000001</v>
      </c>
      <c r="H63" s="688"/>
      <c r="I63" s="689"/>
      <c r="J63" s="689"/>
      <c r="K63" s="689"/>
      <c r="L63" s="690"/>
      <c r="M63" s="466"/>
      <c r="N63" s="265"/>
      <c r="O63" s="528" t="s">
        <v>98</v>
      </c>
    </row>
    <row r="64" spans="1:15" ht="73.2" customHeight="1" thickBot="1">
      <c r="A64" s="546" t="s">
        <v>99</v>
      </c>
      <c r="B64" s="685" t="str">
        <f t="shared" si="2"/>
        <v>★</v>
      </c>
      <c r="C64" s="686"/>
      <c r="D64" s="687"/>
      <c r="E64" s="188">
        <v>3.52</v>
      </c>
      <c r="F64" s="575">
        <v>2.1800000000000002</v>
      </c>
      <c r="G64" s="98">
        <f t="shared" si="1"/>
        <v>-1.3399999999999999</v>
      </c>
      <c r="H64" s="761"/>
      <c r="I64" s="762"/>
      <c r="J64" s="762"/>
      <c r="K64" s="762"/>
      <c r="L64" s="763"/>
      <c r="M64" s="264"/>
      <c r="N64" s="265"/>
      <c r="O64" s="528" t="s">
        <v>99</v>
      </c>
    </row>
    <row r="65" spans="1:18" ht="80.25" customHeight="1" thickBot="1">
      <c r="A65" s="546" t="s">
        <v>100</v>
      </c>
      <c r="B65" s="685" t="str">
        <f t="shared" si="2"/>
        <v>☆</v>
      </c>
      <c r="C65" s="686"/>
      <c r="D65" s="687"/>
      <c r="E65" s="188">
        <v>3.16</v>
      </c>
      <c r="F65" s="188">
        <v>3.26</v>
      </c>
      <c r="G65" s="98">
        <f t="shared" si="1"/>
        <v>9.9999999999999645E-2</v>
      </c>
      <c r="H65" s="506"/>
      <c r="I65" s="507"/>
      <c r="J65" s="507"/>
      <c r="K65" s="507"/>
      <c r="L65" s="508"/>
      <c r="M65" s="238"/>
      <c r="N65" s="265"/>
      <c r="O65" s="528" t="s">
        <v>100</v>
      </c>
    </row>
    <row r="66" spans="1:18" ht="88.5" customHeight="1" thickBot="1">
      <c r="A66" s="546" t="s">
        <v>101</v>
      </c>
      <c r="B66" s="685" t="b">
        <f t="shared" si="2"/>
        <v>0</v>
      </c>
      <c r="C66" s="686"/>
      <c r="D66" s="687"/>
      <c r="E66" s="574">
        <v>9.7200000000000006</v>
      </c>
      <c r="F66" s="574">
        <v>6.14</v>
      </c>
      <c r="G66" s="98">
        <f t="shared" si="1"/>
        <v>-3.580000000000001</v>
      </c>
      <c r="H66" s="719"/>
      <c r="I66" s="720"/>
      <c r="J66" s="720"/>
      <c r="K66" s="720"/>
      <c r="L66" s="721"/>
      <c r="M66" s="264"/>
      <c r="N66" s="265"/>
      <c r="O66" s="528" t="s">
        <v>101</v>
      </c>
    </row>
    <row r="67" spans="1:18" ht="78.75" customHeight="1" thickBot="1">
      <c r="A67" s="546" t="s">
        <v>102</v>
      </c>
      <c r="B67" s="685" t="str">
        <f t="shared" si="2"/>
        <v>★★</v>
      </c>
      <c r="C67" s="686"/>
      <c r="D67" s="687"/>
      <c r="E67" s="574">
        <v>7.11</v>
      </c>
      <c r="F67" s="188">
        <v>5.22</v>
      </c>
      <c r="G67" s="98">
        <f t="shared" si="1"/>
        <v>-1.8900000000000006</v>
      </c>
      <c r="H67" s="688"/>
      <c r="I67" s="689"/>
      <c r="J67" s="689"/>
      <c r="K67" s="689"/>
      <c r="L67" s="690"/>
      <c r="M67" s="264"/>
      <c r="N67" s="265"/>
      <c r="O67" s="528" t="s">
        <v>102</v>
      </c>
    </row>
    <row r="68" spans="1:18" ht="63" customHeight="1" thickBot="1">
      <c r="A68" s="549" t="s">
        <v>103</v>
      </c>
      <c r="B68" s="685" t="str">
        <f t="shared" si="2"/>
        <v>★★★</v>
      </c>
      <c r="C68" s="686"/>
      <c r="D68" s="687"/>
      <c r="E68" s="574">
        <v>8.11</v>
      </c>
      <c r="F68" s="188">
        <v>5.37</v>
      </c>
      <c r="G68" s="98">
        <f t="shared" si="1"/>
        <v>-2.7399999999999993</v>
      </c>
      <c r="H68" s="688"/>
      <c r="I68" s="689"/>
      <c r="J68" s="689"/>
      <c r="K68" s="689"/>
      <c r="L68" s="690"/>
      <c r="M68" s="410"/>
      <c r="N68" s="265"/>
      <c r="O68" s="528" t="s">
        <v>103</v>
      </c>
    </row>
    <row r="69" spans="1:18" ht="72.75" customHeight="1" thickBot="1">
      <c r="A69" s="547" t="s">
        <v>104</v>
      </c>
      <c r="B69" s="685" t="str">
        <f t="shared" si="2"/>
        <v>☆</v>
      </c>
      <c r="C69" s="686"/>
      <c r="D69" s="687"/>
      <c r="E69" s="576">
        <v>1.32</v>
      </c>
      <c r="F69" s="576">
        <v>1.62</v>
      </c>
      <c r="G69" s="98">
        <f t="shared" si="1"/>
        <v>0.30000000000000004</v>
      </c>
      <c r="H69" s="719"/>
      <c r="I69" s="720"/>
      <c r="J69" s="720"/>
      <c r="K69" s="720"/>
      <c r="L69" s="721"/>
      <c r="M69" s="264"/>
      <c r="N69" s="265"/>
      <c r="O69" s="528" t="s">
        <v>104</v>
      </c>
    </row>
    <row r="70" spans="1:18" ht="58.5" customHeight="1" thickBot="1">
      <c r="A70" s="414" t="s">
        <v>105</v>
      </c>
      <c r="B70" s="685" t="str">
        <f t="shared" si="2"/>
        <v>★</v>
      </c>
      <c r="C70" s="686"/>
      <c r="D70" s="687"/>
      <c r="E70" s="188">
        <v>3.56</v>
      </c>
      <c r="F70" s="631">
        <v>2.78</v>
      </c>
      <c r="G70" s="260">
        <f t="shared" si="1"/>
        <v>-0.78000000000000025</v>
      </c>
      <c r="H70" s="688"/>
      <c r="I70" s="689"/>
      <c r="J70" s="689"/>
      <c r="K70" s="689"/>
      <c r="L70" s="690"/>
      <c r="M70" s="415"/>
      <c r="N70" s="265"/>
      <c r="O70" s="528"/>
    </row>
    <row r="71" spans="1:18" ht="42.75" customHeight="1" thickBot="1">
      <c r="A71" s="416"/>
      <c r="B71" s="416"/>
      <c r="C71" s="416"/>
      <c r="D71" s="416"/>
      <c r="E71" s="752"/>
      <c r="F71" s="752"/>
      <c r="G71" s="752"/>
      <c r="H71" s="752"/>
      <c r="I71" s="752"/>
      <c r="J71" s="752"/>
      <c r="K71" s="752"/>
      <c r="L71" s="752"/>
      <c r="M71" s="77">
        <f>COUNTIF(E23:E69,"&gt;=10")</f>
        <v>0</v>
      </c>
      <c r="N71" s="77">
        <f>COUNTIF(F23:F69,"&gt;=10")</f>
        <v>0</v>
      </c>
      <c r="O71" s="77" t="s">
        <v>29</v>
      </c>
    </row>
    <row r="72" spans="1:18" ht="36.75" customHeight="1" thickBot="1">
      <c r="A72" s="99" t="s">
        <v>21</v>
      </c>
      <c r="B72" s="100"/>
      <c r="C72" s="168"/>
      <c r="D72" s="168"/>
      <c r="E72" s="753" t="s">
        <v>20</v>
      </c>
      <c r="F72" s="753"/>
      <c r="G72" s="753"/>
      <c r="H72" s="754" t="s">
        <v>295</v>
      </c>
      <c r="I72" s="755"/>
      <c r="J72" s="100"/>
      <c r="K72" s="101"/>
      <c r="L72" s="101"/>
      <c r="M72" s="102"/>
      <c r="N72" s="103"/>
    </row>
    <row r="73" spans="1:18" ht="36.75" customHeight="1" thickBot="1">
      <c r="A73" s="104"/>
      <c r="B73" s="417"/>
      <c r="C73" s="756" t="s">
        <v>106</v>
      </c>
      <c r="D73" s="757"/>
      <c r="E73" s="757"/>
      <c r="F73" s="758"/>
      <c r="G73" s="105">
        <f>+F70</f>
        <v>2.78</v>
      </c>
      <c r="H73" s="106" t="s">
        <v>107</v>
      </c>
      <c r="I73" s="759">
        <f>+G70</f>
        <v>-0.78000000000000025</v>
      </c>
      <c r="J73" s="760"/>
      <c r="K73" s="418"/>
      <c r="L73" s="418"/>
      <c r="M73" s="419"/>
      <c r="N73" s="107"/>
    </row>
    <row r="74" spans="1:18" ht="36.75" customHeight="1" thickBot="1">
      <c r="A74" s="104"/>
      <c r="B74" s="417"/>
      <c r="C74" s="722" t="s">
        <v>108</v>
      </c>
      <c r="D74" s="723"/>
      <c r="E74" s="723"/>
      <c r="F74" s="724"/>
      <c r="G74" s="108">
        <f>+F35</f>
        <v>3.21</v>
      </c>
      <c r="H74" s="109" t="s">
        <v>107</v>
      </c>
      <c r="I74" s="725">
        <f>+G35</f>
        <v>-0.75</v>
      </c>
      <c r="J74" s="726"/>
      <c r="K74" s="418"/>
      <c r="L74" s="418"/>
      <c r="M74" s="419"/>
      <c r="N74" s="107"/>
      <c r="R74" s="467" t="s">
        <v>21</v>
      </c>
    </row>
    <row r="75" spans="1:18" ht="36.75" customHeight="1" thickBot="1">
      <c r="A75" s="104"/>
      <c r="B75" s="417"/>
      <c r="C75" s="727" t="s">
        <v>109</v>
      </c>
      <c r="D75" s="728"/>
      <c r="E75" s="728"/>
      <c r="F75" s="110" t="str">
        <f>VLOOKUP(G75,F:P,10,0)</f>
        <v>愛媛県</v>
      </c>
      <c r="G75" s="111">
        <f>MAX(F23:F70)</f>
        <v>7.43</v>
      </c>
      <c r="H75" s="729" t="s">
        <v>110</v>
      </c>
      <c r="I75" s="730"/>
      <c r="J75" s="730"/>
      <c r="K75" s="112">
        <f>+N71</f>
        <v>0</v>
      </c>
      <c r="L75" s="113" t="s">
        <v>111</v>
      </c>
      <c r="M75" s="114">
        <f>N71-M71</f>
        <v>0</v>
      </c>
      <c r="N75" s="107"/>
      <c r="R75" s="468"/>
    </row>
    <row r="76" spans="1:18" ht="36.75" customHeight="1" thickBot="1">
      <c r="A76" s="115"/>
      <c r="B76" s="116"/>
      <c r="C76" s="116"/>
      <c r="D76" s="116"/>
      <c r="E76" s="116"/>
      <c r="F76" s="116"/>
      <c r="G76" s="116"/>
      <c r="H76" s="116"/>
      <c r="I76" s="116"/>
      <c r="J76" s="116"/>
      <c r="K76" s="117"/>
      <c r="L76" s="117"/>
      <c r="M76" s="118"/>
      <c r="N76" s="119"/>
      <c r="R76" s="468"/>
    </row>
    <row r="77" spans="1:18" ht="30.75" customHeight="1">
      <c r="A77" s="151"/>
      <c r="B77" s="151"/>
      <c r="C77" s="151"/>
      <c r="D77" s="151"/>
      <c r="E77" s="151"/>
      <c r="F77" s="151"/>
      <c r="G77" s="151"/>
      <c r="H77" s="151"/>
      <c r="I77" s="151"/>
      <c r="J77" s="151"/>
      <c r="K77" s="420"/>
      <c r="L77" s="420"/>
      <c r="M77" s="421"/>
      <c r="N77" s="422"/>
      <c r="R77" s="469"/>
    </row>
    <row r="78" spans="1:18" ht="30.75" customHeight="1" thickBot="1">
      <c r="A78" s="423"/>
      <c r="B78" s="423"/>
      <c r="C78" s="423"/>
      <c r="D78" s="423"/>
      <c r="E78" s="423"/>
      <c r="F78" s="423"/>
      <c r="G78" s="423"/>
      <c r="H78" s="423"/>
      <c r="I78" s="423"/>
      <c r="J78" s="423"/>
      <c r="K78" s="424"/>
      <c r="L78" s="424"/>
      <c r="M78" s="425"/>
      <c r="N78" s="423"/>
    </row>
    <row r="79" spans="1:18" ht="24.75" customHeight="1" thickTop="1">
      <c r="A79" s="731">
        <v>2</v>
      </c>
      <c r="B79" s="734" t="s">
        <v>285</v>
      </c>
      <c r="C79" s="735"/>
      <c r="D79" s="735"/>
      <c r="E79" s="735"/>
      <c r="F79" s="736"/>
      <c r="G79" s="743" t="s">
        <v>286</v>
      </c>
      <c r="H79" s="744"/>
      <c r="I79" s="744"/>
      <c r="J79" s="744"/>
      <c r="K79" s="744"/>
      <c r="L79" s="744"/>
      <c r="M79" s="744"/>
      <c r="N79" s="745"/>
    </row>
    <row r="80" spans="1:18" ht="24.75" customHeight="1">
      <c r="A80" s="732"/>
      <c r="B80" s="737"/>
      <c r="C80" s="738"/>
      <c r="D80" s="738"/>
      <c r="E80" s="738"/>
      <c r="F80" s="739"/>
      <c r="G80" s="746"/>
      <c r="H80" s="747"/>
      <c r="I80" s="747"/>
      <c r="J80" s="747"/>
      <c r="K80" s="747"/>
      <c r="L80" s="747"/>
      <c r="M80" s="747"/>
      <c r="N80" s="748"/>
      <c r="O80" s="426" t="s">
        <v>29</v>
      </c>
      <c r="P80" s="426"/>
    </row>
    <row r="81" spans="1:16" ht="24.75" customHeight="1">
      <c r="A81" s="732"/>
      <c r="B81" s="737"/>
      <c r="C81" s="738"/>
      <c r="D81" s="738"/>
      <c r="E81" s="738"/>
      <c r="F81" s="739"/>
      <c r="G81" s="746"/>
      <c r="H81" s="747"/>
      <c r="I81" s="747"/>
      <c r="J81" s="747"/>
      <c r="K81" s="747"/>
      <c r="L81" s="747"/>
      <c r="M81" s="747"/>
      <c r="N81" s="748"/>
      <c r="O81" s="426" t="s">
        <v>21</v>
      </c>
      <c r="P81" s="426" t="s">
        <v>112</v>
      </c>
    </row>
    <row r="82" spans="1:16" ht="24.75" customHeight="1">
      <c r="A82" s="732"/>
      <c r="B82" s="737"/>
      <c r="C82" s="738"/>
      <c r="D82" s="738"/>
      <c r="E82" s="738"/>
      <c r="F82" s="739"/>
      <c r="G82" s="746"/>
      <c r="H82" s="747"/>
      <c r="I82" s="747"/>
      <c r="J82" s="747"/>
      <c r="K82" s="747"/>
      <c r="L82" s="747"/>
      <c r="M82" s="747"/>
      <c r="N82" s="748"/>
      <c r="O82" s="427"/>
      <c r="P82" s="426"/>
    </row>
    <row r="83" spans="1:16" ht="46.2" customHeight="1" thickBot="1">
      <c r="A83" s="733"/>
      <c r="B83" s="740"/>
      <c r="C83" s="741"/>
      <c r="D83" s="741"/>
      <c r="E83" s="741"/>
      <c r="F83" s="742"/>
      <c r="G83" s="749"/>
      <c r="H83" s="750"/>
      <c r="I83" s="750"/>
      <c r="J83" s="750"/>
      <c r="K83" s="750"/>
      <c r="L83" s="750"/>
      <c r="M83" s="750"/>
      <c r="N83" s="75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67:D67"/>
    <mergeCell ref="H67:L67"/>
    <mergeCell ref="B68:D68"/>
    <mergeCell ref="H68:L68"/>
    <mergeCell ref="B69:D69"/>
    <mergeCell ref="H69:L69"/>
    <mergeCell ref="B64:D64"/>
    <mergeCell ref="H64:L64"/>
    <mergeCell ref="B65:D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zoomScale="75" zoomScaleNormal="75" workbookViewId="0">
      <selection activeCell="P5" sqref="P5"/>
    </sheetView>
  </sheetViews>
  <sheetFormatPr defaultColWidth="8.88671875" defaultRowHeight="14.4"/>
  <cols>
    <col min="1" max="1" width="12.77734375" style="147" customWidth="1"/>
    <col min="2" max="2" width="25" style="195" customWidth="1"/>
    <col min="3" max="3" width="9.109375" style="195" customWidth="1"/>
    <col min="4" max="4" width="23" style="195" customWidth="1"/>
    <col min="5" max="5" width="19.44140625" style="195" customWidth="1"/>
    <col min="6" max="6" width="12.21875" style="195" customWidth="1"/>
    <col min="7" max="7" width="14.77734375" style="195" customWidth="1"/>
    <col min="8" max="8" width="20.88671875" style="195" customWidth="1"/>
    <col min="9" max="9" width="19" style="195" customWidth="1"/>
    <col min="10" max="10" width="13.21875" style="195" customWidth="1"/>
    <col min="11" max="11" width="10.88671875" style="195" customWidth="1"/>
    <col min="12" max="12" width="13" style="195" customWidth="1"/>
    <col min="13" max="13" width="16.109375" style="195" customWidth="1"/>
    <col min="14" max="14" width="28.77734375" style="195" customWidth="1"/>
    <col min="15" max="15" width="7.88671875" style="195" customWidth="1"/>
    <col min="16" max="16" width="40.44140625" style="282" customWidth="1"/>
    <col min="17" max="17" width="28.109375" style="321" customWidth="1"/>
    <col min="18" max="16384" width="8.88671875" style="195"/>
  </cols>
  <sheetData>
    <row r="1" spans="2:19" ht="31.2" customHeight="1">
      <c r="B1" s="154"/>
      <c r="C1" s="471" t="s">
        <v>313</v>
      </c>
      <c r="D1" s="211"/>
      <c r="E1" s="211"/>
      <c r="F1" s="211"/>
      <c r="G1" s="211" t="s">
        <v>283</v>
      </c>
      <c r="H1" s="211"/>
      <c r="I1" s="211"/>
      <c r="J1" s="211"/>
      <c r="K1" s="211"/>
      <c r="L1" s="211"/>
      <c r="M1" s="211"/>
      <c r="N1" s="211"/>
      <c r="O1" s="147"/>
      <c r="P1" s="280"/>
    </row>
    <row r="2" spans="2:19" ht="31.2" customHeight="1">
      <c r="B2" s="154"/>
      <c r="C2" s="211"/>
      <c r="D2" s="211"/>
      <c r="E2" s="211"/>
      <c r="F2" s="211"/>
      <c r="G2" s="211"/>
      <c r="H2" s="211"/>
      <c r="I2" s="211"/>
      <c r="J2" s="211"/>
      <c r="K2" s="211"/>
      <c r="L2" s="211"/>
      <c r="M2" s="211"/>
      <c r="N2" s="211"/>
      <c r="O2" s="147"/>
      <c r="P2" s="280"/>
    </row>
    <row r="3" spans="2:19" ht="266.39999999999998" customHeight="1">
      <c r="B3" s="786" t="s">
        <v>319</v>
      </c>
      <c r="C3" s="786"/>
      <c r="D3" s="786"/>
      <c r="E3" s="786"/>
      <c r="F3" s="786"/>
      <c r="G3" s="786"/>
      <c r="H3" s="786"/>
      <c r="I3" s="786"/>
      <c r="J3" s="786"/>
      <c r="K3" s="786"/>
      <c r="L3" s="786"/>
      <c r="M3" s="786"/>
      <c r="N3" s="786"/>
      <c r="O3" s="147" t="s">
        <v>209</v>
      </c>
      <c r="P3" s="280"/>
    </row>
    <row r="4" spans="2:19" ht="29.25" customHeight="1">
      <c r="B4" s="239"/>
      <c r="C4" s="240" t="s">
        <v>315</v>
      </c>
      <c r="D4" s="241"/>
      <c r="E4" s="241"/>
      <c r="F4" s="241"/>
      <c r="G4" s="242"/>
      <c r="H4" s="241"/>
      <c r="I4" s="241"/>
      <c r="J4" s="243"/>
      <c r="K4" s="243"/>
      <c r="L4" s="243"/>
      <c r="M4" s="243"/>
      <c r="N4" s="244"/>
      <c r="O4" s="147"/>
      <c r="P4" s="266"/>
    </row>
    <row r="5" spans="2:19" ht="267" customHeight="1">
      <c r="B5" s="791" t="s">
        <v>294</v>
      </c>
      <c r="C5" s="792"/>
      <c r="D5" s="792"/>
      <c r="E5" s="792"/>
      <c r="F5" s="792"/>
      <c r="G5" s="792"/>
      <c r="H5" s="792"/>
      <c r="I5" s="792"/>
      <c r="J5" s="792"/>
      <c r="K5" s="792"/>
      <c r="L5" s="792"/>
      <c r="M5" s="792"/>
      <c r="N5" s="792"/>
      <c r="O5" s="147"/>
      <c r="P5" s="578" t="s">
        <v>209</v>
      </c>
      <c r="Q5" s="322"/>
    </row>
    <row r="6" spans="2:19" ht="36.6" customHeight="1">
      <c r="B6" s="796" t="s">
        <v>240</v>
      </c>
      <c r="C6" s="797"/>
      <c r="D6" s="797"/>
      <c r="E6" s="797"/>
      <c r="F6" s="797"/>
      <c r="G6" s="797"/>
      <c r="H6" s="797"/>
      <c r="I6" s="797"/>
      <c r="J6" s="797"/>
      <c r="K6" s="797"/>
      <c r="L6" s="797"/>
      <c r="M6" s="797"/>
      <c r="N6" s="797"/>
      <c r="O6" s="147"/>
      <c r="P6" s="263"/>
      <c r="Q6" s="281"/>
    </row>
    <row r="7" spans="2:19" ht="109.2" customHeight="1">
      <c r="B7" s="794" t="s">
        <v>287</v>
      </c>
      <c r="C7" s="795"/>
      <c r="D7" s="795"/>
      <c r="E7" s="795"/>
      <c r="F7" s="795"/>
      <c r="G7" s="795"/>
      <c r="H7" s="795"/>
      <c r="I7" s="795"/>
      <c r="J7" s="795"/>
      <c r="K7" s="795"/>
      <c r="L7" s="795"/>
      <c r="M7" s="795"/>
      <c r="N7" s="795"/>
      <c r="O7" s="147"/>
      <c r="P7" s="317"/>
      <c r="Q7" s="281"/>
      <c r="R7" s="189"/>
      <c r="S7" s="195" t="s">
        <v>230</v>
      </c>
    </row>
    <row r="8" spans="2:19" ht="21.6" customHeight="1">
      <c r="B8" s="248"/>
      <c r="C8" s="787" t="s">
        <v>314</v>
      </c>
      <c r="D8" s="787"/>
      <c r="E8" s="787"/>
      <c r="F8" s="787"/>
      <c r="G8" s="787"/>
      <c r="H8" s="787"/>
      <c r="I8" s="787"/>
      <c r="J8" s="787"/>
      <c r="K8" s="787"/>
      <c r="L8" s="787"/>
      <c r="M8" s="155" t="s">
        <v>209</v>
      </c>
      <c r="N8" s="155"/>
      <c r="O8" s="147"/>
      <c r="P8" s="318"/>
    </row>
    <row r="9" spans="2:19" ht="21.6" customHeight="1">
      <c r="B9" s="248"/>
      <c r="C9" s="788" t="s">
        <v>178</v>
      </c>
      <c r="D9" s="788"/>
      <c r="E9" s="788"/>
      <c r="F9" s="788"/>
      <c r="G9" s="788"/>
      <c r="H9" s="788"/>
      <c r="I9" s="788"/>
      <c r="J9" s="788"/>
      <c r="K9" s="788"/>
      <c r="L9" s="788"/>
      <c r="M9" s="155"/>
      <c r="N9" s="181"/>
      <c r="O9" s="147"/>
      <c r="P9" s="319"/>
    </row>
    <row r="10" spans="2:19" ht="21.6" customHeight="1">
      <c r="B10" s="155"/>
      <c r="C10" s="155"/>
      <c r="D10" s="181"/>
      <c r="E10" s="181"/>
      <c r="F10" s="181"/>
      <c r="G10" s="202"/>
      <c r="H10" s="181"/>
      <c r="I10" s="181"/>
      <c r="J10" s="181"/>
      <c r="K10" s="181"/>
      <c r="L10" s="181"/>
      <c r="M10" s="181"/>
      <c r="N10" s="181"/>
      <c r="O10" s="147"/>
      <c r="P10" s="327"/>
    </row>
    <row r="11" spans="2:19" ht="15" customHeight="1">
      <c r="B11" s="147"/>
      <c r="C11" s="147"/>
      <c r="D11" s="203"/>
      <c r="E11" s="203"/>
      <c r="F11" s="203"/>
      <c r="G11" s="204"/>
      <c r="H11" s="203"/>
      <c r="I11" s="203"/>
      <c r="J11" s="203"/>
      <c r="K11" s="203"/>
      <c r="L11" s="203"/>
      <c r="M11" s="203"/>
      <c r="N11" s="203"/>
      <c r="O11" s="147"/>
      <c r="P11" s="622"/>
    </row>
    <row r="12" spans="2:19" ht="13.5" customHeight="1">
      <c r="B12" s="147"/>
      <c r="C12" s="147"/>
      <c r="D12" s="789" t="s">
        <v>179</v>
      </c>
      <c r="E12" s="789"/>
      <c r="F12" s="205"/>
      <c r="G12" s="206" t="s">
        <v>180</v>
      </c>
      <c r="H12" s="207" t="s">
        <v>181</v>
      </c>
      <c r="I12" s="208" t="s">
        <v>182</v>
      </c>
      <c r="J12" s="207" t="s">
        <v>183</v>
      </c>
      <c r="K12" s="207" t="s">
        <v>184</v>
      </c>
      <c r="L12" s="209" t="s">
        <v>198</v>
      </c>
      <c r="M12" s="203"/>
      <c r="N12" s="203"/>
      <c r="O12" s="147"/>
      <c r="P12" s="623"/>
    </row>
    <row r="13" spans="2:19" ht="18" customHeight="1">
      <c r="B13" s="147"/>
      <c r="C13" s="147"/>
      <c r="D13" s="789"/>
      <c r="E13" s="789"/>
      <c r="F13" s="251" t="s">
        <v>185</v>
      </c>
      <c r="G13" s="292">
        <v>479496584</v>
      </c>
      <c r="H13" s="292">
        <v>490295903</v>
      </c>
      <c r="I13" s="247">
        <f t="shared" ref="I13:I23" si="0">+H13/$H$13</f>
        <v>1</v>
      </c>
      <c r="J13" s="328">
        <v>6150402</v>
      </c>
      <c r="K13" s="481">
        <f>+J13/G13</f>
        <v>1.2826790023596915E-2</v>
      </c>
      <c r="L13" s="247">
        <f t="shared" ref="L13:L29" si="1">+H13/G13</f>
        <v>1.0225222021602556</v>
      </c>
      <c r="M13" s="790" t="s">
        <v>186</v>
      </c>
      <c r="N13" s="790"/>
      <c r="O13" s="147"/>
      <c r="P13" s="623"/>
    </row>
    <row r="14" spans="2:19" ht="17.25" customHeight="1">
      <c r="B14" s="147"/>
      <c r="C14" s="147"/>
      <c r="D14" s="789"/>
      <c r="E14" s="789"/>
      <c r="F14" s="330" t="s">
        <v>233</v>
      </c>
      <c r="G14" s="331">
        <v>79946097</v>
      </c>
      <c r="H14" s="331">
        <v>80150804</v>
      </c>
      <c r="I14" s="247">
        <f t="shared" si="0"/>
        <v>0.16347434989682139</v>
      </c>
      <c r="J14" s="532">
        <v>982533</v>
      </c>
      <c r="K14" s="520">
        <f>+J14/H14</f>
        <v>1.2258554511817498E-2</v>
      </c>
      <c r="L14" s="284">
        <f t="shared" si="1"/>
        <v>1.0025605627751908</v>
      </c>
      <c r="M14" s="793" t="s">
        <v>219</v>
      </c>
      <c r="N14" s="276">
        <f>+H13-G13</f>
        <v>10799319</v>
      </c>
      <c r="O14" s="147"/>
      <c r="P14" s="622"/>
    </row>
    <row r="15" spans="2:19" ht="17.25" customHeight="1">
      <c r="B15" s="147"/>
      <c r="C15" s="147"/>
      <c r="D15" s="789"/>
      <c r="E15" s="789"/>
      <c r="F15" s="330" t="s">
        <v>281</v>
      </c>
      <c r="G15" s="331">
        <v>3449778</v>
      </c>
      <c r="H15" s="331">
        <v>3506282</v>
      </c>
      <c r="I15" s="247">
        <f t="shared" si="0"/>
        <v>7.1513589621000767E-3</v>
      </c>
      <c r="J15" s="519">
        <v>37728</v>
      </c>
      <c r="K15" s="520">
        <f>+J15/G15</f>
        <v>1.0936355904640821E-2</v>
      </c>
      <c r="L15" s="284">
        <f t="shared" si="1"/>
        <v>1.0163790249691429</v>
      </c>
      <c r="M15" s="793"/>
      <c r="N15" s="275"/>
      <c r="O15" s="147"/>
      <c r="P15" s="623"/>
    </row>
    <row r="16" spans="2:19" ht="17.25" customHeight="1">
      <c r="B16" s="147"/>
      <c r="C16" s="147"/>
      <c r="D16" s="789"/>
      <c r="E16" s="789"/>
      <c r="F16" s="583" t="s">
        <v>238</v>
      </c>
      <c r="G16" s="328">
        <v>5647041</v>
      </c>
      <c r="H16" s="328">
        <v>5662073</v>
      </c>
      <c r="I16" s="247">
        <f t="shared" si="0"/>
        <v>1.1548277204347758E-2</v>
      </c>
      <c r="J16" s="250">
        <v>323127</v>
      </c>
      <c r="K16" s="484">
        <f t="shared" ref="K16:K23" si="2">+J16/H16</f>
        <v>5.7068674317692476E-2</v>
      </c>
      <c r="L16" s="284">
        <f t="shared" si="1"/>
        <v>1.0026619250683677</v>
      </c>
      <c r="M16" s="793"/>
      <c r="N16" s="793"/>
      <c r="O16" s="147"/>
      <c r="P16" s="623"/>
      <c r="S16" s="195" t="s">
        <v>219</v>
      </c>
    </row>
    <row r="17" spans="2:17" ht="17.25" customHeight="1">
      <c r="B17" s="147"/>
      <c r="C17" s="147"/>
      <c r="D17" s="789"/>
      <c r="E17" s="789"/>
      <c r="F17" s="584" t="s">
        <v>229</v>
      </c>
      <c r="G17" s="328">
        <v>29809769</v>
      </c>
      <c r="H17" s="328">
        <v>29978513</v>
      </c>
      <c r="I17" s="247">
        <f t="shared" si="0"/>
        <v>6.1143715084235571E-2</v>
      </c>
      <c r="J17" s="285">
        <v>660265</v>
      </c>
      <c r="K17" s="483">
        <f t="shared" si="2"/>
        <v>2.2024608091802286E-2</v>
      </c>
      <c r="L17" s="284">
        <f t="shared" si="1"/>
        <v>1.0056606946534876</v>
      </c>
      <c r="M17" s="793"/>
      <c r="N17" s="793"/>
      <c r="O17" s="147"/>
      <c r="P17" s="624"/>
    </row>
    <row r="18" spans="2:17" ht="17.25" customHeight="1">
      <c r="B18" s="147"/>
      <c r="C18" s="147"/>
      <c r="D18" s="789"/>
      <c r="E18" s="789"/>
      <c r="F18" s="534" t="s">
        <v>187</v>
      </c>
      <c r="G18" s="535">
        <v>9025257</v>
      </c>
      <c r="H18" s="535">
        <v>9040640</v>
      </c>
      <c r="I18" s="247">
        <f t="shared" si="0"/>
        <v>1.8439150612278316E-2</v>
      </c>
      <c r="J18" s="250">
        <v>128059</v>
      </c>
      <c r="K18" s="283">
        <f t="shared" si="2"/>
        <v>1.4164815765255558E-2</v>
      </c>
      <c r="L18" s="284">
        <f t="shared" si="1"/>
        <v>1.0017044389982468</v>
      </c>
      <c r="M18" s="793"/>
      <c r="N18" s="793"/>
      <c r="O18" s="147"/>
      <c r="P18" s="625"/>
    </row>
    <row r="19" spans="2:17" ht="17.25" customHeight="1">
      <c r="B19" s="147"/>
      <c r="C19" s="147"/>
      <c r="D19" s="789"/>
      <c r="E19" s="789"/>
      <c r="F19" s="330" t="s">
        <v>237</v>
      </c>
      <c r="G19" s="328">
        <v>3443018</v>
      </c>
      <c r="H19" s="328">
        <v>3482175</v>
      </c>
      <c r="I19" s="247">
        <f t="shared" si="0"/>
        <v>7.1021906948302606E-3</v>
      </c>
      <c r="J19" s="250">
        <v>56689</v>
      </c>
      <c r="K19" s="283">
        <f t="shared" si="2"/>
        <v>1.6279767673939419E-2</v>
      </c>
      <c r="L19" s="284">
        <f t="shared" si="1"/>
        <v>1.0113728711264363</v>
      </c>
      <c r="M19" s="793"/>
      <c r="N19" s="793"/>
      <c r="O19" s="147"/>
      <c r="P19" s="625"/>
      <c r="Q19" s="579"/>
    </row>
    <row r="20" spans="2:17" ht="17.25" customHeight="1">
      <c r="B20" s="147"/>
      <c r="C20" s="147"/>
      <c r="D20" s="789"/>
      <c r="E20" s="789"/>
      <c r="F20" s="585" t="s">
        <v>217</v>
      </c>
      <c r="G20" s="328">
        <v>3712263</v>
      </c>
      <c r="H20" s="328">
        <v>3718953</v>
      </c>
      <c r="I20" s="247">
        <f t="shared" si="0"/>
        <v>7.5851194701906368E-3</v>
      </c>
      <c r="J20" s="250">
        <v>100032</v>
      </c>
      <c r="K20" s="484">
        <f t="shared" si="2"/>
        <v>2.689789303602385E-2</v>
      </c>
      <c r="L20" s="284">
        <f t="shared" si="1"/>
        <v>1.0018021352474218</v>
      </c>
      <c r="M20" s="793"/>
      <c r="N20" s="793"/>
      <c r="O20" s="147"/>
      <c r="P20" s="626"/>
    </row>
    <row r="21" spans="2:17" ht="17.25" customHeight="1">
      <c r="B21" s="147"/>
      <c r="C21" s="147"/>
      <c r="D21" s="789"/>
      <c r="E21" s="789"/>
      <c r="F21" s="330" t="s">
        <v>236</v>
      </c>
      <c r="G21" s="331">
        <v>14789483</v>
      </c>
      <c r="H21" s="331">
        <v>14885710</v>
      </c>
      <c r="I21" s="247">
        <f t="shared" si="0"/>
        <v>3.0360665689674344E-2</v>
      </c>
      <c r="J21" s="477">
        <v>98119</v>
      </c>
      <c r="K21" s="283">
        <f t="shared" si="2"/>
        <v>6.5914894217339983E-3</v>
      </c>
      <c r="L21" s="284">
        <f t="shared" si="1"/>
        <v>1.0065064478589278</v>
      </c>
      <c r="M21" s="793"/>
      <c r="N21" s="793"/>
      <c r="O21" s="147"/>
      <c r="P21" s="625"/>
    </row>
    <row r="22" spans="2:17" ht="17.25" customHeight="1">
      <c r="B22" s="147"/>
      <c r="C22" s="147"/>
      <c r="D22" s="789"/>
      <c r="E22" s="789"/>
      <c r="F22" s="330" t="s">
        <v>227</v>
      </c>
      <c r="G22" s="346">
        <v>7148789</v>
      </c>
      <c r="H22" s="346">
        <v>7166371</v>
      </c>
      <c r="I22" s="247">
        <f t="shared" si="0"/>
        <v>1.4616420321178984E-2</v>
      </c>
      <c r="J22" s="250">
        <v>140277</v>
      </c>
      <c r="K22" s="580">
        <f t="shared" si="2"/>
        <v>1.9574342439150863E-2</v>
      </c>
      <c r="L22" s="284">
        <f t="shared" si="1"/>
        <v>1.0024594375355043</v>
      </c>
      <c r="M22" s="793"/>
      <c r="N22" s="793"/>
      <c r="O22" s="147"/>
      <c r="P22" s="625"/>
    </row>
    <row r="23" spans="2:17" ht="17.25" customHeight="1">
      <c r="B23" s="147"/>
      <c r="C23" s="147"/>
      <c r="D23" s="789"/>
      <c r="E23" s="789"/>
      <c r="F23" s="330" t="s">
        <v>234</v>
      </c>
      <c r="G23" s="331">
        <v>43018032</v>
      </c>
      <c r="H23" s="331">
        <v>43027035</v>
      </c>
      <c r="I23" s="247">
        <f t="shared" si="0"/>
        <v>8.7757280321389922E-2</v>
      </c>
      <c r="J23" s="332">
        <v>521264</v>
      </c>
      <c r="K23" s="283">
        <f t="shared" si="2"/>
        <v>1.2114801775209469E-2</v>
      </c>
      <c r="L23" s="284">
        <f t="shared" si="1"/>
        <v>1.0002092843298829</v>
      </c>
      <c r="M23" s="793"/>
      <c r="N23" s="793"/>
      <c r="O23" s="147"/>
      <c r="P23" s="626"/>
    </row>
    <row r="24" spans="2:17" ht="17.25" customHeight="1">
      <c r="B24" s="147"/>
      <c r="C24" s="147"/>
      <c r="D24" s="789"/>
      <c r="E24" s="789"/>
      <c r="F24" s="586" t="s">
        <v>232</v>
      </c>
      <c r="G24" s="328">
        <v>1523590</v>
      </c>
      <c r="H24" s="328">
        <v>1525181</v>
      </c>
      <c r="I24" s="247">
        <f>+G24/$H$13</f>
        <v>3.1074907839888683E-3</v>
      </c>
      <c r="J24" s="328">
        <v>30360</v>
      </c>
      <c r="K24" s="580">
        <f>+J24/G24</f>
        <v>1.9926620678791539E-2</v>
      </c>
      <c r="L24" s="284">
        <f t="shared" si="1"/>
        <v>1.001044244186428</v>
      </c>
      <c r="M24" s="793"/>
      <c r="N24" s="793"/>
      <c r="O24" s="147"/>
      <c r="P24" s="625"/>
    </row>
    <row r="25" spans="2:17" ht="17.25" customHeight="1">
      <c r="B25" s="147"/>
      <c r="C25" s="147"/>
      <c r="D25" s="789"/>
      <c r="E25" s="789"/>
      <c r="F25" s="587" t="s">
        <v>228</v>
      </c>
      <c r="G25" s="482">
        <v>17481799</v>
      </c>
      <c r="H25" s="482">
        <v>17619521</v>
      </c>
      <c r="I25" s="247">
        <f t="shared" ref="I25:I30" si="3">+H25/$H$13</f>
        <v>3.5936504654006871E-2</v>
      </c>
      <c r="J25" s="250">
        <v>362008</v>
      </c>
      <c r="K25" s="580">
        <f>+J25/H25</f>
        <v>2.0545847983041082E-2</v>
      </c>
      <c r="L25" s="284">
        <f t="shared" si="1"/>
        <v>1.0078780221646526</v>
      </c>
      <c r="M25" s="793"/>
      <c r="N25" s="793"/>
      <c r="O25" s="147"/>
      <c r="P25" s="625"/>
    </row>
    <row r="26" spans="2:17" ht="17.25" customHeight="1">
      <c r="B26" s="147"/>
      <c r="C26" s="147"/>
      <c r="D26" s="789"/>
      <c r="E26" s="789"/>
      <c r="F26" s="536" t="s">
        <v>231</v>
      </c>
      <c r="G26" s="482">
        <v>11451676</v>
      </c>
      <c r="H26" s="482">
        <v>11551574</v>
      </c>
      <c r="I26" s="247">
        <f t="shared" si="3"/>
        <v>2.3560413067534852E-2</v>
      </c>
      <c r="J26" s="250">
        <v>102541</v>
      </c>
      <c r="K26" s="537">
        <f>+J26/H26</f>
        <v>8.8767989539780458E-3</v>
      </c>
      <c r="L26" s="247">
        <f t="shared" si="1"/>
        <v>1.0087234392590221</v>
      </c>
      <c r="M26" s="793"/>
      <c r="N26" s="793"/>
      <c r="O26" s="147"/>
      <c r="P26" s="623"/>
    </row>
    <row r="27" spans="2:17" ht="17.25" customHeight="1">
      <c r="B27" s="147"/>
      <c r="C27" s="147"/>
      <c r="D27" s="789"/>
      <c r="E27" s="789"/>
      <c r="F27" s="599" t="s">
        <v>196</v>
      </c>
      <c r="G27" s="600">
        <v>25106739</v>
      </c>
      <c r="H27" s="600">
        <v>26084340</v>
      </c>
      <c r="I27" s="460">
        <f t="shared" si="3"/>
        <v>5.3201219590855935E-2</v>
      </c>
      <c r="J27" s="601">
        <v>143509</v>
      </c>
      <c r="K27" s="461">
        <f>+J27/H27</f>
        <v>5.501730156868067E-3</v>
      </c>
      <c r="L27" s="462">
        <f>+H27/G27</f>
        <v>1.038937792757554</v>
      </c>
      <c r="M27" s="793"/>
      <c r="N27" s="793"/>
      <c r="O27" s="147"/>
      <c r="P27" s="622"/>
    </row>
    <row r="28" spans="2:17" ht="22.2" customHeight="1">
      <c r="B28" s="147"/>
      <c r="C28" s="147"/>
      <c r="D28" s="789"/>
      <c r="E28" s="789"/>
      <c r="F28" s="529" t="s">
        <v>197</v>
      </c>
      <c r="G28" s="530">
        <v>19492672</v>
      </c>
      <c r="H28" s="530">
        <v>21591147</v>
      </c>
      <c r="I28" s="460">
        <f t="shared" si="3"/>
        <v>4.4036972097643658E-2</v>
      </c>
      <c r="J28" s="531">
        <v>129987</v>
      </c>
      <c r="K28" s="461">
        <f t="shared" ref="K28:K30" si="4">+J28/H28</f>
        <v>6.0203841880192843E-3</v>
      </c>
      <c r="L28" s="462">
        <f t="shared" si="1"/>
        <v>1.1076545585951481</v>
      </c>
      <c r="M28" s="793"/>
      <c r="N28" s="793"/>
      <c r="O28" s="147"/>
      <c r="P28" s="327"/>
    </row>
    <row r="29" spans="2:17" ht="22.2" customHeight="1">
      <c r="B29" s="147"/>
      <c r="C29" s="147"/>
      <c r="D29" s="798"/>
      <c r="E29" s="798"/>
      <c r="F29" s="521" t="s">
        <v>207</v>
      </c>
      <c r="G29" s="522">
        <v>6333118</v>
      </c>
      <c r="H29" s="522">
        <v>6653421</v>
      </c>
      <c r="I29" s="475">
        <f t="shared" si="3"/>
        <v>1.3570215372572672E-2</v>
      </c>
      <c r="J29" s="523">
        <v>28253</v>
      </c>
      <c r="K29" s="461">
        <f t="shared" si="4"/>
        <v>4.2463869338795783E-3</v>
      </c>
      <c r="L29" s="462">
        <f t="shared" si="1"/>
        <v>1.050575877474571</v>
      </c>
      <c r="M29" s="793"/>
      <c r="N29" s="793"/>
      <c r="O29" s="147"/>
      <c r="P29" s="327"/>
    </row>
    <row r="30" spans="2:17" ht="22.2" customHeight="1">
      <c r="B30" s="153"/>
      <c r="C30" s="147"/>
      <c r="D30" s="275"/>
      <c r="E30" s="275"/>
      <c r="F30" s="203" t="s">
        <v>316</v>
      </c>
      <c r="G30" s="627"/>
      <c r="H30" s="628">
        <v>1412636</v>
      </c>
      <c r="I30" s="629">
        <f t="shared" si="3"/>
        <v>2.8811907082160544E-3</v>
      </c>
      <c r="J30" s="627">
        <v>12699</v>
      </c>
      <c r="K30" s="283">
        <f t="shared" si="4"/>
        <v>8.9895769327696592E-3</v>
      </c>
      <c r="L30" s="630" t="s">
        <v>209</v>
      </c>
      <c r="M30" s="275"/>
      <c r="N30" s="275"/>
      <c r="O30" s="147"/>
      <c r="P30" s="326"/>
    </row>
    <row r="31" spans="2:17" ht="17.399999999999999">
      <c r="B31" s="147"/>
      <c r="C31" s="147"/>
      <c r="D31" s="147"/>
      <c r="E31" s="147"/>
      <c r="F31" s="147"/>
      <c r="G31" s="147"/>
      <c r="H31" s="147"/>
      <c r="I31" s="147"/>
      <c r="J31" s="147"/>
      <c r="K31" s="147"/>
      <c r="L31" s="147"/>
      <c r="M31" s="147"/>
      <c r="N31" s="147"/>
      <c r="O31" s="147"/>
      <c r="P31" s="327"/>
      <c r="Q31" s="326"/>
    </row>
    <row r="32" spans="2:17" ht="21.6" customHeight="1">
      <c r="B32" s="147"/>
      <c r="C32" s="147"/>
      <c r="D32" s="147"/>
      <c r="E32" s="147"/>
      <c r="F32" s="147"/>
      <c r="G32" s="147"/>
      <c r="H32" s="147"/>
      <c r="I32" s="147"/>
      <c r="J32" s="147"/>
      <c r="K32" s="147"/>
      <c r="L32" s="287"/>
      <c r="M32" s="286"/>
      <c r="N32" s="286"/>
      <c r="O32" s="147"/>
      <c r="P32" s="327"/>
    </row>
    <row r="33" spans="2:16" ht="21.6" customHeight="1">
      <c r="B33" s="147"/>
      <c r="C33" s="147"/>
      <c r="D33" s="147"/>
      <c r="E33" s="147"/>
      <c r="F33" s="147"/>
      <c r="G33" s="147"/>
      <c r="H33" s="147"/>
      <c r="I33" s="147"/>
      <c r="J33" s="147"/>
      <c r="K33" s="147"/>
      <c r="L33" s="764" t="s">
        <v>317</v>
      </c>
      <c r="M33" s="764"/>
      <c r="N33" s="764"/>
      <c r="O33" s="147" t="s">
        <v>209</v>
      </c>
      <c r="P33" s="326"/>
    </row>
    <row r="34" spans="2:16" ht="21.6" customHeight="1">
      <c r="B34" s="147"/>
      <c r="C34" s="147"/>
      <c r="D34" s="147"/>
      <c r="E34" s="147"/>
      <c r="F34" s="147"/>
      <c r="G34" s="147"/>
      <c r="H34" s="147"/>
      <c r="I34" s="147"/>
      <c r="J34" s="147"/>
      <c r="K34" s="147"/>
      <c r="L34" s="764"/>
      <c r="M34" s="764"/>
      <c r="N34" s="764"/>
      <c r="O34" s="329"/>
      <c r="P34" s="327"/>
    </row>
    <row r="35" spans="2:16" ht="21.6" customHeight="1">
      <c r="B35" s="147"/>
      <c r="C35" s="147"/>
      <c r="D35" s="147"/>
      <c r="E35" s="147"/>
      <c r="F35" s="147"/>
      <c r="G35" s="147"/>
      <c r="H35" s="147"/>
      <c r="I35" s="147"/>
      <c r="J35" s="147"/>
      <c r="K35" s="147"/>
      <c r="L35" s="764"/>
      <c r="M35" s="764"/>
      <c r="N35" s="764"/>
      <c r="O35" s="329"/>
      <c r="P35" s="327"/>
    </row>
    <row r="36" spans="2:16" ht="21.6" customHeight="1">
      <c r="B36" s="147"/>
      <c r="C36" s="147"/>
      <c r="D36" s="147"/>
      <c r="E36" s="147"/>
      <c r="F36" s="147"/>
      <c r="G36" s="147"/>
      <c r="H36" s="147"/>
      <c r="I36" s="147"/>
      <c r="J36" s="147"/>
      <c r="K36" s="147"/>
      <c r="L36" s="764"/>
      <c r="M36" s="764"/>
      <c r="N36" s="764"/>
      <c r="O36" s="329"/>
      <c r="P36" s="326"/>
    </row>
    <row r="37" spans="2:16" ht="21.6" customHeight="1">
      <c r="B37" s="333"/>
      <c r="C37" s="147"/>
      <c r="D37" s="147"/>
      <c r="E37" s="147"/>
      <c r="F37" s="147"/>
      <c r="G37" s="147"/>
      <c r="H37" s="147"/>
      <c r="I37" s="147"/>
      <c r="J37" s="147"/>
      <c r="K37" s="147"/>
      <c r="L37" s="764"/>
      <c r="M37" s="764"/>
      <c r="N37" s="764"/>
      <c r="O37" s="329"/>
      <c r="P37" s="327"/>
    </row>
    <row r="38" spans="2:16" ht="21.6" customHeight="1">
      <c r="B38" s="147"/>
      <c r="C38" s="147"/>
      <c r="D38" s="147"/>
      <c r="E38" s="147"/>
      <c r="F38" s="147"/>
      <c r="G38" s="147"/>
      <c r="H38" s="147"/>
      <c r="I38" s="147"/>
      <c r="J38" s="147"/>
      <c r="K38" s="147"/>
      <c r="L38" s="764"/>
      <c r="M38" s="764"/>
      <c r="N38" s="764"/>
      <c r="O38" s="329"/>
      <c r="P38" s="327"/>
    </row>
    <row r="39" spans="2:16" ht="21.6" customHeight="1">
      <c r="B39" s="147"/>
      <c r="C39" s="147"/>
      <c r="D39" s="147"/>
      <c r="E39" s="147"/>
      <c r="F39" s="147"/>
      <c r="G39" s="147"/>
      <c r="H39" s="147"/>
      <c r="I39" s="147"/>
      <c r="J39" s="147"/>
      <c r="K39" s="147"/>
      <c r="L39" s="764"/>
      <c r="M39" s="764"/>
      <c r="N39" s="764"/>
      <c r="O39" s="329"/>
      <c r="P39" s="327"/>
    </row>
    <row r="40" spans="2:16" ht="21.6" customHeight="1">
      <c r="B40" s="147"/>
      <c r="C40" s="147"/>
      <c r="D40" s="147"/>
      <c r="E40" s="147"/>
      <c r="F40" s="147"/>
      <c r="G40" s="147"/>
      <c r="H40" s="147"/>
      <c r="I40" s="147"/>
      <c r="J40" s="147"/>
      <c r="K40" s="147"/>
      <c r="L40" s="764"/>
      <c r="M40" s="764"/>
      <c r="N40" s="764"/>
      <c r="O40" s="329"/>
      <c r="P40" s="327"/>
    </row>
    <row r="41" spans="2:16" ht="21.6" customHeight="1">
      <c r="B41" s="147"/>
      <c r="C41" s="147"/>
      <c r="D41" s="147"/>
      <c r="E41" s="147"/>
      <c r="F41" s="147"/>
      <c r="G41" s="147"/>
      <c r="H41" s="147"/>
      <c r="I41" s="147"/>
      <c r="J41" s="147"/>
      <c r="K41" s="147"/>
      <c r="L41" s="764"/>
      <c r="M41" s="764"/>
      <c r="N41" s="764"/>
      <c r="O41" s="329"/>
      <c r="P41" s="327"/>
    </row>
    <row r="42" spans="2:16" ht="21.6" customHeight="1">
      <c r="B42" s="147"/>
      <c r="C42" s="147"/>
      <c r="D42" s="147"/>
      <c r="E42" s="147"/>
      <c r="F42" s="147"/>
      <c r="G42" s="147"/>
      <c r="H42" s="147"/>
      <c r="I42" s="147"/>
      <c r="J42" s="147"/>
      <c r="K42" s="147"/>
      <c r="L42" s="764"/>
      <c r="M42" s="764"/>
      <c r="N42" s="764"/>
      <c r="O42" s="329"/>
      <c r="P42" s="327"/>
    </row>
    <row r="43" spans="2:16" ht="21.6" customHeight="1">
      <c r="B43" s="147"/>
      <c r="C43" s="147"/>
      <c r="D43" s="147"/>
      <c r="E43" s="147"/>
      <c r="F43" s="147"/>
      <c r="G43" s="147"/>
      <c r="H43" s="147"/>
      <c r="I43" s="147"/>
      <c r="J43" s="147"/>
      <c r="K43" s="147"/>
      <c r="L43" s="764"/>
      <c r="M43" s="764"/>
      <c r="N43" s="764"/>
      <c r="O43" s="329"/>
      <c r="P43" s="327"/>
    </row>
    <row r="44" spans="2:16" ht="21.6" customHeight="1">
      <c r="B44" s="147"/>
      <c r="C44" s="147"/>
      <c r="D44" s="147"/>
      <c r="E44" s="147"/>
      <c r="F44" s="147"/>
      <c r="G44" s="147"/>
      <c r="H44" s="147"/>
      <c r="I44" s="147"/>
      <c r="J44" s="147"/>
      <c r="K44" s="147"/>
      <c r="L44" s="764"/>
      <c r="M44" s="764"/>
      <c r="N44" s="764"/>
      <c r="O44" s="329"/>
      <c r="P44" s="327"/>
    </row>
    <row r="45" spans="2:16" ht="21.6" customHeight="1">
      <c r="B45" s="147"/>
      <c r="C45" s="147"/>
      <c r="D45" s="147"/>
      <c r="E45" s="147"/>
      <c r="F45" s="147"/>
      <c r="G45" s="147"/>
      <c r="H45" s="147"/>
      <c r="I45" s="147"/>
      <c r="J45" s="147"/>
      <c r="K45" s="147"/>
      <c r="L45" s="764"/>
      <c r="M45" s="764"/>
      <c r="N45" s="764"/>
      <c r="O45" s="329"/>
      <c r="P45" s="327"/>
    </row>
    <row r="46" spans="2:16" ht="21.6" customHeight="1">
      <c r="B46" s="147"/>
      <c r="C46" s="147"/>
      <c r="D46" s="147"/>
      <c r="E46" s="147"/>
      <c r="F46" s="147"/>
      <c r="G46" s="147"/>
      <c r="H46" s="147"/>
      <c r="I46" s="147"/>
      <c r="J46" s="147"/>
      <c r="K46" s="147"/>
      <c r="L46" s="764"/>
      <c r="M46" s="764"/>
      <c r="N46" s="764"/>
      <c r="O46" s="329"/>
      <c r="P46" s="327"/>
    </row>
    <row r="47" spans="2:16" ht="21.6" customHeight="1">
      <c r="B47" s="147"/>
      <c r="C47" s="147"/>
      <c r="D47" s="147"/>
      <c r="E47" s="147"/>
      <c r="F47" s="147"/>
      <c r="G47" s="147"/>
      <c r="H47" s="147"/>
      <c r="I47" s="147"/>
      <c r="J47" s="147"/>
      <c r="K47" s="147"/>
      <c r="L47" s="764"/>
      <c r="M47" s="764"/>
      <c r="N47" s="764"/>
      <c r="O47" s="329"/>
    </row>
    <row r="48" spans="2:16" ht="21.6" customHeight="1">
      <c r="B48" s="147"/>
      <c r="C48" s="147"/>
      <c r="D48" s="147"/>
      <c r="E48" s="147"/>
      <c r="F48" s="147"/>
      <c r="G48" s="147"/>
      <c r="H48" s="147"/>
      <c r="I48" s="147"/>
      <c r="J48" s="147"/>
      <c r="K48" s="147"/>
      <c r="L48" s="764"/>
      <c r="M48" s="764"/>
      <c r="N48" s="764"/>
      <c r="O48" s="329"/>
    </row>
    <row r="49" spans="2:16" ht="39" customHeight="1">
      <c r="B49" s="210" t="s">
        <v>29</v>
      </c>
      <c r="C49" s="210"/>
      <c r="D49" s="210"/>
      <c r="E49" s="210" t="s">
        <v>254</v>
      </c>
      <c r="F49" s="210"/>
      <c r="G49" s="210"/>
      <c r="H49" s="210"/>
      <c r="I49" s="210"/>
      <c r="J49" s="210"/>
      <c r="K49" s="210"/>
      <c r="L49" s="764"/>
      <c r="M49" s="764"/>
      <c r="N49" s="764"/>
      <c r="O49" s="147"/>
    </row>
    <row r="50" spans="2:16" ht="39" customHeight="1">
      <c r="B50" s="210"/>
      <c r="C50" s="210"/>
      <c r="D50" s="210"/>
      <c r="E50" s="800" t="s">
        <v>255</v>
      </c>
      <c r="F50" s="800"/>
      <c r="G50" s="210"/>
      <c r="H50" s="210"/>
      <c r="I50" s="210"/>
      <c r="J50" s="210"/>
      <c r="K50" s="210"/>
      <c r="L50" s="480"/>
      <c r="M50" s="480"/>
      <c r="N50" s="480"/>
      <c r="O50" s="147"/>
    </row>
    <row r="51" spans="2:16" ht="39" customHeight="1">
      <c r="B51" s="210"/>
      <c r="C51" s="210"/>
      <c r="D51" s="210"/>
      <c r="E51" s="210"/>
      <c r="F51" s="802" t="s">
        <v>253</v>
      </c>
      <c r="G51" s="802"/>
      <c r="H51" s="802"/>
      <c r="I51" s="485"/>
      <c r="J51" s="210"/>
      <c r="K51" s="210"/>
      <c r="L51" s="480"/>
      <c r="M51" s="480"/>
      <c r="N51" s="480"/>
      <c r="O51" s="147"/>
    </row>
    <row r="52" spans="2:16" ht="39" customHeight="1">
      <c r="B52" s="210"/>
      <c r="C52" s="210"/>
      <c r="D52" s="210"/>
      <c r="E52" s="210"/>
      <c r="F52" s="802"/>
      <c r="G52" s="802"/>
      <c r="H52" s="802"/>
      <c r="I52" s="485" t="s">
        <v>259</v>
      </c>
      <c r="J52" s="210"/>
      <c r="K52" s="210"/>
      <c r="L52" s="480"/>
      <c r="M52" s="480"/>
      <c r="N52" s="480"/>
      <c r="O52" s="147"/>
    </row>
    <row r="53" spans="2:16" ht="39" customHeight="1">
      <c r="B53" s="210"/>
      <c r="C53" s="210"/>
      <c r="D53" s="210"/>
      <c r="E53" s="210"/>
      <c r="F53" s="210"/>
      <c r="G53" s="210"/>
      <c r="H53" s="210"/>
      <c r="I53" s="210"/>
      <c r="J53" s="210"/>
      <c r="K53" s="210"/>
      <c r="L53" s="480"/>
      <c r="M53" s="480"/>
      <c r="N53" s="764" t="s">
        <v>318</v>
      </c>
      <c r="O53" s="764"/>
    </row>
    <row r="54" spans="2:16" ht="39" customHeight="1">
      <c r="B54" s="210"/>
      <c r="C54" s="210"/>
      <c r="D54" s="210"/>
      <c r="E54" s="210"/>
      <c r="F54" s="210"/>
      <c r="G54" s="210"/>
      <c r="H54" s="210"/>
      <c r="I54" s="210"/>
      <c r="J54" s="210"/>
      <c r="K54" s="210"/>
      <c r="L54" s="480"/>
      <c r="M54" s="480"/>
      <c r="N54" s="764"/>
      <c r="O54" s="764"/>
    </row>
    <row r="55" spans="2:16" ht="35.4" customHeight="1">
      <c r="B55" s="210"/>
      <c r="C55" s="210"/>
      <c r="E55" s="801" t="s">
        <v>256</v>
      </c>
      <c r="F55" s="801"/>
      <c r="G55" s="210"/>
      <c r="H55" s="210"/>
      <c r="I55" s="210"/>
      <c r="J55" s="210"/>
      <c r="K55" s="210"/>
      <c r="L55" s="480"/>
      <c r="M55" s="480"/>
      <c r="N55" s="764"/>
      <c r="O55" s="764"/>
    </row>
    <row r="56" spans="2:16" ht="24" customHeight="1">
      <c r="B56" s="210"/>
      <c r="C56" s="210"/>
      <c r="E56" s="210"/>
      <c r="F56" s="210"/>
      <c r="G56" s="210"/>
      <c r="H56" s="210"/>
      <c r="I56" s="210"/>
      <c r="J56" s="210"/>
      <c r="K56" s="210"/>
      <c r="L56" s="480"/>
      <c r="M56" s="480"/>
      <c r="O56" s="147"/>
    </row>
    <row r="57" spans="2:16" ht="24" customHeight="1">
      <c r="B57" s="210"/>
      <c r="C57" s="210"/>
      <c r="D57" s="210"/>
      <c r="E57" s="210"/>
      <c r="F57" s="775" t="s">
        <v>257</v>
      </c>
      <c r="G57" s="775"/>
      <c r="H57" s="775"/>
      <c r="I57" s="210"/>
      <c r="J57" s="210"/>
      <c r="K57" s="210"/>
      <c r="L57" s="480"/>
      <c r="M57" s="480"/>
      <c r="N57" s="480"/>
      <c r="O57" s="147"/>
    </row>
    <row r="58" spans="2:16" ht="24" customHeight="1">
      <c r="B58" s="210"/>
      <c r="C58" s="210"/>
      <c r="D58" s="210"/>
      <c r="E58" s="210"/>
      <c r="F58" s="775"/>
      <c r="G58" s="775"/>
      <c r="H58" s="775"/>
      <c r="I58" s="210"/>
      <c r="J58" s="210"/>
      <c r="K58" s="210"/>
      <c r="L58" s="480"/>
      <c r="M58" s="480"/>
      <c r="N58" s="480"/>
      <c r="O58" s="147"/>
    </row>
    <row r="59" spans="2:16" ht="24" customHeight="1">
      <c r="B59" s="210"/>
      <c r="C59" s="210"/>
      <c r="D59" s="210"/>
      <c r="E59" s="210"/>
      <c r="F59" s="775" t="s">
        <v>258</v>
      </c>
      <c r="G59" s="775"/>
      <c r="H59" s="775"/>
      <c r="I59" s="210"/>
      <c r="J59" s="210"/>
      <c r="K59" s="210"/>
      <c r="L59" s="480"/>
      <c r="M59" s="480"/>
      <c r="N59" s="480"/>
      <c r="O59" s="147"/>
    </row>
    <row r="60" spans="2:16" ht="47.4" customHeight="1">
      <c r="B60" s="210"/>
      <c r="C60" s="210"/>
      <c r="D60" s="210"/>
      <c r="E60" s="210"/>
      <c r="F60" s="799" t="s">
        <v>280</v>
      </c>
      <c r="G60" s="799"/>
      <c r="H60" s="799"/>
      <c r="I60" s="210"/>
      <c r="J60" s="210"/>
      <c r="K60" s="210"/>
      <c r="L60" s="480"/>
      <c r="M60" s="480"/>
      <c r="N60" s="480"/>
      <c r="O60" s="147"/>
    </row>
    <row r="61" spans="2:16" ht="32.4">
      <c r="B61" s="774" t="s">
        <v>188</v>
      </c>
      <c r="C61" s="774"/>
      <c r="D61" s="774"/>
      <c r="E61" s="774"/>
      <c r="F61" s="774"/>
      <c r="G61" s="774"/>
      <c r="H61" s="774"/>
      <c r="I61" s="159"/>
      <c r="J61" s="158"/>
      <c r="K61" s="147"/>
      <c r="L61" s="147"/>
      <c r="M61" s="147"/>
      <c r="N61" s="147"/>
      <c r="O61" s="147"/>
    </row>
    <row r="62" spans="2:16" ht="18">
      <c r="B62" s="190" t="s">
        <v>140</v>
      </c>
      <c r="C62" s="147"/>
      <c r="D62" s="147"/>
      <c r="E62" s="147"/>
      <c r="F62" s="147"/>
      <c r="G62" s="147"/>
      <c r="H62" s="147"/>
      <c r="I62" s="147"/>
      <c r="J62" s="147"/>
      <c r="K62" s="147"/>
      <c r="L62" s="147"/>
      <c r="M62" s="147"/>
      <c r="N62" s="147"/>
      <c r="O62" s="147"/>
      <c r="P62" s="326"/>
    </row>
    <row r="63" spans="2:16" ht="18">
      <c r="B63" s="766" t="s">
        <v>141</v>
      </c>
      <c r="C63" s="766"/>
      <c r="D63" s="766"/>
      <c r="E63" s="766"/>
      <c r="F63" s="766"/>
      <c r="G63" s="766"/>
      <c r="H63" s="766"/>
      <c r="I63" s="766"/>
      <c r="J63" s="766"/>
      <c r="K63" s="766"/>
      <c r="L63" s="766"/>
      <c r="M63" s="766"/>
      <c r="N63" s="147"/>
      <c r="O63" s="147"/>
      <c r="P63" s="327"/>
    </row>
    <row r="64" spans="2:16" ht="18">
      <c r="B64" s="765" t="s">
        <v>142</v>
      </c>
      <c r="C64" s="765"/>
      <c r="D64" s="765"/>
      <c r="E64" s="765"/>
      <c r="F64" s="765"/>
      <c r="G64" s="765"/>
      <c r="H64" s="765"/>
      <c r="I64" s="765"/>
      <c r="J64" s="765"/>
      <c r="K64" s="765"/>
      <c r="L64" s="765"/>
      <c r="M64" s="765"/>
      <c r="N64" s="147"/>
      <c r="O64" s="147"/>
      <c r="P64" s="327"/>
    </row>
    <row r="65" spans="2:16" ht="22.5" customHeight="1">
      <c r="B65" s="771" t="s">
        <v>204</v>
      </c>
      <c r="C65" s="772"/>
      <c r="D65" s="772"/>
      <c r="E65" s="772"/>
      <c r="F65" s="772"/>
      <c r="G65" s="772"/>
      <c r="H65" s="772"/>
      <c r="I65" s="772"/>
      <c r="J65" s="772"/>
      <c r="K65" s="772"/>
      <c r="L65" s="772"/>
      <c r="M65" s="773"/>
      <c r="N65" s="767" t="s">
        <v>189</v>
      </c>
      <c r="O65" s="147"/>
      <c r="P65" s="326"/>
    </row>
    <row r="66" spans="2:16" ht="22.5" customHeight="1">
      <c r="B66" s="229" t="s">
        <v>210</v>
      </c>
      <c r="C66" s="227"/>
      <c r="D66" s="227"/>
      <c r="E66" s="227"/>
      <c r="F66" s="227"/>
      <c r="G66" s="227"/>
      <c r="H66" s="227"/>
      <c r="I66" s="227"/>
      <c r="J66" s="227"/>
      <c r="K66" s="227"/>
      <c r="L66" s="227"/>
      <c r="M66" s="228"/>
      <c r="N66" s="767"/>
      <c r="O66" s="147"/>
      <c r="P66" s="327"/>
    </row>
    <row r="67" spans="2:16" ht="18">
      <c r="B67" s="766" t="s">
        <v>200</v>
      </c>
      <c r="C67" s="766"/>
      <c r="D67" s="766"/>
      <c r="E67" s="766"/>
      <c r="F67" s="766"/>
      <c r="G67" s="766"/>
      <c r="H67" s="766"/>
      <c r="I67" s="766"/>
      <c r="J67" s="766"/>
      <c r="K67" s="766"/>
      <c r="L67" s="766"/>
      <c r="M67" s="766"/>
      <c r="N67" s="767"/>
      <c r="O67" s="147"/>
      <c r="P67" s="327"/>
    </row>
    <row r="68" spans="2:16" ht="18">
      <c r="B68" s="765" t="s">
        <v>201</v>
      </c>
      <c r="C68" s="765"/>
      <c r="D68" s="765"/>
      <c r="E68" s="765"/>
      <c r="F68" s="765"/>
      <c r="G68" s="765"/>
      <c r="H68" s="765"/>
      <c r="I68" s="765"/>
      <c r="J68" s="765"/>
      <c r="K68" s="765"/>
      <c r="L68" s="765"/>
      <c r="M68" s="765"/>
      <c r="N68" s="767"/>
      <c r="O68" s="147"/>
      <c r="P68" s="326"/>
    </row>
    <row r="69" spans="2:16" ht="18">
      <c r="B69" s="766" t="s">
        <v>202</v>
      </c>
      <c r="C69" s="766"/>
      <c r="D69" s="766"/>
      <c r="E69" s="766"/>
      <c r="F69" s="766"/>
      <c r="G69" s="766"/>
      <c r="H69" s="766"/>
      <c r="I69" s="766"/>
      <c r="J69" s="766"/>
      <c r="K69" s="766"/>
      <c r="L69" s="766"/>
      <c r="M69" s="766"/>
      <c r="N69" s="767"/>
      <c r="O69" s="147"/>
      <c r="P69" s="327"/>
    </row>
    <row r="70" spans="2:16" ht="18">
      <c r="B70" s="766" t="s">
        <v>203</v>
      </c>
      <c r="C70" s="766"/>
      <c r="D70" s="766"/>
      <c r="E70" s="766"/>
      <c r="F70" s="766"/>
      <c r="G70" s="766"/>
      <c r="H70" s="766"/>
      <c r="I70" s="766"/>
      <c r="J70" s="766"/>
      <c r="K70" s="766"/>
      <c r="L70" s="766"/>
      <c r="M70" s="766"/>
      <c r="N70" s="767"/>
      <c r="O70" s="147"/>
      <c r="P70" s="327"/>
    </row>
    <row r="71" spans="2:16" ht="18">
      <c r="B71" s="161"/>
      <c r="M71" s="147"/>
      <c r="N71" s="767"/>
      <c r="O71" s="147"/>
      <c r="P71" s="326"/>
    </row>
    <row r="72" spans="2:16" ht="17.25" customHeight="1">
      <c r="B72" s="768" t="s">
        <v>143</v>
      </c>
      <c r="C72" s="769"/>
      <c r="D72" s="769"/>
      <c r="E72" s="769"/>
      <c r="F72" s="769"/>
      <c r="G72" s="769"/>
      <c r="H72" s="769"/>
      <c r="I72" s="769"/>
      <c r="J72" s="769"/>
      <c r="K72" s="769"/>
      <c r="L72" s="769"/>
      <c r="M72" s="770"/>
      <c r="N72" s="767"/>
      <c r="O72" s="147"/>
      <c r="P72" s="327"/>
    </row>
    <row r="73" spans="2:16" ht="17.25" customHeight="1">
      <c r="B73" s="768" t="s">
        <v>144</v>
      </c>
      <c r="C73" s="769"/>
      <c r="D73" s="769"/>
      <c r="E73" s="769"/>
      <c r="F73" s="769"/>
      <c r="G73" s="769"/>
      <c r="H73" s="769"/>
      <c r="I73" s="769"/>
      <c r="J73" s="769"/>
      <c r="K73" s="769"/>
      <c r="L73" s="769"/>
      <c r="M73" s="770"/>
      <c r="N73" s="767"/>
      <c r="O73" s="147"/>
      <c r="P73" s="327"/>
    </row>
    <row r="74" spans="2:16" ht="17.25" customHeight="1">
      <c r="B74" s="768" t="s">
        <v>145</v>
      </c>
      <c r="C74" s="769"/>
      <c r="D74" s="769"/>
      <c r="E74" s="769"/>
      <c r="F74" s="769"/>
      <c r="G74" s="769"/>
      <c r="H74" s="769"/>
      <c r="I74" s="769"/>
      <c r="J74" s="769"/>
      <c r="K74" s="769"/>
      <c r="L74" s="769"/>
      <c r="M74" s="770"/>
      <c r="N74" s="767"/>
      <c r="O74" s="147"/>
      <c r="P74" s="326"/>
    </row>
    <row r="75" spans="2:16" ht="18">
      <c r="B75" s="768" t="s">
        <v>146</v>
      </c>
      <c r="C75" s="769"/>
      <c r="D75" s="769"/>
      <c r="E75" s="769"/>
      <c r="F75" s="769"/>
      <c r="G75" s="769"/>
      <c r="H75" s="769"/>
      <c r="I75" s="769"/>
      <c r="J75" s="769"/>
      <c r="K75" s="769"/>
      <c r="L75" s="769"/>
      <c r="M75" s="770"/>
      <c r="N75" s="767"/>
      <c r="O75" s="147"/>
      <c r="P75" s="327"/>
    </row>
    <row r="76" spans="2:16" ht="18">
      <c r="B76" s="768" t="s">
        <v>147</v>
      </c>
      <c r="C76" s="769"/>
      <c r="D76" s="769"/>
      <c r="E76" s="769"/>
      <c r="F76" s="769"/>
      <c r="G76" s="769"/>
      <c r="H76" s="769"/>
      <c r="I76" s="769"/>
      <c r="J76" s="769"/>
      <c r="K76" s="769"/>
      <c r="L76" s="769"/>
      <c r="M76" s="770"/>
      <c r="N76" s="767"/>
      <c r="O76" s="147"/>
      <c r="P76" s="327"/>
    </row>
    <row r="77" spans="2:16" ht="18">
      <c r="B77" s="776" t="s">
        <v>148</v>
      </c>
      <c r="C77" s="777"/>
      <c r="D77" s="777"/>
      <c r="E77" s="777"/>
      <c r="F77" s="777"/>
      <c r="G77" s="777"/>
      <c r="H77" s="777"/>
      <c r="I77" s="777"/>
      <c r="J77" s="777"/>
      <c r="K77" s="777"/>
      <c r="L77" s="777"/>
      <c r="M77" s="778"/>
      <c r="N77" s="147"/>
      <c r="O77" s="147"/>
      <c r="P77" s="326"/>
    </row>
    <row r="78" spans="2:16" ht="18">
      <c r="B78" s="779" t="s">
        <v>149</v>
      </c>
      <c r="C78" s="780"/>
      <c r="D78" s="780"/>
      <c r="E78" s="780"/>
      <c r="F78" s="780"/>
      <c r="G78" s="780"/>
      <c r="H78" s="780"/>
      <c r="I78" s="780"/>
      <c r="J78" s="780"/>
      <c r="K78" s="780"/>
      <c r="L78" s="780"/>
      <c r="M78" s="781"/>
      <c r="N78" s="147"/>
      <c r="O78" s="147"/>
      <c r="P78" s="327"/>
    </row>
    <row r="79" spans="2:16" ht="18">
      <c r="B79" s="768" t="s">
        <v>208</v>
      </c>
      <c r="C79" s="769"/>
      <c r="D79" s="769"/>
      <c r="E79" s="769"/>
      <c r="F79" s="769"/>
      <c r="G79" s="769"/>
      <c r="H79" s="769"/>
      <c r="I79" s="769"/>
      <c r="J79" s="769"/>
      <c r="K79" s="769"/>
      <c r="L79" s="769"/>
      <c r="M79" s="770"/>
      <c r="N79" s="147"/>
      <c r="O79" s="147"/>
      <c r="P79" s="327"/>
    </row>
    <row r="80" spans="2:16" ht="18">
      <c r="B80" s="161"/>
      <c r="M80" s="147"/>
      <c r="N80" s="147"/>
      <c r="O80" s="147"/>
      <c r="P80" s="326"/>
    </row>
    <row r="81" spans="1:17" ht="18.600000000000001" thickBot="1">
      <c r="B81" s="161"/>
      <c r="M81" s="147"/>
      <c r="N81" s="147"/>
      <c r="O81" s="147"/>
      <c r="P81" s="327"/>
    </row>
    <row r="82" spans="1:17" ht="20.25" customHeight="1">
      <c r="B82" s="782" t="s">
        <v>150</v>
      </c>
      <c r="C82" s="782" t="s">
        <v>151</v>
      </c>
      <c r="D82" s="782" t="s">
        <v>152</v>
      </c>
      <c r="E82" s="782" t="s">
        <v>153</v>
      </c>
      <c r="F82" s="162" t="s">
        <v>154</v>
      </c>
      <c r="G82" s="183" t="s">
        <v>216</v>
      </c>
      <c r="H82" s="784" t="s">
        <v>215</v>
      </c>
      <c r="I82" s="784" t="s">
        <v>156</v>
      </c>
      <c r="J82" s="784" t="s">
        <v>157</v>
      </c>
      <c r="K82" s="784" t="s">
        <v>190</v>
      </c>
      <c r="L82" s="782" t="s">
        <v>158</v>
      </c>
      <c r="M82" s="782" t="s">
        <v>211</v>
      </c>
      <c r="N82" s="147"/>
      <c r="O82" s="147"/>
      <c r="P82" s="327"/>
    </row>
    <row r="83" spans="1:17" ht="18.600000000000001" thickBot="1">
      <c r="B83" s="783"/>
      <c r="C83" s="783"/>
      <c r="D83" s="783"/>
      <c r="E83" s="783"/>
      <c r="F83" s="163" t="s">
        <v>155</v>
      </c>
      <c r="G83" s="184"/>
      <c r="H83" s="785"/>
      <c r="I83" s="785"/>
      <c r="J83" s="785"/>
      <c r="K83" s="785"/>
      <c r="L83" s="783"/>
      <c r="M83" s="783"/>
      <c r="N83" s="147"/>
      <c r="O83" s="147"/>
      <c r="P83" s="327"/>
    </row>
    <row r="84" spans="1:17" ht="18.600000000000001" thickBot="1">
      <c r="B84" s="164">
        <v>1</v>
      </c>
      <c r="C84" s="165" t="s">
        <v>159</v>
      </c>
      <c r="D84" s="166"/>
      <c r="E84" s="166"/>
      <c r="F84" s="166"/>
      <c r="G84" s="185"/>
      <c r="H84" s="166"/>
      <c r="I84" s="166"/>
      <c r="J84" s="166"/>
      <c r="K84" s="167" t="s">
        <v>159</v>
      </c>
      <c r="L84" s="166"/>
      <c r="M84" s="166"/>
      <c r="N84" s="147"/>
      <c r="O84" s="147"/>
      <c r="P84" s="327"/>
    </row>
    <row r="85" spans="1:17" ht="18.600000000000001" thickBot="1">
      <c r="A85" s="177" t="s">
        <v>29</v>
      </c>
      <c r="B85" s="178">
        <v>2</v>
      </c>
      <c r="C85" s="179" t="s">
        <v>159</v>
      </c>
      <c r="D85" s="180" t="s">
        <v>159</v>
      </c>
      <c r="E85" s="180" t="s">
        <v>159</v>
      </c>
      <c r="F85" s="180" t="s">
        <v>191</v>
      </c>
      <c r="G85" s="185"/>
      <c r="H85" s="166"/>
      <c r="I85" s="166"/>
      <c r="J85" s="180" t="s">
        <v>192</v>
      </c>
      <c r="K85" s="180" t="s">
        <v>159</v>
      </c>
      <c r="L85" s="166"/>
      <c r="M85" s="166"/>
      <c r="N85" s="147" t="s">
        <v>193</v>
      </c>
      <c r="O85" s="147"/>
      <c r="P85" s="326"/>
      <c r="Q85" s="320"/>
    </row>
    <row r="86" spans="1:17" ht="18.600000000000001" thickBot="1">
      <c r="A86" s="177" t="s">
        <v>21</v>
      </c>
      <c r="B86" s="178">
        <v>3</v>
      </c>
      <c r="C86" s="179" t="s">
        <v>159</v>
      </c>
      <c r="D86" s="180" t="s">
        <v>159</v>
      </c>
      <c r="E86" s="180" t="s">
        <v>159</v>
      </c>
      <c r="F86" s="180" t="s">
        <v>159</v>
      </c>
      <c r="G86" s="185"/>
      <c r="H86" s="166"/>
      <c r="I86" s="166"/>
      <c r="J86" s="180" t="s">
        <v>159</v>
      </c>
      <c r="K86" s="180" t="s">
        <v>159</v>
      </c>
      <c r="L86" s="180" t="s">
        <v>159</v>
      </c>
      <c r="M86" s="166"/>
      <c r="N86" s="147"/>
      <c r="O86" s="147"/>
      <c r="P86" s="327"/>
      <c r="Q86" s="320"/>
    </row>
    <row r="87" spans="1:17" ht="18.600000000000001" thickBot="1">
      <c r="A87" s="177" t="s">
        <v>194</v>
      </c>
      <c r="B87" s="174">
        <v>4</v>
      </c>
      <c r="C87" s="175" t="s">
        <v>159</v>
      </c>
      <c r="D87" s="176" t="s">
        <v>159</v>
      </c>
      <c r="E87" s="176" t="s">
        <v>159</v>
      </c>
      <c r="F87" s="176" t="s">
        <v>159</v>
      </c>
      <c r="G87" s="176" t="s">
        <v>159</v>
      </c>
      <c r="H87" s="176" t="s">
        <v>159</v>
      </c>
      <c r="I87" s="166" t="s">
        <v>213</v>
      </c>
      <c r="J87" s="176" t="s">
        <v>159</v>
      </c>
      <c r="K87" s="176" t="s">
        <v>159</v>
      </c>
      <c r="L87" s="176" t="s">
        <v>159</v>
      </c>
      <c r="M87" s="176" t="s">
        <v>159</v>
      </c>
      <c r="N87" s="195" t="s">
        <v>212</v>
      </c>
      <c r="O87" s="147"/>
      <c r="P87" s="327"/>
    </row>
    <row r="88" spans="1:17" ht="18.600000000000001" thickBot="1">
      <c r="A88" s="177"/>
      <c r="B88" s="178">
        <v>5</v>
      </c>
      <c r="C88" s="179" t="s">
        <v>159</v>
      </c>
      <c r="D88" s="180" t="s">
        <v>159</v>
      </c>
      <c r="E88" s="180" t="s">
        <v>159</v>
      </c>
      <c r="F88" s="180" t="s">
        <v>159</v>
      </c>
      <c r="G88" s="180" t="s">
        <v>159</v>
      </c>
      <c r="H88" s="180" t="s">
        <v>159</v>
      </c>
      <c r="I88" s="180" t="s">
        <v>159</v>
      </c>
      <c r="J88" s="180" t="s">
        <v>159</v>
      </c>
      <c r="K88" s="180" t="s">
        <v>159</v>
      </c>
      <c r="L88" s="180" t="s">
        <v>159</v>
      </c>
      <c r="M88" s="180" t="s">
        <v>159</v>
      </c>
      <c r="N88" s="147"/>
      <c r="O88" s="147"/>
      <c r="Q88" s="320"/>
    </row>
    <row r="89" spans="1:17" ht="18.600000000000001" thickBot="1">
      <c r="B89" s="164">
        <v>6</v>
      </c>
      <c r="C89" s="165" t="s">
        <v>159</v>
      </c>
      <c r="D89" s="167" t="s">
        <v>159</v>
      </c>
      <c r="E89" s="167" t="s">
        <v>159</v>
      </c>
      <c r="F89" s="167" t="s">
        <v>159</v>
      </c>
      <c r="G89" s="167" t="s">
        <v>159</v>
      </c>
      <c r="H89" s="167" t="s">
        <v>159</v>
      </c>
      <c r="I89" s="167" t="s">
        <v>159</v>
      </c>
      <c r="J89" s="167" t="s">
        <v>159</v>
      </c>
      <c r="K89" s="167" t="s">
        <v>159</v>
      </c>
      <c r="L89" s="167" t="s">
        <v>159</v>
      </c>
      <c r="M89" s="167" t="s">
        <v>159</v>
      </c>
      <c r="N89" s="147"/>
      <c r="O89" s="147"/>
      <c r="Q89" s="320"/>
    </row>
    <row r="90" spans="1:17" ht="18.600000000000001" thickBot="1">
      <c r="B90" s="164">
        <v>7</v>
      </c>
      <c r="C90" s="165" t="s">
        <v>159</v>
      </c>
      <c r="D90" s="167" t="s">
        <v>159</v>
      </c>
      <c r="E90" s="167" t="s">
        <v>159</v>
      </c>
      <c r="F90" s="167" t="s">
        <v>159</v>
      </c>
      <c r="G90" s="167" t="s">
        <v>159</v>
      </c>
      <c r="H90" s="167" t="s">
        <v>159</v>
      </c>
      <c r="I90" s="167" t="s">
        <v>159</v>
      </c>
      <c r="J90" s="167" t="s">
        <v>159</v>
      </c>
      <c r="K90" s="167" t="s">
        <v>159</v>
      </c>
      <c r="L90" s="167" t="s">
        <v>159</v>
      </c>
      <c r="M90" s="167" t="s">
        <v>159</v>
      </c>
      <c r="N90" s="147"/>
      <c r="O90" s="147"/>
      <c r="Q90" s="320"/>
    </row>
    <row r="91" spans="1:17">
      <c r="N91" s="147"/>
      <c r="O91" s="147"/>
      <c r="Q91" s="320"/>
    </row>
    <row r="92" spans="1:17">
      <c r="I92" s="195" t="s">
        <v>214</v>
      </c>
      <c r="N92" s="147"/>
      <c r="O92" s="147"/>
      <c r="Q92" s="320"/>
    </row>
    <row r="93" spans="1:17">
      <c r="N93" s="147"/>
      <c r="O93" s="147"/>
      <c r="Q93" s="320"/>
    </row>
  </sheetData>
  <mergeCells count="46">
    <mergeCell ref="N53:O55"/>
    <mergeCell ref="F60:H60"/>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M14:M15"/>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3936-F11F-4589-A84F-E10DCD775BED}">
  <sheetPr>
    <pageSetUpPr fitToPage="1"/>
  </sheetPr>
  <dimension ref="A1:Z24"/>
  <sheetViews>
    <sheetView view="pageBreakPreview" zoomScale="95" zoomScaleNormal="100" zoomScaleSheetLayoutView="95" workbookViewId="0">
      <selection activeCell="T4" sqref="T4"/>
    </sheetView>
  </sheetViews>
  <sheetFormatPr defaultColWidth="9" defaultRowHeight="13.2"/>
  <cols>
    <col min="1" max="1" width="4.88671875" style="615" customWidth="1"/>
    <col min="2" max="6" width="9" style="615"/>
    <col min="7" max="7" width="11.33203125" style="615" customWidth="1"/>
    <col min="8" max="8" width="9" style="615"/>
    <col min="9" max="9" width="6" style="615" customWidth="1"/>
    <col min="10" max="10" width="9" style="615"/>
    <col min="11" max="11" width="5.88671875" style="615" customWidth="1"/>
    <col min="12" max="12" width="35.44140625" style="615" customWidth="1"/>
    <col min="13" max="13" width="8" style="615" customWidth="1"/>
    <col min="14" max="14" width="3.44140625" style="615" customWidth="1"/>
    <col min="15" max="16384" width="9" style="615"/>
  </cols>
  <sheetData>
    <row r="1" spans="1:26" ht="23.4">
      <c r="A1" s="818" t="s">
        <v>290</v>
      </c>
      <c r="B1" s="818"/>
      <c r="C1" s="818"/>
      <c r="D1" s="818"/>
      <c r="E1" s="818"/>
      <c r="F1" s="818"/>
      <c r="G1" s="818"/>
      <c r="H1" s="818"/>
      <c r="I1" s="818"/>
      <c r="J1" s="819"/>
      <c r="K1" s="819"/>
      <c r="L1" s="819"/>
      <c r="M1" s="819"/>
      <c r="P1" s="820" t="s">
        <v>380</v>
      </c>
      <c r="Q1" s="820"/>
      <c r="R1" s="820"/>
      <c r="S1" s="820"/>
      <c r="T1" s="820"/>
      <c r="U1" s="820"/>
      <c r="V1" s="820"/>
      <c r="W1" s="820"/>
      <c r="X1" s="820"/>
      <c r="Y1" s="820"/>
      <c r="Z1" s="820"/>
    </row>
    <row r="2" spans="1:26" s="621" customFormat="1" ht="26.25" customHeight="1">
      <c r="A2" s="821" t="s">
        <v>381</v>
      </c>
      <c r="B2" s="821"/>
      <c r="C2" s="821"/>
      <c r="D2" s="821"/>
      <c r="E2" s="821"/>
      <c r="F2" s="821"/>
      <c r="G2" s="821"/>
      <c r="H2" s="821"/>
      <c r="I2" s="821"/>
      <c r="J2" s="821"/>
      <c r="K2" s="821"/>
      <c r="L2" s="821"/>
      <c r="M2" s="821"/>
      <c r="P2" s="822"/>
      <c r="Q2" s="822"/>
      <c r="R2" s="822"/>
      <c r="S2" s="822"/>
      <c r="T2" s="822"/>
      <c r="U2" s="822"/>
      <c r="V2" s="822"/>
      <c r="W2" s="822"/>
      <c r="X2" s="822"/>
      <c r="Y2" s="822"/>
      <c r="Z2" s="822"/>
    </row>
    <row r="3" spans="1:26" s="621" customFormat="1" ht="26.25" customHeight="1">
      <c r="A3" s="823" t="s">
        <v>382</v>
      </c>
      <c r="B3" s="823"/>
      <c r="C3" s="823"/>
      <c r="D3" s="823"/>
      <c r="E3" s="823"/>
      <c r="F3" s="823"/>
      <c r="G3" s="823"/>
      <c r="H3" s="823"/>
      <c r="I3" s="823"/>
      <c r="J3" s="823"/>
      <c r="K3" s="823"/>
      <c r="L3" s="824"/>
      <c r="M3" s="824"/>
    </row>
    <row r="4" spans="1:26" s="621" customFormat="1" ht="26.25" customHeight="1">
      <c r="A4" s="825" t="s">
        <v>383</v>
      </c>
      <c r="B4" s="825"/>
      <c r="C4" s="825"/>
      <c r="D4" s="825"/>
      <c r="E4" s="825"/>
      <c r="F4" s="825"/>
      <c r="G4" s="825"/>
      <c r="H4" s="825"/>
      <c r="I4" s="825"/>
      <c r="J4" s="825"/>
      <c r="K4" s="825"/>
      <c r="L4" s="821"/>
      <c r="M4" s="821"/>
    </row>
    <row r="5" spans="1:26" ht="28.5" customHeight="1" thickBot="1">
      <c r="A5" s="636"/>
      <c r="B5" s="803" t="s">
        <v>21</v>
      </c>
      <c r="C5" s="803"/>
      <c r="D5" s="803"/>
      <c r="E5" s="803"/>
      <c r="F5" s="803"/>
      <c r="G5" s="803"/>
      <c r="H5" s="803"/>
      <c r="I5" s="803"/>
      <c r="J5" s="803"/>
      <c r="K5" s="803"/>
      <c r="L5" s="803"/>
      <c r="M5" s="637"/>
      <c r="N5" s="638"/>
    </row>
    <row r="6" spans="1:26" ht="21.75" customHeight="1" thickTop="1">
      <c r="A6" s="637"/>
      <c r="B6" s="804"/>
      <c r="C6" s="805"/>
      <c r="D6" s="805"/>
      <c r="E6" s="805"/>
      <c r="F6" s="637"/>
      <c r="G6" s="637" t="s">
        <v>21</v>
      </c>
      <c r="H6" s="807" t="s">
        <v>384</v>
      </c>
      <c r="I6" s="808"/>
      <c r="J6" s="808"/>
      <c r="K6" s="808"/>
      <c r="L6" s="809"/>
      <c r="M6" s="637"/>
      <c r="N6" s="638"/>
    </row>
    <row r="7" spans="1:26" ht="21.75" customHeight="1">
      <c r="A7" s="637"/>
      <c r="B7" s="805"/>
      <c r="C7" s="805"/>
      <c r="D7" s="805"/>
      <c r="E7" s="805"/>
      <c r="F7" s="637"/>
      <c r="G7" s="637"/>
      <c r="H7" s="810"/>
      <c r="I7" s="811"/>
      <c r="J7" s="811"/>
      <c r="K7" s="811"/>
      <c r="L7" s="812"/>
      <c r="M7" s="637"/>
      <c r="N7" s="638"/>
    </row>
    <row r="8" spans="1:26" ht="21.75" customHeight="1">
      <c r="A8" s="637"/>
      <c r="B8" s="805"/>
      <c r="C8" s="805"/>
      <c r="D8" s="805"/>
      <c r="E8" s="805"/>
      <c r="F8" s="637"/>
      <c r="G8" s="637"/>
      <c r="H8" s="810"/>
      <c r="I8" s="811"/>
      <c r="J8" s="811"/>
      <c r="K8" s="811"/>
      <c r="L8" s="812"/>
      <c r="M8" s="637"/>
    </row>
    <row r="9" spans="1:26" ht="21.75" customHeight="1">
      <c r="A9" s="637"/>
      <c r="B9" s="805"/>
      <c r="C9" s="805"/>
      <c r="D9" s="805"/>
      <c r="E9" s="805"/>
      <c r="F9" s="637"/>
      <c r="G9" s="637"/>
      <c r="H9" s="810"/>
      <c r="I9" s="811"/>
      <c r="J9" s="811"/>
      <c r="K9" s="811"/>
      <c r="L9" s="812"/>
      <c r="M9" s="637"/>
    </row>
    <row r="10" spans="1:26" ht="21.75" customHeight="1">
      <c r="A10" s="637"/>
      <c r="B10" s="805"/>
      <c r="C10" s="805"/>
      <c r="D10" s="805"/>
      <c r="E10" s="805"/>
      <c r="F10" s="637"/>
      <c r="G10" s="637"/>
      <c r="H10" s="810"/>
      <c r="I10" s="811"/>
      <c r="J10" s="811"/>
      <c r="K10" s="811"/>
      <c r="L10" s="812"/>
      <c r="M10" s="637"/>
    </row>
    <row r="11" spans="1:26" ht="21.75" customHeight="1">
      <c r="A11" s="637"/>
      <c r="B11" s="805"/>
      <c r="C11" s="805"/>
      <c r="D11" s="805"/>
      <c r="E11" s="805"/>
      <c r="F11" s="639"/>
      <c r="G11" s="639"/>
      <c r="H11" s="810"/>
      <c r="I11" s="811"/>
      <c r="J11" s="811"/>
      <c r="K11" s="811"/>
      <c r="L11" s="812"/>
      <c r="M11" s="637"/>
    </row>
    <row r="12" spans="1:26" ht="21.75" customHeight="1">
      <c r="A12" s="637"/>
      <c r="B12" s="805"/>
      <c r="C12" s="805"/>
      <c r="D12" s="805"/>
      <c r="E12" s="805"/>
      <c r="F12" s="640"/>
      <c r="G12" s="640"/>
      <c r="H12" s="810"/>
      <c r="I12" s="811"/>
      <c r="J12" s="811"/>
      <c r="K12" s="811"/>
      <c r="L12" s="812"/>
      <c r="M12" s="637"/>
    </row>
    <row r="13" spans="1:26" ht="21.75" customHeight="1">
      <c r="A13" s="637"/>
      <c r="B13" s="806"/>
      <c r="C13" s="806"/>
      <c r="D13" s="806"/>
      <c r="E13" s="806"/>
      <c r="F13" s="640"/>
      <c r="G13" s="640"/>
      <c r="H13" s="810"/>
      <c r="I13" s="811"/>
      <c r="J13" s="811"/>
      <c r="K13" s="811"/>
      <c r="L13" s="812"/>
      <c r="M13" s="637"/>
    </row>
    <row r="14" spans="1:26" ht="21.75" customHeight="1" thickBot="1">
      <c r="A14" s="637"/>
      <c r="B14" s="806"/>
      <c r="C14" s="806"/>
      <c r="D14" s="806"/>
      <c r="E14" s="806"/>
      <c r="F14" s="639"/>
      <c r="G14" s="639"/>
      <c r="H14" s="813"/>
      <c r="I14" s="814"/>
      <c r="J14" s="814"/>
      <c r="K14" s="814"/>
      <c r="L14" s="815"/>
      <c r="M14" s="637"/>
    </row>
    <row r="15" spans="1:26" ht="21.75" customHeight="1" thickTop="1">
      <c r="A15" s="641"/>
      <c r="B15" s="642" t="s">
        <v>21</v>
      </c>
      <c r="C15" s="637"/>
      <c r="D15" s="637"/>
      <c r="E15" s="637"/>
      <c r="F15" s="637"/>
      <c r="G15" s="637"/>
      <c r="H15" s="637"/>
      <c r="I15" s="637"/>
      <c r="J15" s="637"/>
      <c r="K15" s="637"/>
      <c r="L15" s="637"/>
      <c r="M15" s="637"/>
    </row>
    <row r="16" spans="1:26" ht="16.2">
      <c r="A16" s="643"/>
      <c r="B16" s="644"/>
      <c r="C16" s="617"/>
      <c r="D16" s="617"/>
      <c r="E16" s="617"/>
      <c r="F16" s="617"/>
      <c r="G16" s="617"/>
      <c r="H16" s="617"/>
      <c r="I16" s="617"/>
      <c r="J16" s="617"/>
      <c r="K16" s="617"/>
      <c r="L16" s="617"/>
      <c r="M16" s="617"/>
    </row>
    <row r="17" spans="1:16" ht="14.25" customHeight="1">
      <c r="A17" s="645"/>
      <c r="B17" s="816" t="s">
        <v>385</v>
      </c>
      <c r="C17" s="816"/>
      <c r="D17" s="816"/>
      <c r="E17" s="816"/>
      <c r="F17" s="816"/>
      <c r="G17" s="816"/>
      <c r="H17" s="816"/>
      <c r="I17" s="816"/>
      <c r="J17" s="816"/>
      <c r="K17" s="816"/>
      <c r="L17" s="816"/>
      <c r="M17" s="646"/>
    </row>
    <row r="18" spans="1:16" ht="13.5" customHeight="1">
      <c r="A18" s="645"/>
      <c r="B18" s="816"/>
      <c r="C18" s="816"/>
      <c r="D18" s="816"/>
      <c r="E18" s="816"/>
      <c r="F18" s="816"/>
      <c r="G18" s="816"/>
      <c r="H18" s="816"/>
      <c r="I18" s="816"/>
      <c r="J18" s="816"/>
      <c r="K18" s="816"/>
      <c r="L18" s="816"/>
      <c r="M18" s="646"/>
    </row>
    <row r="19" spans="1:16" ht="39.75" customHeight="1">
      <c r="A19" s="645"/>
      <c r="B19" s="816"/>
      <c r="C19" s="816"/>
      <c r="D19" s="816"/>
      <c r="E19" s="816"/>
      <c r="F19" s="816"/>
      <c r="G19" s="816"/>
      <c r="H19" s="816"/>
      <c r="I19" s="816"/>
      <c r="J19" s="816"/>
      <c r="K19" s="816"/>
      <c r="L19" s="816"/>
      <c r="M19" s="646"/>
      <c r="P19" s="616"/>
    </row>
    <row r="20" spans="1:16" ht="51" customHeight="1">
      <c r="A20" s="645"/>
      <c r="B20" s="816"/>
      <c r="C20" s="816"/>
      <c r="D20" s="816"/>
      <c r="E20" s="816"/>
      <c r="F20" s="816"/>
      <c r="G20" s="816"/>
      <c r="H20" s="816"/>
      <c r="I20" s="816"/>
      <c r="J20" s="816"/>
      <c r="K20" s="816"/>
      <c r="L20" s="816"/>
      <c r="M20" s="646"/>
    </row>
    <row r="21" spans="1:16">
      <c r="A21" s="617"/>
      <c r="B21" s="617"/>
      <c r="C21" s="617"/>
      <c r="D21" s="617"/>
      <c r="E21" s="617"/>
      <c r="F21" s="617"/>
      <c r="G21" s="617"/>
      <c r="H21" s="617"/>
      <c r="I21" s="617"/>
      <c r="J21" s="617"/>
      <c r="K21" s="617"/>
      <c r="L21" s="617"/>
      <c r="M21" s="617"/>
    </row>
    <row r="22" spans="1:16">
      <c r="I22" s="647"/>
      <c r="J22" s="647"/>
      <c r="K22" s="817"/>
      <c r="L22" s="817"/>
    </row>
    <row r="23" spans="1:16">
      <c r="B23" s="648" t="s">
        <v>29</v>
      </c>
      <c r="C23" s="649"/>
      <c r="D23" s="649"/>
      <c r="E23" s="621"/>
      <c r="F23" s="621"/>
      <c r="G23" s="621"/>
      <c r="H23" s="621"/>
      <c r="I23" s="650" t="s">
        <v>21</v>
      </c>
      <c r="J23" s="621"/>
      <c r="K23" s="621"/>
      <c r="L23" s="621"/>
    </row>
    <row r="24" spans="1:16">
      <c r="C24" s="621"/>
      <c r="D24" s="621"/>
      <c r="E24" s="649"/>
      <c r="F24" s="621"/>
      <c r="G24" s="390"/>
      <c r="H24" s="651"/>
      <c r="I24" s="621"/>
      <c r="J24" s="621"/>
      <c r="K24" s="621"/>
    </row>
  </sheetData>
  <mergeCells count="11">
    <mergeCell ref="A4:M4"/>
    <mergeCell ref="A1:M1"/>
    <mergeCell ref="P1:Z1"/>
    <mergeCell ref="A2:M2"/>
    <mergeCell ref="P2:Z2"/>
    <mergeCell ref="A3:M3"/>
    <mergeCell ref="B5:L5"/>
    <mergeCell ref="B6:E14"/>
    <mergeCell ref="H6:L14"/>
    <mergeCell ref="B17:L20"/>
    <mergeCell ref="K22:L22"/>
  </mergeCells>
  <phoneticPr fontId="107"/>
  <pageMargins left="0.74803149606299213" right="0.74803149606299213" top="0.98425196850393704" bottom="0.98425196850393704" header="0.51181102362204722" footer="0.51181102362204722"/>
  <pageSetup paperSize="9" scale="98"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7"/>
  <sheetViews>
    <sheetView showGridLines="0" zoomScale="85" zoomScaleNormal="85" zoomScaleSheetLayoutView="79" workbookViewId="0">
      <selection activeCell="D5" sqref="D5:D7"/>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4" s="57" customFormat="1" ht="44.25" customHeight="1" thickBot="1">
      <c r="A1" s="337" t="s">
        <v>301</v>
      </c>
      <c r="B1" s="338" t="s">
        <v>0</v>
      </c>
      <c r="C1" s="339" t="s">
        <v>1</v>
      </c>
      <c r="D1" s="340" t="s">
        <v>2</v>
      </c>
    </row>
    <row r="2" spans="1:4" s="196" customFormat="1" ht="44.25" customHeight="1" thickBot="1">
      <c r="A2" s="305" t="s">
        <v>308</v>
      </c>
      <c r="B2" s="289"/>
      <c r="C2" s="852" t="s">
        <v>311</v>
      </c>
      <c r="D2" s="835">
        <v>44647</v>
      </c>
    </row>
    <row r="3" spans="1:4" s="196" customFormat="1" ht="74.400000000000006" customHeight="1" thickBot="1">
      <c r="A3" s="306" t="s">
        <v>309</v>
      </c>
      <c r="B3" s="290" t="s">
        <v>312</v>
      </c>
      <c r="C3" s="853"/>
      <c r="D3" s="836"/>
    </row>
    <row r="4" spans="1:4" s="196" customFormat="1" ht="44.25" customHeight="1" thickBot="1">
      <c r="A4" s="307" t="s">
        <v>310</v>
      </c>
      <c r="B4" s="291"/>
      <c r="C4" s="854"/>
      <c r="D4" s="836"/>
    </row>
    <row r="5" spans="1:4" s="196" customFormat="1" ht="44.25" customHeight="1" thickBot="1">
      <c r="A5" s="305" t="s">
        <v>405</v>
      </c>
      <c r="B5" s="289"/>
      <c r="C5" s="852" t="s">
        <v>408</v>
      </c>
      <c r="D5" s="835">
        <v>44653</v>
      </c>
    </row>
    <row r="6" spans="1:4" s="196" customFormat="1" ht="168" customHeight="1" thickBot="1">
      <c r="A6" s="306" t="s">
        <v>406</v>
      </c>
      <c r="B6" s="290" t="s">
        <v>407</v>
      </c>
      <c r="C6" s="853"/>
      <c r="D6" s="836"/>
    </row>
    <row r="7" spans="1:4" s="196" customFormat="1" ht="34.950000000000003" customHeight="1" thickBot="1">
      <c r="A7" s="307" t="s">
        <v>409</v>
      </c>
      <c r="B7" s="291"/>
      <c r="C7" s="854"/>
      <c r="D7" s="836"/>
    </row>
    <row r="8" spans="1:4" s="196" customFormat="1" ht="51.6" customHeight="1" thickTop="1" thickBot="1">
      <c r="A8" s="310" t="s">
        <v>410</v>
      </c>
      <c r="B8" s="837" t="s">
        <v>412</v>
      </c>
      <c r="C8" s="832" t="s">
        <v>413</v>
      </c>
      <c r="D8" s="835">
        <v>44652</v>
      </c>
    </row>
    <row r="9" spans="1:4" s="196" customFormat="1" ht="89.4" customHeight="1" thickBot="1">
      <c r="A9" s="311" t="s">
        <v>411</v>
      </c>
      <c r="B9" s="838"/>
      <c r="C9" s="833"/>
      <c r="D9" s="836"/>
    </row>
    <row r="10" spans="1:4" s="196" customFormat="1" ht="30.6" customHeight="1" thickBot="1">
      <c r="A10" s="312" t="s">
        <v>414</v>
      </c>
      <c r="B10" s="839"/>
      <c r="C10" s="851"/>
      <c r="D10" s="850"/>
    </row>
    <row r="11" spans="1:4" s="57" customFormat="1" ht="44.25" customHeight="1" thickTop="1" thickBot="1">
      <c r="A11" s="582" t="s">
        <v>416</v>
      </c>
      <c r="B11" s="829" t="s">
        <v>417</v>
      </c>
      <c r="C11" s="832" t="s">
        <v>419</v>
      </c>
      <c r="D11" s="835">
        <v>44652</v>
      </c>
    </row>
    <row r="12" spans="1:4" s="57" customFormat="1" ht="92.4" customHeight="1" thickBot="1">
      <c r="A12" s="309" t="s">
        <v>418</v>
      </c>
      <c r="B12" s="830"/>
      <c r="C12" s="833"/>
      <c r="D12" s="836"/>
    </row>
    <row r="13" spans="1:4" s="57" customFormat="1" ht="35.4" customHeight="1" thickBot="1">
      <c r="A13" s="368" t="s">
        <v>415</v>
      </c>
      <c r="B13" s="831"/>
      <c r="C13" s="834"/>
      <c r="D13" s="836"/>
    </row>
    <row r="14" spans="1:4" s="196" customFormat="1" ht="43.2" customHeight="1" thickTop="1" thickBot="1">
      <c r="A14" s="308" t="s">
        <v>422</v>
      </c>
      <c r="B14" s="829" t="s">
        <v>423</v>
      </c>
      <c r="C14" s="832" t="s">
        <v>426</v>
      </c>
      <c r="D14" s="835">
        <v>44649</v>
      </c>
    </row>
    <row r="15" spans="1:4" s="196" customFormat="1" ht="96.6" customHeight="1" thickBot="1">
      <c r="A15" s="309" t="s">
        <v>424</v>
      </c>
      <c r="B15" s="830"/>
      <c r="C15" s="833"/>
      <c r="D15" s="836"/>
    </row>
    <row r="16" spans="1:4" s="196" customFormat="1" ht="43.2" customHeight="1" thickBot="1">
      <c r="A16" s="368" t="s">
        <v>425</v>
      </c>
      <c r="B16" s="831"/>
      <c r="C16" s="834"/>
      <c r="D16" s="836"/>
    </row>
    <row r="17" spans="1:4" s="196" customFormat="1" ht="44.25" hidden="1" customHeight="1" thickTop="1">
      <c r="A17" s="308"/>
      <c r="B17" s="840"/>
      <c r="C17" s="832"/>
      <c r="D17" s="842"/>
    </row>
    <row r="18" spans="1:4" s="196" customFormat="1" ht="132.6" hidden="1" customHeight="1">
      <c r="A18" s="593"/>
      <c r="B18" s="841"/>
      <c r="C18" s="833"/>
      <c r="D18" s="843"/>
    </row>
    <row r="19" spans="1:4" s="196" customFormat="1" ht="45" hidden="1" customHeight="1" thickBot="1">
      <c r="A19" s="594"/>
      <c r="B19" s="841"/>
      <c r="C19" s="833"/>
      <c r="D19" s="843"/>
    </row>
    <row r="20" spans="1:4" s="196" customFormat="1" ht="43.8" hidden="1" customHeight="1" thickTop="1">
      <c r="A20" s="313"/>
      <c r="B20" s="590"/>
      <c r="C20" s="868"/>
      <c r="D20" s="826"/>
    </row>
    <row r="21" spans="1:4" s="196" customFormat="1" ht="283.8" hidden="1" customHeight="1">
      <c r="A21" s="314"/>
      <c r="B21" s="591"/>
      <c r="C21" s="869"/>
      <c r="D21" s="827"/>
    </row>
    <row r="22" spans="1:4" s="196" customFormat="1" ht="43.2" hidden="1" customHeight="1" thickBot="1">
      <c r="A22" s="589"/>
      <c r="B22" s="592"/>
      <c r="C22" s="870"/>
      <c r="D22" s="828"/>
    </row>
    <row r="23" spans="1:4" s="196" customFormat="1" ht="48.6" hidden="1" customHeight="1" thickTop="1" thickBot="1">
      <c r="A23" s="310"/>
      <c r="B23" s="837"/>
      <c r="C23" s="832"/>
      <c r="D23" s="835"/>
    </row>
    <row r="24" spans="1:4" s="196" customFormat="1" ht="130.19999999999999" hidden="1" customHeight="1" thickBot="1">
      <c r="A24" s="311"/>
      <c r="B24" s="838"/>
      <c r="C24" s="833"/>
      <c r="D24" s="836"/>
    </row>
    <row r="25" spans="1:4" s="196" customFormat="1" ht="40.950000000000003" hidden="1" customHeight="1" thickBot="1">
      <c r="A25" s="312"/>
      <c r="B25" s="839"/>
      <c r="C25" s="851"/>
      <c r="D25" s="850"/>
    </row>
    <row r="26" spans="1:4" s="57" customFormat="1" ht="45.6" hidden="1" customHeight="1" thickTop="1" thickBot="1">
      <c r="A26" s="313"/>
      <c r="B26" s="844"/>
      <c r="C26" s="847"/>
      <c r="D26" s="835"/>
    </row>
    <row r="27" spans="1:4" s="196" customFormat="1" ht="103.2" hidden="1" customHeight="1" thickBot="1">
      <c r="A27" s="314"/>
      <c r="B27" s="845"/>
      <c r="C27" s="848"/>
      <c r="D27" s="836"/>
    </row>
    <row r="28" spans="1:4" s="196" customFormat="1" ht="33" hidden="1" customHeight="1" thickBot="1">
      <c r="A28" s="533"/>
      <c r="B28" s="846"/>
      <c r="C28" s="849"/>
      <c r="D28" s="836"/>
    </row>
    <row r="29" spans="1:4" s="57" customFormat="1" ht="43.95" hidden="1" customHeight="1" thickBot="1">
      <c r="A29" s="315"/>
      <c r="B29" s="855"/>
      <c r="C29" s="865"/>
      <c r="D29" s="835"/>
    </row>
    <row r="30" spans="1:4" s="57" customFormat="1" ht="92.4" hidden="1" customHeight="1" thickBot="1">
      <c r="A30" s="316"/>
      <c r="B30" s="856"/>
      <c r="C30" s="866"/>
      <c r="D30" s="836"/>
    </row>
    <row r="31" spans="1:4" s="279" customFormat="1" ht="34.200000000000003" hidden="1" customHeight="1" thickBot="1">
      <c r="A31" s="345"/>
      <c r="B31" s="857"/>
      <c r="C31" s="867"/>
      <c r="D31" s="864"/>
    </row>
    <row r="32" spans="1:4" s="57" customFormat="1" ht="37.950000000000003" hidden="1" customHeight="1" thickBot="1">
      <c r="A32" s="214"/>
      <c r="B32" s="212"/>
      <c r="C32" s="213"/>
      <c r="D32" s="273"/>
    </row>
    <row r="33" spans="1:4" s="57" customFormat="1" ht="169.2" hidden="1" customHeight="1" thickTop="1">
      <c r="A33" s="464"/>
      <c r="B33" s="860"/>
      <c r="C33" s="862"/>
      <c r="D33" s="858"/>
    </row>
    <row r="34" spans="1:4" s="57" customFormat="1" ht="37.950000000000003" hidden="1" customHeight="1" thickBot="1">
      <c r="A34" s="551"/>
      <c r="B34" s="861"/>
      <c r="C34" s="863"/>
      <c r="D34" s="859"/>
    </row>
    <row r="35" spans="1:4" s="57" customFormat="1" ht="36.75" customHeight="1" thickTop="1" thickBot="1">
      <c r="A35" s="552"/>
      <c r="B35" s="553"/>
      <c r="C35" s="553"/>
      <c r="D35" s="554"/>
    </row>
    <row r="36" spans="1:4" s="57" customFormat="1" ht="44.25" customHeight="1" thickTop="1">
      <c r="A36" s="277" t="s">
        <v>28</v>
      </c>
      <c r="B36" s="4"/>
      <c r="C36" s="4"/>
      <c r="D36" s="67"/>
    </row>
    <row r="37" spans="1:4">
      <c r="A37" s="278" t="s">
        <v>27</v>
      </c>
    </row>
  </sheetData>
  <mergeCells count="30">
    <mergeCell ref="C2:C4"/>
    <mergeCell ref="D2:D4"/>
    <mergeCell ref="B29:B31"/>
    <mergeCell ref="D33:D34"/>
    <mergeCell ref="B33:B34"/>
    <mergeCell ref="C33:C34"/>
    <mergeCell ref="C8:C10"/>
    <mergeCell ref="D8:D10"/>
    <mergeCell ref="D29:D31"/>
    <mergeCell ref="C29:C31"/>
    <mergeCell ref="B14:B16"/>
    <mergeCell ref="C14:C16"/>
    <mergeCell ref="D14:D16"/>
    <mergeCell ref="C20:C22"/>
    <mergeCell ref="C5:C7"/>
    <mergeCell ref="D5:D7"/>
    <mergeCell ref="B26:B28"/>
    <mergeCell ref="C26:C28"/>
    <mergeCell ref="D26:D28"/>
    <mergeCell ref="B23:B25"/>
    <mergeCell ref="D23:D25"/>
    <mergeCell ref="C23:C25"/>
    <mergeCell ref="D20:D22"/>
    <mergeCell ref="B11:B13"/>
    <mergeCell ref="C11:C13"/>
    <mergeCell ref="D11:D13"/>
    <mergeCell ref="B8:B10"/>
    <mergeCell ref="B17:B19"/>
    <mergeCell ref="C17:C19"/>
    <mergeCell ref="D17:D19"/>
  </mergeCells>
  <phoneticPr fontId="16"/>
  <hyperlinks>
    <hyperlink ref="A4" r:id="rId1" xr:uid="{E2EDB8A7-CAA0-462A-8D29-BBD85A59A025}"/>
    <hyperlink ref="A7" r:id="rId2" xr:uid="{ACB52333-E5D5-491B-8949-D0B900B9E1EF}"/>
    <hyperlink ref="A10" r:id="rId3" xr:uid="{70E19F87-83D7-4AE0-8130-A7D4B401102C}"/>
    <hyperlink ref="A13" r:id="rId4" xr:uid="{EE942758-8A3E-4311-996E-069BB4BA3338}"/>
    <hyperlink ref="A16" r:id="rId5" xr:uid="{0A63D3D2-0F4E-4487-B2DE-B907168367E2}"/>
  </hyperlinks>
  <pageMargins left="0" right="0" top="0.19685039370078741" bottom="0.39370078740157483" header="0" footer="0.19685039370078741"/>
  <pageSetup paperSize="8" scale="28"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6"/>
  <sheetViews>
    <sheetView defaultGridColor="0" view="pageBreakPreview" topLeftCell="A16" colorId="56" zoomScale="85" zoomScaleNormal="66" zoomScaleSheetLayoutView="85" workbookViewId="0">
      <selection activeCell="A39" sqref="A39"/>
    </sheetView>
  </sheetViews>
  <sheetFormatPr defaultColWidth="9" defaultRowHeight="19.2"/>
  <cols>
    <col min="1" max="1" width="209.33203125" style="44" customWidth="1"/>
    <col min="2" max="2" width="18" style="225" customWidth="1"/>
    <col min="3" max="3" width="20.109375" style="226" customWidth="1"/>
    <col min="4" max="16384" width="9" style="43"/>
  </cols>
  <sheetData>
    <row r="1" spans="1:3" ht="58.95" customHeight="1" thickBot="1">
      <c r="A1" s="42" t="s">
        <v>302</v>
      </c>
      <c r="B1" s="603" t="s">
        <v>24</v>
      </c>
      <c r="C1" s="604" t="s">
        <v>2</v>
      </c>
    </row>
    <row r="2" spans="1:3" ht="48" customHeight="1">
      <c r="A2" s="612" t="s">
        <v>440</v>
      </c>
      <c r="B2" s="289"/>
      <c r="C2" s="871">
        <v>44649</v>
      </c>
    </row>
    <row r="3" spans="1:3" ht="126" customHeight="1">
      <c r="A3" s="152" t="s">
        <v>433</v>
      </c>
      <c r="B3" s="290" t="s">
        <v>446</v>
      </c>
      <c r="C3" s="872"/>
    </row>
    <row r="4" spans="1:3" ht="37.200000000000003" customHeight="1" thickBot="1">
      <c r="A4" s="370" t="s">
        <v>429</v>
      </c>
      <c r="B4" s="290"/>
      <c r="C4" s="873"/>
    </row>
    <row r="5" spans="1:3" ht="48" customHeight="1">
      <c r="A5" s="612" t="s">
        <v>441</v>
      </c>
      <c r="B5" s="878" t="s">
        <v>447</v>
      </c>
      <c r="C5" s="871">
        <v>44648</v>
      </c>
    </row>
    <row r="6" spans="1:3" s="463" customFormat="1" ht="384" customHeight="1" thickBot="1">
      <c r="A6" s="598" t="s">
        <v>434</v>
      </c>
      <c r="B6" s="879"/>
      <c r="C6" s="873"/>
    </row>
    <row r="7" spans="1:3" s="463" customFormat="1" ht="29.4" customHeight="1" thickBot="1">
      <c r="A7" s="597" t="s">
        <v>430</v>
      </c>
      <c r="B7" s="605"/>
      <c r="C7" s="605"/>
    </row>
    <row r="8" spans="1:3" ht="48" customHeight="1">
      <c r="A8" s="612" t="s">
        <v>442</v>
      </c>
      <c r="B8" s="289"/>
      <c r="C8" s="606"/>
    </row>
    <row r="9" spans="1:3" ht="360" customHeight="1">
      <c r="A9" s="478" t="s">
        <v>435</v>
      </c>
      <c r="B9" s="607" t="s">
        <v>446</v>
      </c>
      <c r="C9" s="608">
        <v>44648</v>
      </c>
    </row>
    <row r="10" spans="1:3" ht="39.75" customHeight="1" thickBot="1">
      <c r="A10" s="236" t="s">
        <v>431</v>
      </c>
      <c r="B10" s="291"/>
      <c r="C10" s="609"/>
    </row>
    <row r="11" spans="1:3" ht="44.4" customHeight="1">
      <c r="A11" s="613" t="s">
        <v>443</v>
      </c>
      <c r="B11" s="289"/>
      <c r="C11" s="606"/>
    </row>
    <row r="12" spans="1:3" ht="170.4" customHeight="1">
      <c r="A12" s="152" t="s">
        <v>436</v>
      </c>
      <c r="B12" s="290" t="s">
        <v>448</v>
      </c>
      <c r="C12" s="610">
        <v>44647</v>
      </c>
    </row>
    <row r="13" spans="1:3" ht="46.2" customHeight="1" thickBot="1">
      <c r="A13" s="64" t="s">
        <v>432</v>
      </c>
      <c r="B13" s="291"/>
      <c r="C13" s="609"/>
    </row>
    <row r="14" spans="1:3" ht="45.6" customHeight="1">
      <c r="A14" s="612" t="s">
        <v>444</v>
      </c>
      <c r="B14" s="289"/>
      <c r="C14" s="606"/>
    </row>
    <row r="15" spans="1:3" ht="228" customHeight="1">
      <c r="A15" s="152" t="s">
        <v>437</v>
      </c>
      <c r="B15" s="290" t="s">
        <v>449</v>
      </c>
      <c r="C15" s="610">
        <v>44647</v>
      </c>
    </row>
    <row r="16" spans="1:3" ht="37.799999999999997" customHeight="1" thickBot="1">
      <c r="A16" s="64" t="s">
        <v>428</v>
      </c>
      <c r="B16" s="291"/>
      <c r="C16" s="609"/>
    </row>
    <row r="17" spans="1:3" ht="40.950000000000003" customHeight="1">
      <c r="A17" s="612" t="s">
        <v>445</v>
      </c>
      <c r="B17" s="289"/>
      <c r="C17" s="606"/>
    </row>
    <row r="18" spans="1:3" ht="154.19999999999999" customHeight="1">
      <c r="A18" s="201" t="s">
        <v>438</v>
      </c>
      <c r="B18" s="290" t="s">
        <v>439</v>
      </c>
      <c r="C18" s="610">
        <v>44647</v>
      </c>
    </row>
    <row r="19" spans="1:3" ht="36" customHeight="1" thickBot="1">
      <c r="A19" s="237" t="s">
        <v>427</v>
      </c>
      <c r="B19" s="291"/>
      <c r="C19" s="609"/>
    </row>
    <row r="20" spans="1:3" ht="36" hidden="1" customHeight="1">
      <c r="A20" s="612"/>
      <c r="B20" s="289"/>
      <c r="C20" s="606"/>
    </row>
    <row r="21" spans="1:3" ht="301.8" hidden="1" customHeight="1" thickBot="1">
      <c r="A21" s="152"/>
      <c r="B21" s="611"/>
      <c r="C21" s="610"/>
    </row>
    <row r="22" spans="1:3" ht="36" hidden="1" customHeight="1" thickBot="1">
      <c r="A22" s="64"/>
      <c r="B22" s="611"/>
      <c r="C22" s="609"/>
    </row>
    <row r="23" spans="1:3" ht="36" hidden="1" customHeight="1">
      <c r="A23" s="197"/>
      <c r="B23" s="216"/>
      <c r="C23" s="217"/>
    </row>
    <row r="24" spans="1:3" ht="173.4" hidden="1" customHeight="1">
      <c r="A24" s="152"/>
      <c r="B24" s="221"/>
      <c r="C24" s="218"/>
    </row>
    <row r="25" spans="1:3" ht="36" hidden="1" customHeight="1" thickBot="1">
      <c r="A25" s="64"/>
      <c r="B25" s="219"/>
      <c r="C25" s="220"/>
    </row>
    <row r="26" spans="1:3" s="141" customFormat="1" ht="36" hidden="1" customHeight="1">
      <c r="A26" s="197"/>
      <c r="B26" s="216"/>
      <c r="C26" s="217"/>
    </row>
    <row r="27" spans="1:3" s="139" customFormat="1" ht="186" hidden="1" customHeight="1">
      <c r="A27" s="152"/>
      <c r="B27" s="221"/>
      <c r="C27" s="218"/>
    </row>
    <row r="28" spans="1:3" s="2" customFormat="1" ht="39.6" hidden="1" customHeight="1" thickBot="1">
      <c r="A28" s="64"/>
      <c r="B28" s="219"/>
      <c r="C28" s="220"/>
    </row>
    <row r="29" spans="1:3" s="2" customFormat="1" ht="39.6" hidden="1" customHeight="1">
      <c r="A29" s="602"/>
      <c r="B29" s="216"/>
      <c r="C29" s="217"/>
    </row>
    <row r="30" spans="1:3" s="2" customFormat="1" ht="117" hidden="1" customHeight="1">
      <c r="A30" s="152"/>
      <c r="B30" s="566"/>
      <c r="C30" s="218"/>
    </row>
    <row r="31" spans="1:3" s="2" customFormat="1" ht="39.6" hidden="1" customHeight="1" thickBot="1">
      <c r="A31" s="64"/>
      <c r="B31" s="219"/>
      <c r="C31" s="220"/>
    </row>
    <row r="32" spans="1:3" ht="27" hidden="1" customHeight="1">
      <c r="A32" s="197"/>
      <c r="B32" s="216"/>
      <c r="C32" s="217"/>
    </row>
    <row r="33" spans="1:3" ht="115.2" hidden="1" customHeight="1">
      <c r="A33" s="152"/>
      <c r="B33" s="221"/>
      <c r="C33" s="218"/>
    </row>
    <row r="34" spans="1:3" ht="38.4" hidden="1" customHeight="1" thickBot="1">
      <c r="A34" s="64"/>
      <c r="B34" s="219"/>
      <c r="C34" s="220"/>
    </row>
    <row r="35" spans="1:3" ht="23.4" customHeight="1">
      <c r="A35" s="140"/>
      <c r="B35" s="222"/>
      <c r="C35" s="223"/>
    </row>
    <row r="36" spans="1:3" ht="28.5" customHeight="1" thickBot="1">
      <c r="A36" s="169"/>
      <c r="B36" s="224"/>
      <c r="C36" s="224"/>
    </row>
    <row r="37" spans="1:3" ht="28.5" customHeight="1">
      <c r="A37" s="874" t="s">
        <v>28</v>
      </c>
      <c r="B37" s="875"/>
      <c r="C37" s="875"/>
    </row>
    <row r="38" spans="1:3" ht="28.5" customHeight="1">
      <c r="A38" s="876" t="s">
        <v>27</v>
      </c>
      <c r="B38" s="877"/>
      <c r="C38" s="877"/>
    </row>
    <row r="39" spans="1:3" ht="248.25" customHeight="1"/>
    <row r="40" spans="1:3" ht="37.5" customHeight="1"/>
    <row r="41" spans="1:3" ht="24" customHeight="1"/>
    <row r="42" spans="1:3" ht="24" customHeight="1"/>
    <row r="43" spans="1:3" ht="26.25" customHeight="1"/>
    <row r="44" spans="1:3" ht="26.25" customHeight="1"/>
    <row r="45" spans="1:3" ht="199.5" customHeight="1"/>
    <row r="46" spans="1:3" ht="33.75" customHeight="1"/>
    <row r="47" spans="1:3" ht="48.75" customHeight="1"/>
    <row r="48" spans="1:3" ht="233.25" customHeight="1"/>
    <row r="49" ht="33.75" customHeight="1"/>
    <row r="50" ht="19.5" customHeight="1"/>
    <row r="51" ht="19.5" customHeight="1"/>
    <row r="52" ht="28.5" customHeight="1"/>
    <row r="53" ht="35.25" customHeight="1"/>
    <row r="54" ht="218.25" customHeight="1"/>
    <row r="55" ht="218.25" customHeight="1"/>
    <row r="56" ht="218.25" customHeight="1"/>
  </sheetData>
  <mergeCells count="5">
    <mergeCell ref="C2:C4"/>
    <mergeCell ref="A37:C37"/>
    <mergeCell ref="A38:C38"/>
    <mergeCell ref="C5:C6"/>
    <mergeCell ref="B5:B6"/>
  </mergeCells>
  <phoneticPr fontId="16"/>
  <hyperlinks>
    <hyperlink ref="A19" r:id="rId1" xr:uid="{16447917-3D78-4EBD-BCE3-7DED091BB720}"/>
    <hyperlink ref="A16" r:id="rId2" xr:uid="{470F14C7-37A0-44B4-BA99-FD78A6AB34C6}"/>
    <hyperlink ref="A4" r:id="rId3" xr:uid="{E58F27A1-64DE-4314-9F3A-6844C7153CC8}"/>
    <hyperlink ref="A7" r:id="rId4" xr:uid="{31DA2117-CC97-43B2-AABA-336C2D95AA9A}"/>
    <hyperlink ref="A10" r:id="rId5" xr:uid="{AD0EFB5E-548A-4B09-8F3E-5AD9BDA63D40}"/>
    <hyperlink ref="A13" r:id="rId6" xr:uid="{EE25D1B3-3514-4EB3-8656-72B6A0DDE742}"/>
  </hyperlinks>
  <pageMargins left="0.74803149606299213" right="0.74803149606299213" top="0.98425196850393704" bottom="0.98425196850393704" header="0.51181102362204722" footer="0.51181102362204722"/>
  <pageSetup paperSize="9" scale="19" fitToHeight="3" orientation="portrait"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17" sqref="G17"/>
    </sheetView>
  </sheetViews>
  <sheetFormatPr defaultColWidth="9" defaultRowHeight="13.2"/>
  <cols>
    <col min="1" max="1" width="2.109375" style="372" customWidth="1"/>
    <col min="2" max="2" width="25.77734375" style="121" customWidth="1"/>
    <col min="3" max="3" width="60.109375" style="372" customWidth="1"/>
    <col min="4" max="4" width="85.33203125" style="372" customWidth="1"/>
    <col min="5" max="5" width="3.88671875" style="372" customWidth="1"/>
    <col min="6" max="16384" width="9" style="372"/>
  </cols>
  <sheetData>
    <row r="1" spans="2:7" ht="18.75" customHeight="1">
      <c r="B1" s="121" t="s">
        <v>113</v>
      </c>
    </row>
    <row r="2" spans="2:7" ht="17.25" customHeight="1" thickBot="1">
      <c r="B2" t="s">
        <v>450</v>
      </c>
      <c r="D2" s="882"/>
      <c r="E2" s="819"/>
    </row>
    <row r="3" spans="2:7" ht="16.5" customHeight="1" thickBot="1">
      <c r="B3" s="122" t="s">
        <v>114</v>
      </c>
      <c r="C3" s="371" t="s">
        <v>115</v>
      </c>
      <c r="D3" s="236" t="s">
        <v>223</v>
      </c>
    </row>
    <row r="4" spans="2:7" ht="17.25" customHeight="1" thickBot="1">
      <c r="B4" s="123" t="s">
        <v>116</v>
      </c>
      <c r="C4" s="160" t="s">
        <v>451</v>
      </c>
      <c r="D4" s="124"/>
    </row>
    <row r="5" spans="2:7" ht="17.25" customHeight="1">
      <c r="B5" s="883" t="s">
        <v>177</v>
      </c>
      <c r="C5" s="886" t="s">
        <v>220</v>
      </c>
      <c r="D5" s="887"/>
    </row>
    <row r="6" spans="2:7" ht="19.2" customHeight="1">
      <c r="B6" s="884"/>
      <c r="C6" s="888" t="s">
        <v>221</v>
      </c>
      <c r="D6" s="889"/>
      <c r="G6" s="267"/>
    </row>
    <row r="7" spans="2:7" ht="19.95" customHeight="1">
      <c r="B7" s="884"/>
      <c r="C7" s="373" t="s">
        <v>222</v>
      </c>
      <c r="D7" s="374"/>
      <c r="G7" s="267"/>
    </row>
    <row r="8" spans="2:7" ht="19.8" customHeight="1" thickBot="1">
      <c r="B8" s="885"/>
      <c r="C8" s="269" t="s">
        <v>224</v>
      </c>
      <c r="D8" s="268"/>
      <c r="G8" s="267"/>
    </row>
    <row r="9" spans="2:7" ht="34.200000000000003" customHeight="1" thickBot="1">
      <c r="B9" s="125" t="s">
        <v>117</v>
      </c>
      <c r="C9" s="890" t="s">
        <v>115</v>
      </c>
      <c r="D9" s="891"/>
    </row>
    <row r="10" spans="2:7" ht="66" customHeight="1" thickBot="1">
      <c r="B10" s="126" t="s">
        <v>118</v>
      </c>
      <c r="C10" s="892" t="s">
        <v>454</v>
      </c>
      <c r="D10" s="893"/>
    </row>
    <row r="11" spans="2:7" ht="50.4" customHeight="1" thickBot="1">
      <c r="B11" s="127"/>
      <c r="C11" s="128" t="s">
        <v>453</v>
      </c>
      <c r="D11" s="288" t="s">
        <v>452</v>
      </c>
      <c r="F11" s="372" t="s">
        <v>21</v>
      </c>
    </row>
    <row r="12" spans="2:7" ht="24.6" hidden="1" customHeight="1" thickBot="1">
      <c r="B12" s="125" t="s">
        <v>248</v>
      </c>
      <c r="C12" s="130" t="s">
        <v>249</v>
      </c>
      <c r="D12" s="129"/>
    </row>
    <row r="13" spans="2:7" ht="91.2" customHeight="1" thickBot="1">
      <c r="B13" s="131" t="s">
        <v>119</v>
      </c>
      <c r="C13" s="132" t="s">
        <v>455</v>
      </c>
      <c r="D13" s="230" t="s">
        <v>456</v>
      </c>
      <c r="F13" s="195" t="s">
        <v>29</v>
      </c>
    </row>
    <row r="14" spans="2:7" ht="62.4" customHeight="1" thickBot="1">
      <c r="B14" s="133" t="s">
        <v>120</v>
      </c>
      <c r="C14" s="880" t="s">
        <v>457</v>
      </c>
      <c r="D14" s="881"/>
    </row>
    <row r="15" spans="2:7" ht="17.25" customHeight="1"/>
    <row r="16" spans="2:7" ht="17.25" customHeight="1">
      <c r="C16" s="372" t="s">
        <v>121</v>
      </c>
    </row>
    <row r="17" spans="2:5">
      <c r="C17" s="372" t="s">
        <v>29</v>
      </c>
    </row>
    <row r="18" spans="2:5">
      <c r="E18" s="372"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D25" sqref="AD25"/>
    </sheetView>
  </sheetViews>
  <sheetFormatPr defaultColWidth="9" defaultRowHeight="13.2"/>
  <cols>
    <col min="1" max="1" width="7.33203125" style="539" customWidth="1"/>
    <col min="2" max="13" width="6.77734375" style="539" customWidth="1"/>
    <col min="14" max="14" width="7.44140625" style="539" customWidth="1"/>
    <col min="15" max="15" width="5.88671875" style="539" customWidth="1"/>
    <col min="16" max="16" width="7.44140625" style="539" customWidth="1"/>
    <col min="17" max="29" width="6.77734375" style="539" customWidth="1"/>
    <col min="30" max="16384" width="9" style="539"/>
  </cols>
  <sheetData>
    <row r="1" spans="1:29" ht="15" customHeight="1">
      <c r="A1" s="896" t="s">
        <v>3</v>
      </c>
      <c r="B1" s="897"/>
      <c r="C1" s="897"/>
      <c r="D1" s="897"/>
      <c r="E1" s="897"/>
      <c r="F1" s="897"/>
      <c r="G1" s="897"/>
      <c r="H1" s="897"/>
      <c r="I1" s="897"/>
      <c r="J1" s="897"/>
      <c r="K1" s="897"/>
      <c r="L1" s="897"/>
      <c r="M1" s="897"/>
      <c r="N1" s="898"/>
      <c r="P1" s="899" t="s">
        <v>4</v>
      </c>
      <c r="Q1" s="900"/>
      <c r="R1" s="900"/>
      <c r="S1" s="900"/>
      <c r="T1" s="900"/>
      <c r="U1" s="900"/>
      <c r="V1" s="900"/>
      <c r="W1" s="900"/>
      <c r="X1" s="900"/>
      <c r="Y1" s="900"/>
      <c r="Z1" s="900"/>
      <c r="AA1" s="900"/>
      <c r="AB1" s="900"/>
      <c r="AC1" s="901"/>
    </row>
    <row r="2" spans="1:29" ht="18" customHeight="1" thickBot="1">
      <c r="A2" s="902" t="s">
        <v>5</v>
      </c>
      <c r="B2" s="903"/>
      <c r="C2" s="903"/>
      <c r="D2" s="903"/>
      <c r="E2" s="903"/>
      <c r="F2" s="903"/>
      <c r="G2" s="903"/>
      <c r="H2" s="903"/>
      <c r="I2" s="903"/>
      <c r="J2" s="903"/>
      <c r="K2" s="903"/>
      <c r="L2" s="903"/>
      <c r="M2" s="903"/>
      <c r="N2" s="904"/>
      <c r="P2" s="905" t="s">
        <v>6</v>
      </c>
      <c r="Q2" s="903"/>
      <c r="R2" s="903"/>
      <c r="S2" s="903"/>
      <c r="T2" s="903"/>
      <c r="U2" s="903"/>
      <c r="V2" s="903"/>
      <c r="W2" s="903"/>
      <c r="X2" s="903"/>
      <c r="Y2" s="903"/>
      <c r="Z2" s="903"/>
      <c r="AA2" s="903"/>
      <c r="AB2" s="903"/>
      <c r="AC2" s="906"/>
    </row>
    <row r="3" spans="1:29" ht="13.8" thickBot="1">
      <c r="A3" s="9"/>
      <c r="B3" s="246" t="s">
        <v>277</v>
      </c>
      <c r="C3" s="246" t="s">
        <v>7</v>
      </c>
      <c r="D3" s="232" t="s">
        <v>8</v>
      </c>
      <c r="E3" s="246" t="s">
        <v>9</v>
      </c>
      <c r="F3" s="246" t="s">
        <v>10</v>
      </c>
      <c r="G3" s="246" t="s">
        <v>11</v>
      </c>
      <c r="H3" s="246" t="s">
        <v>12</v>
      </c>
      <c r="I3" s="246" t="s">
        <v>13</v>
      </c>
      <c r="J3" s="246" t="s">
        <v>14</v>
      </c>
      <c r="K3" s="246" t="s">
        <v>15</v>
      </c>
      <c r="L3" s="246" t="s">
        <v>16</v>
      </c>
      <c r="M3" s="246" t="s">
        <v>17</v>
      </c>
      <c r="N3" s="10" t="s">
        <v>18</v>
      </c>
      <c r="P3" s="11"/>
      <c r="Q3" s="246" t="s">
        <v>277</v>
      </c>
      <c r="R3" s="246" t="s">
        <v>7</v>
      </c>
      <c r="S3" s="232" t="s">
        <v>8</v>
      </c>
      <c r="T3" s="245" t="s">
        <v>9</v>
      </c>
      <c r="U3" s="245" t="s">
        <v>10</v>
      </c>
      <c r="V3" s="245" t="s">
        <v>11</v>
      </c>
      <c r="W3" s="245" t="s">
        <v>12</v>
      </c>
      <c r="X3" s="245" t="s">
        <v>13</v>
      </c>
      <c r="Y3" s="246" t="s">
        <v>14</v>
      </c>
      <c r="Z3" s="246" t="s">
        <v>15</v>
      </c>
      <c r="AA3" s="246" t="s">
        <v>16</v>
      </c>
      <c r="AB3" s="246" t="s">
        <v>17</v>
      </c>
      <c r="AC3" s="12" t="s">
        <v>19</v>
      </c>
    </row>
    <row r="4" spans="1:29" ht="19.8" thickBot="1">
      <c r="A4" s="479" t="s">
        <v>252</v>
      </c>
      <c r="B4" s="428">
        <f>AVERAGE(B8:B17)</f>
        <v>65.400000000000006</v>
      </c>
      <c r="C4" s="428">
        <f t="shared" ref="C4:M4" si="0">AVERAGE(C7:C17)</f>
        <v>55.545454545454547</v>
      </c>
      <c r="D4" s="428">
        <f t="shared" si="0"/>
        <v>62.090909090909093</v>
      </c>
      <c r="E4" s="428">
        <f t="shared" si="0"/>
        <v>103.8</v>
      </c>
      <c r="F4" s="428">
        <f t="shared" si="0"/>
        <v>177.5</v>
      </c>
      <c r="G4" s="428">
        <f t="shared" si="0"/>
        <v>404.2</v>
      </c>
      <c r="H4" s="428">
        <f t="shared" si="0"/>
        <v>621</v>
      </c>
      <c r="I4" s="428">
        <f t="shared" si="0"/>
        <v>905.9</v>
      </c>
      <c r="J4" s="428">
        <f t="shared" si="0"/>
        <v>563.4</v>
      </c>
      <c r="K4" s="428">
        <f t="shared" si="0"/>
        <v>366.4</v>
      </c>
      <c r="L4" s="428">
        <f t="shared" si="0"/>
        <v>210.8</v>
      </c>
      <c r="M4" s="428">
        <f t="shared" si="0"/>
        <v>131.5</v>
      </c>
      <c r="N4" s="428">
        <f>SUM(B4:M4)</f>
        <v>3667.5363636363641</v>
      </c>
      <c r="O4" s="14"/>
      <c r="P4" s="13" t="str">
        <f>+A4</f>
        <v>12-21年月平均</v>
      </c>
      <c r="Q4" s="428">
        <f t="shared" ref="Q4:AB4" si="1">AVERAGE(Q8:Q17)</f>
        <v>9.6999999999999993</v>
      </c>
      <c r="R4" s="428">
        <f t="shared" si="1"/>
        <v>9.9</v>
      </c>
      <c r="S4" s="428">
        <f t="shared" si="1"/>
        <v>15</v>
      </c>
      <c r="T4" s="428">
        <f t="shared" si="1"/>
        <v>7.5</v>
      </c>
      <c r="U4" s="428">
        <f t="shared" si="1"/>
        <v>10.7</v>
      </c>
      <c r="V4" s="428">
        <f t="shared" si="1"/>
        <v>9.9</v>
      </c>
      <c r="W4" s="428">
        <f t="shared" si="1"/>
        <v>8.9</v>
      </c>
      <c r="X4" s="428">
        <f t="shared" si="1"/>
        <v>12.6</v>
      </c>
      <c r="Y4" s="428">
        <f t="shared" si="1"/>
        <v>10.9</v>
      </c>
      <c r="Z4" s="428">
        <f t="shared" si="1"/>
        <v>21.8</v>
      </c>
      <c r="AA4" s="428">
        <f t="shared" si="1"/>
        <v>12.8</v>
      </c>
      <c r="AB4" s="428">
        <f t="shared" si="1"/>
        <v>12.9</v>
      </c>
      <c r="AC4" s="428">
        <f>SUM(Q4:AB4)</f>
        <v>142.6</v>
      </c>
    </row>
    <row r="5" spans="1:29" ht="13.8" thickBot="1">
      <c r="A5" s="505"/>
      <c r="B5" s="505"/>
      <c r="C5" s="138"/>
      <c r="D5" s="15" t="s">
        <v>20</v>
      </c>
      <c r="E5" s="430"/>
      <c r="F5" s="430"/>
      <c r="G5" s="430"/>
      <c r="H5" s="430"/>
      <c r="I5" s="430"/>
      <c r="J5" s="430"/>
      <c r="K5" s="430"/>
      <c r="L5" s="430"/>
      <c r="M5" s="430"/>
      <c r="N5" s="430"/>
      <c r="O5" s="146"/>
      <c r="P5" s="234"/>
      <c r="Q5" s="234"/>
      <c r="R5" s="138"/>
      <c r="S5" s="15" t="s">
        <v>20</v>
      </c>
      <c r="T5" s="430"/>
      <c r="U5" s="430"/>
      <c r="V5" s="430"/>
      <c r="W5" s="430"/>
      <c r="X5" s="430"/>
      <c r="Y5" s="430"/>
      <c r="Z5" s="430"/>
      <c r="AA5" s="430"/>
      <c r="AB5" s="430"/>
      <c r="AC5" s="430"/>
    </row>
    <row r="6" spans="1:29" ht="13.8" thickBot="1">
      <c r="A6" s="231"/>
      <c r="B6" s="231"/>
      <c r="C6" s="581"/>
      <c r="D6" s="347">
        <v>8</v>
      </c>
      <c r="E6" s="429"/>
      <c r="F6" s="429"/>
      <c r="G6" s="429"/>
      <c r="H6" s="429"/>
      <c r="I6" s="429"/>
      <c r="J6" s="429"/>
      <c r="K6" s="429"/>
      <c r="L6" s="429"/>
      <c r="M6" s="429"/>
      <c r="N6" s="430"/>
      <c r="O6" s="14"/>
      <c r="P6" s="234"/>
      <c r="Q6" s="234"/>
      <c r="R6" s="581"/>
      <c r="S6" s="347">
        <v>0</v>
      </c>
      <c r="T6" s="138"/>
      <c r="U6" s="138"/>
      <c r="V6" s="138"/>
      <c r="W6" s="138"/>
      <c r="X6" s="138"/>
      <c r="Y6" s="138"/>
      <c r="Z6" s="138"/>
      <c r="AA6" s="138"/>
      <c r="AB6" s="138"/>
      <c r="AC6" s="430"/>
    </row>
    <row r="7" spans="1:29" ht="18" customHeight="1" thickBot="1">
      <c r="A7" s="512" t="s">
        <v>276</v>
      </c>
      <c r="B7" s="558">
        <v>73</v>
      </c>
      <c r="C7" s="559">
        <v>39</v>
      </c>
      <c r="D7" s="559">
        <v>46</v>
      </c>
      <c r="E7" s="429"/>
      <c r="F7" s="429"/>
      <c r="G7" s="429"/>
      <c r="H7" s="429"/>
      <c r="I7" s="429"/>
      <c r="J7" s="429"/>
      <c r="K7" s="429"/>
      <c r="L7" s="429"/>
      <c r="M7" s="429"/>
      <c r="N7" s="233">
        <f t="shared" ref="N7:N18" si="2">SUM(B7:M7)</f>
        <v>158</v>
      </c>
      <c r="O7" s="151" t="s">
        <v>21</v>
      </c>
      <c r="P7" s="512" t="s">
        <v>276</v>
      </c>
      <c r="Q7" s="558">
        <v>0</v>
      </c>
      <c r="R7" s="560">
        <v>5</v>
      </c>
      <c r="S7" s="560">
        <v>4</v>
      </c>
      <c r="T7" s="429"/>
      <c r="U7" s="429"/>
      <c r="V7" s="429"/>
      <c r="W7" s="429" t="s">
        <v>29</v>
      </c>
      <c r="X7" s="429" t="s">
        <v>29</v>
      </c>
      <c r="Y7" s="429" t="s">
        <v>29</v>
      </c>
      <c r="Z7" s="429" t="s">
        <v>29</v>
      </c>
      <c r="AA7" s="429" t="s">
        <v>29</v>
      </c>
      <c r="AB7" s="429" t="s">
        <v>29</v>
      </c>
      <c r="AC7" s="233">
        <f t="shared" ref="AC7:AC18" si="3">SUM(Q7:AB7)</f>
        <v>9</v>
      </c>
    </row>
    <row r="8" spans="1:29" ht="18" customHeight="1" thickBot="1">
      <c r="A8" s="512" t="s">
        <v>206</v>
      </c>
      <c r="B8" s="556">
        <v>81</v>
      </c>
      <c r="C8" s="556">
        <v>48</v>
      </c>
      <c r="D8" s="557">
        <v>71</v>
      </c>
      <c r="E8" s="556">
        <v>128</v>
      </c>
      <c r="F8" s="556">
        <v>171</v>
      </c>
      <c r="G8" s="556">
        <v>350</v>
      </c>
      <c r="H8" s="556">
        <v>569</v>
      </c>
      <c r="I8" s="556">
        <v>553</v>
      </c>
      <c r="J8" s="556">
        <v>458</v>
      </c>
      <c r="K8" s="556">
        <v>306</v>
      </c>
      <c r="L8" s="556">
        <v>220</v>
      </c>
      <c r="M8" s="557">
        <v>229</v>
      </c>
      <c r="N8" s="545">
        <f t="shared" si="2"/>
        <v>3184</v>
      </c>
      <c r="O8" s="504"/>
      <c r="P8" s="513" t="s">
        <v>205</v>
      </c>
      <c r="Q8" s="561">
        <v>1</v>
      </c>
      <c r="R8" s="561">
        <v>2</v>
      </c>
      <c r="S8" s="561">
        <v>1</v>
      </c>
      <c r="T8" s="561">
        <v>0</v>
      </c>
      <c r="U8" s="561">
        <v>0</v>
      </c>
      <c r="V8" s="561">
        <v>0</v>
      </c>
      <c r="W8" s="561">
        <v>1</v>
      </c>
      <c r="X8" s="561">
        <v>1</v>
      </c>
      <c r="Y8" s="561">
        <v>0</v>
      </c>
      <c r="Z8" s="561">
        <v>1</v>
      </c>
      <c r="AA8" s="561">
        <v>0</v>
      </c>
      <c r="AB8" s="561">
        <v>0</v>
      </c>
      <c r="AC8" s="562">
        <f t="shared" si="3"/>
        <v>7</v>
      </c>
    </row>
    <row r="9" spans="1:29" ht="18" customHeight="1" thickBot="1">
      <c r="A9" s="513" t="s">
        <v>137</v>
      </c>
      <c r="B9" s="341">
        <v>112</v>
      </c>
      <c r="C9" s="341">
        <v>85</v>
      </c>
      <c r="D9" s="341">
        <v>60</v>
      </c>
      <c r="E9" s="341">
        <v>97</v>
      </c>
      <c r="F9" s="341">
        <v>95</v>
      </c>
      <c r="G9" s="341">
        <v>305</v>
      </c>
      <c r="H9" s="341">
        <v>544</v>
      </c>
      <c r="I9" s="341">
        <v>449</v>
      </c>
      <c r="J9" s="341">
        <v>475</v>
      </c>
      <c r="K9" s="341">
        <v>505</v>
      </c>
      <c r="L9" s="341">
        <v>219</v>
      </c>
      <c r="M9" s="342">
        <v>98</v>
      </c>
      <c r="N9" s="544">
        <f t="shared" si="2"/>
        <v>3044</v>
      </c>
      <c r="O9" s="151"/>
      <c r="P9" s="513" t="s">
        <v>137</v>
      </c>
      <c r="Q9" s="431">
        <v>16</v>
      </c>
      <c r="R9" s="431">
        <v>1</v>
      </c>
      <c r="S9" s="431">
        <v>19</v>
      </c>
      <c r="T9" s="429">
        <v>3</v>
      </c>
      <c r="U9" s="429">
        <v>13</v>
      </c>
      <c r="V9" s="429">
        <v>1</v>
      </c>
      <c r="W9" s="429">
        <v>2</v>
      </c>
      <c r="X9" s="429">
        <v>2</v>
      </c>
      <c r="Y9" s="429">
        <v>0</v>
      </c>
      <c r="Z9" s="429">
        <v>24</v>
      </c>
      <c r="AA9" s="429">
        <v>4</v>
      </c>
      <c r="AB9" s="429">
        <v>1</v>
      </c>
      <c r="AC9" s="543">
        <f t="shared" si="3"/>
        <v>86</v>
      </c>
    </row>
    <row r="10" spans="1:29" ht="18" customHeight="1" thickBot="1">
      <c r="A10" s="514" t="s">
        <v>30</v>
      </c>
      <c r="B10" s="432">
        <v>84</v>
      </c>
      <c r="C10" s="432">
        <v>100</v>
      </c>
      <c r="D10" s="433">
        <v>77</v>
      </c>
      <c r="E10" s="433">
        <v>80</v>
      </c>
      <c r="F10" s="199">
        <v>236</v>
      </c>
      <c r="G10" s="199">
        <v>438</v>
      </c>
      <c r="H10" s="200">
        <v>631</v>
      </c>
      <c r="I10" s="199">
        <v>752</v>
      </c>
      <c r="J10" s="198">
        <v>523</v>
      </c>
      <c r="K10" s="199">
        <v>427</v>
      </c>
      <c r="L10" s="198">
        <v>253</v>
      </c>
      <c r="M10" s="434">
        <v>136</v>
      </c>
      <c r="N10" s="517">
        <f t="shared" si="2"/>
        <v>3737</v>
      </c>
      <c r="O10" s="151"/>
      <c r="P10" s="515" t="s">
        <v>22</v>
      </c>
      <c r="Q10" s="435">
        <v>7</v>
      </c>
      <c r="R10" s="435">
        <v>7</v>
      </c>
      <c r="S10" s="436">
        <v>13</v>
      </c>
      <c r="T10" s="436">
        <v>3</v>
      </c>
      <c r="U10" s="436">
        <v>8</v>
      </c>
      <c r="V10" s="436">
        <v>11</v>
      </c>
      <c r="W10" s="435">
        <v>5</v>
      </c>
      <c r="X10" s="436">
        <v>11</v>
      </c>
      <c r="Y10" s="436">
        <v>9</v>
      </c>
      <c r="Z10" s="436">
        <v>9</v>
      </c>
      <c r="AA10" s="437">
        <v>20</v>
      </c>
      <c r="AB10" s="437">
        <v>35</v>
      </c>
      <c r="AC10" s="541">
        <f t="shared" si="3"/>
        <v>138</v>
      </c>
    </row>
    <row r="11" spans="1:29" ht="18" customHeight="1" thickBot="1">
      <c r="A11" s="514" t="s">
        <v>31</v>
      </c>
      <c r="B11" s="436">
        <v>41</v>
      </c>
      <c r="C11" s="436">
        <v>44</v>
      </c>
      <c r="D11" s="436">
        <v>67</v>
      </c>
      <c r="E11" s="436">
        <v>103</v>
      </c>
      <c r="F11" s="438">
        <v>311</v>
      </c>
      <c r="G11" s="436">
        <v>415</v>
      </c>
      <c r="H11" s="436">
        <v>539</v>
      </c>
      <c r="I11" s="438">
        <v>1165</v>
      </c>
      <c r="J11" s="436">
        <v>534</v>
      </c>
      <c r="K11" s="436">
        <v>297</v>
      </c>
      <c r="L11" s="435">
        <v>205</v>
      </c>
      <c r="M11" s="439">
        <v>92</v>
      </c>
      <c r="N11" s="518">
        <f t="shared" si="2"/>
        <v>3813</v>
      </c>
      <c r="O11" s="151"/>
      <c r="P11" s="514" t="s">
        <v>31</v>
      </c>
      <c r="Q11" s="436">
        <v>9</v>
      </c>
      <c r="R11" s="436">
        <v>22</v>
      </c>
      <c r="S11" s="435">
        <v>18</v>
      </c>
      <c r="T11" s="436">
        <v>9</v>
      </c>
      <c r="U11" s="440">
        <v>21</v>
      </c>
      <c r="V11" s="436">
        <v>14</v>
      </c>
      <c r="W11" s="436">
        <v>6</v>
      </c>
      <c r="X11" s="436">
        <v>13</v>
      </c>
      <c r="Y11" s="436">
        <v>7</v>
      </c>
      <c r="Z11" s="441">
        <v>81</v>
      </c>
      <c r="AA11" s="440">
        <v>31</v>
      </c>
      <c r="AB11" s="441">
        <v>37</v>
      </c>
      <c r="AC11" s="542">
        <f t="shared" si="3"/>
        <v>268</v>
      </c>
    </row>
    <row r="12" spans="1:29" ht="18" customHeight="1" thickBot="1">
      <c r="A12" s="514" t="s">
        <v>32</v>
      </c>
      <c r="B12" s="436">
        <v>57</v>
      </c>
      <c r="C12" s="435">
        <v>35</v>
      </c>
      <c r="D12" s="436">
        <v>95</v>
      </c>
      <c r="E12" s="435">
        <v>112</v>
      </c>
      <c r="F12" s="436">
        <v>131</v>
      </c>
      <c r="G12" s="18">
        <v>340</v>
      </c>
      <c r="H12" s="18">
        <v>483</v>
      </c>
      <c r="I12" s="19">
        <v>1339</v>
      </c>
      <c r="J12" s="18">
        <v>614</v>
      </c>
      <c r="K12" s="18">
        <v>349</v>
      </c>
      <c r="L12" s="18">
        <v>236</v>
      </c>
      <c r="M12" s="442">
        <v>68</v>
      </c>
      <c r="N12" s="517">
        <f t="shared" si="2"/>
        <v>3859</v>
      </c>
      <c r="O12" s="151"/>
      <c r="P12" s="514" t="s">
        <v>32</v>
      </c>
      <c r="Q12" s="436">
        <v>19</v>
      </c>
      <c r="R12" s="436">
        <v>12</v>
      </c>
      <c r="S12" s="436">
        <v>8</v>
      </c>
      <c r="T12" s="435">
        <v>12</v>
      </c>
      <c r="U12" s="436">
        <v>7</v>
      </c>
      <c r="V12" s="436">
        <v>15</v>
      </c>
      <c r="W12" s="18">
        <v>16</v>
      </c>
      <c r="X12" s="442">
        <v>12</v>
      </c>
      <c r="Y12" s="435">
        <v>16</v>
      </c>
      <c r="Z12" s="436">
        <v>6</v>
      </c>
      <c r="AA12" s="435">
        <v>12</v>
      </c>
      <c r="AB12" s="435">
        <v>6</v>
      </c>
      <c r="AC12" s="541">
        <f t="shared" si="3"/>
        <v>141</v>
      </c>
    </row>
    <row r="13" spans="1:29" ht="18" customHeight="1" thickBot="1">
      <c r="A13" s="514" t="s">
        <v>33</v>
      </c>
      <c r="B13" s="443">
        <v>68</v>
      </c>
      <c r="C13" s="436">
        <v>42</v>
      </c>
      <c r="D13" s="436">
        <v>44</v>
      </c>
      <c r="E13" s="435">
        <v>75</v>
      </c>
      <c r="F13" s="435">
        <v>135</v>
      </c>
      <c r="G13" s="435">
        <v>448</v>
      </c>
      <c r="H13" s="436">
        <v>507</v>
      </c>
      <c r="I13" s="436">
        <v>808</v>
      </c>
      <c r="J13" s="440">
        <v>795</v>
      </c>
      <c r="K13" s="435">
        <v>313</v>
      </c>
      <c r="L13" s="435">
        <v>246</v>
      </c>
      <c r="M13" s="435">
        <v>143</v>
      </c>
      <c r="N13" s="517">
        <f t="shared" si="2"/>
        <v>3624</v>
      </c>
      <c r="O13" s="151"/>
      <c r="P13" s="514" t="s">
        <v>33</v>
      </c>
      <c r="Q13" s="445">
        <v>9</v>
      </c>
      <c r="R13" s="436">
        <v>16</v>
      </c>
      <c r="S13" s="436">
        <v>12</v>
      </c>
      <c r="T13" s="435">
        <v>6</v>
      </c>
      <c r="U13" s="446">
        <v>7</v>
      </c>
      <c r="V13" s="446">
        <v>14</v>
      </c>
      <c r="W13" s="436">
        <v>9</v>
      </c>
      <c r="X13" s="436">
        <v>14</v>
      </c>
      <c r="Y13" s="436">
        <v>9</v>
      </c>
      <c r="Z13" s="436">
        <v>9</v>
      </c>
      <c r="AA13" s="446">
        <v>8</v>
      </c>
      <c r="AB13" s="446">
        <v>7</v>
      </c>
      <c r="AC13" s="541">
        <f t="shared" si="3"/>
        <v>120</v>
      </c>
    </row>
    <row r="14" spans="1:29" ht="18" customHeight="1" thickBot="1">
      <c r="A14" s="17" t="s">
        <v>34</v>
      </c>
      <c r="B14" s="447">
        <v>71</v>
      </c>
      <c r="C14" s="447">
        <v>97</v>
      </c>
      <c r="D14" s="447">
        <v>61</v>
      </c>
      <c r="E14" s="448">
        <v>105</v>
      </c>
      <c r="F14" s="448">
        <v>198</v>
      </c>
      <c r="G14" s="448">
        <v>442</v>
      </c>
      <c r="H14" s="449">
        <v>790</v>
      </c>
      <c r="I14" s="20">
        <v>674</v>
      </c>
      <c r="J14" s="20">
        <v>594</v>
      </c>
      <c r="K14" s="448">
        <v>275</v>
      </c>
      <c r="L14" s="448">
        <v>133</v>
      </c>
      <c r="M14" s="448">
        <v>108</v>
      </c>
      <c r="N14" s="517">
        <f t="shared" si="2"/>
        <v>3548</v>
      </c>
      <c r="O14" s="14"/>
      <c r="P14" s="516" t="s">
        <v>34</v>
      </c>
      <c r="Q14" s="447">
        <v>7</v>
      </c>
      <c r="R14" s="447">
        <v>13</v>
      </c>
      <c r="S14" s="447">
        <v>11</v>
      </c>
      <c r="T14" s="448">
        <v>11</v>
      </c>
      <c r="U14" s="448">
        <v>12</v>
      </c>
      <c r="V14" s="448">
        <v>15</v>
      </c>
      <c r="W14" s="448">
        <v>20</v>
      </c>
      <c r="X14" s="448">
        <v>15</v>
      </c>
      <c r="Y14" s="448">
        <v>15</v>
      </c>
      <c r="Z14" s="448">
        <v>20</v>
      </c>
      <c r="AA14" s="448">
        <v>9</v>
      </c>
      <c r="AB14" s="448">
        <v>7</v>
      </c>
      <c r="AC14" s="540">
        <f t="shared" si="3"/>
        <v>155</v>
      </c>
    </row>
    <row r="15" spans="1:29" ht="13.8" hidden="1" thickBot="1">
      <c r="A15" s="22" t="s">
        <v>35</v>
      </c>
      <c r="B15" s="445">
        <v>38</v>
      </c>
      <c r="C15" s="448">
        <v>19</v>
      </c>
      <c r="D15" s="448">
        <v>38</v>
      </c>
      <c r="E15" s="448">
        <v>203</v>
      </c>
      <c r="F15" s="448">
        <v>146</v>
      </c>
      <c r="G15" s="448">
        <v>439</v>
      </c>
      <c r="H15" s="449">
        <v>964</v>
      </c>
      <c r="I15" s="449">
        <v>1154</v>
      </c>
      <c r="J15" s="448">
        <v>423</v>
      </c>
      <c r="K15" s="448">
        <v>388</v>
      </c>
      <c r="L15" s="448">
        <v>176</v>
      </c>
      <c r="M15" s="448">
        <v>143</v>
      </c>
      <c r="N15" s="450">
        <f t="shared" si="2"/>
        <v>4131</v>
      </c>
      <c r="O15" s="14"/>
      <c r="P15" s="21" t="s">
        <v>35</v>
      </c>
      <c r="Q15" s="448">
        <v>7</v>
      </c>
      <c r="R15" s="448">
        <v>7</v>
      </c>
      <c r="S15" s="448">
        <v>8</v>
      </c>
      <c r="T15" s="448">
        <v>12</v>
      </c>
      <c r="U15" s="448">
        <v>9</v>
      </c>
      <c r="V15" s="448">
        <v>6</v>
      </c>
      <c r="W15" s="448">
        <v>11</v>
      </c>
      <c r="X15" s="448">
        <v>8</v>
      </c>
      <c r="Y15" s="448">
        <v>16</v>
      </c>
      <c r="Z15" s="448">
        <v>40</v>
      </c>
      <c r="AA15" s="448">
        <v>17</v>
      </c>
      <c r="AB15" s="448">
        <v>16</v>
      </c>
      <c r="AC15" s="448">
        <f t="shared" si="3"/>
        <v>157</v>
      </c>
    </row>
    <row r="16" spans="1:29" ht="13.8" hidden="1" thickBot="1">
      <c r="A16" s="451" t="s">
        <v>36</v>
      </c>
      <c r="B16" s="20">
        <v>49</v>
      </c>
      <c r="C16" s="20">
        <v>63</v>
      </c>
      <c r="D16" s="20">
        <v>50</v>
      </c>
      <c r="E16" s="20">
        <v>71</v>
      </c>
      <c r="F16" s="20">
        <v>144</v>
      </c>
      <c r="G16" s="20">
        <v>374</v>
      </c>
      <c r="H16" s="148">
        <v>729</v>
      </c>
      <c r="I16" s="148">
        <v>1097</v>
      </c>
      <c r="J16" s="148">
        <v>650</v>
      </c>
      <c r="K16" s="20">
        <v>397</v>
      </c>
      <c r="L16" s="20">
        <v>192</v>
      </c>
      <c r="M16" s="20">
        <v>217</v>
      </c>
      <c r="N16" s="450">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48">
        <f t="shared" si="3"/>
        <v>142</v>
      </c>
    </row>
    <row r="17" spans="1:30" ht="13.8" hidden="1" thickBot="1">
      <c r="A17" s="22" t="s">
        <v>37</v>
      </c>
      <c r="B17" s="20">
        <v>53</v>
      </c>
      <c r="C17" s="20">
        <v>39</v>
      </c>
      <c r="D17" s="20">
        <v>74</v>
      </c>
      <c r="E17" s="20">
        <v>64</v>
      </c>
      <c r="F17" s="20">
        <v>208</v>
      </c>
      <c r="G17" s="20">
        <v>491</v>
      </c>
      <c r="H17" s="20">
        <v>454</v>
      </c>
      <c r="I17" s="148">
        <v>1068</v>
      </c>
      <c r="J17" s="20">
        <v>568</v>
      </c>
      <c r="K17" s="20">
        <v>407</v>
      </c>
      <c r="L17" s="20">
        <v>228</v>
      </c>
      <c r="M17" s="20">
        <v>81</v>
      </c>
      <c r="N17" s="444">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52">
        <f t="shared" si="3"/>
        <v>212</v>
      </c>
    </row>
    <row r="18" spans="1:30" ht="13.8" hidden="1" thickBot="1">
      <c r="A18" s="22" t="s">
        <v>23</v>
      </c>
      <c r="B18" s="149">
        <v>67</v>
      </c>
      <c r="C18" s="149">
        <v>62</v>
      </c>
      <c r="D18" s="149">
        <v>57</v>
      </c>
      <c r="E18" s="149">
        <v>77</v>
      </c>
      <c r="F18" s="149">
        <v>473</v>
      </c>
      <c r="G18" s="149">
        <v>468</v>
      </c>
      <c r="H18" s="150">
        <v>659</v>
      </c>
      <c r="I18" s="149">
        <v>851</v>
      </c>
      <c r="J18" s="149">
        <v>542</v>
      </c>
      <c r="K18" s="149">
        <v>270</v>
      </c>
      <c r="L18" s="149">
        <v>208</v>
      </c>
      <c r="M18" s="149">
        <v>174</v>
      </c>
      <c r="N18" s="453">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52">
        <f t="shared" si="3"/>
        <v>296</v>
      </c>
    </row>
    <row r="19" spans="1:30">
      <c r="A19" s="25"/>
      <c r="B19" s="454"/>
      <c r="C19" s="454"/>
      <c r="D19" s="454"/>
      <c r="E19" s="454"/>
      <c r="F19" s="454"/>
      <c r="G19" s="454"/>
      <c r="H19" s="454"/>
      <c r="I19" s="454"/>
      <c r="J19" s="454"/>
      <c r="K19" s="454"/>
      <c r="L19" s="454"/>
      <c r="M19" s="454"/>
      <c r="N19" s="26"/>
      <c r="O19" s="14"/>
      <c r="P19" s="27"/>
      <c r="Q19" s="455"/>
      <c r="R19" s="455"/>
      <c r="S19" s="455"/>
      <c r="T19" s="455"/>
      <c r="U19" s="455"/>
      <c r="V19" s="455"/>
      <c r="W19" s="455"/>
      <c r="X19" s="455"/>
      <c r="Y19" s="455"/>
      <c r="Z19" s="455"/>
      <c r="AA19" s="455"/>
      <c r="AB19" s="455"/>
      <c r="AC19" s="454"/>
    </row>
    <row r="20" spans="1:30" ht="13.5" customHeight="1">
      <c r="A20" s="907" t="s">
        <v>320</v>
      </c>
      <c r="B20" s="908"/>
      <c r="C20" s="908"/>
      <c r="D20" s="908"/>
      <c r="E20" s="908"/>
      <c r="F20" s="908"/>
      <c r="G20" s="908"/>
      <c r="H20" s="908"/>
      <c r="I20" s="908"/>
      <c r="J20" s="908"/>
      <c r="K20" s="908"/>
      <c r="L20" s="908"/>
      <c r="M20" s="908"/>
      <c r="N20" s="909"/>
      <c r="O20" s="14"/>
      <c r="P20" s="907" t="str">
        <f>+A20</f>
        <v>※2022年 第12週（3/21～3/27） 現在</v>
      </c>
      <c r="Q20" s="908"/>
      <c r="R20" s="908"/>
      <c r="S20" s="908"/>
      <c r="T20" s="908"/>
      <c r="U20" s="908"/>
      <c r="V20" s="908"/>
      <c r="W20" s="908"/>
      <c r="X20" s="908"/>
      <c r="Y20" s="908"/>
      <c r="Z20" s="908"/>
      <c r="AA20" s="908"/>
      <c r="AB20" s="908"/>
      <c r="AC20" s="909"/>
    </row>
    <row r="21" spans="1:30" ht="13.8" thickBot="1">
      <c r="A21" s="28"/>
      <c r="B21" s="14"/>
      <c r="C21" s="14"/>
      <c r="D21" s="14"/>
      <c r="E21" s="14"/>
      <c r="F21" s="14"/>
      <c r="G21" s="14" t="s">
        <v>21</v>
      </c>
      <c r="H21" s="14"/>
      <c r="I21" s="14"/>
      <c r="J21" s="14"/>
      <c r="K21" s="14"/>
      <c r="L21" s="14"/>
      <c r="M21" s="14"/>
      <c r="N21" s="29"/>
      <c r="O21" s="14"/>
      <c r="P21" s="261"/>
      <c r="Q21" s="14"/>
      <c r="R21" s="14"/>
      <c r="S21" s="14"/>
      <c r="T21" s="14"/>
      <c r="U21" s="14"/>
      <c r="V21" s="14"/>
      <c r="W21" s="14"/>
      <c r="X21" s="14"/>
      <c r="Y21" s="14"/>
      <c r="Z21" s="14"/>
      <c r="AA21" s="14"/>
      <c r="AB21" s="14"/>
      <c r="AC21" s="31"/>
    </row>
    <row r="22" spans="1:30" ht="17.25" customHeight="1" thickBot="1">
      <c r="A22" s="28"/>
      <c r="B22" s="456" t="s">
        <v>241</v>
      </c>
      <c r="C22" s="14"/>
      <c r="D22" s="32" t="s">
        <v>321</v>
      </c>
      <c r="E22" s="33"/>
      <c r="F22" s="14"/>
      <c r="G22" s="14" t="s">
        <v>21</v>
      </c>
      <c r="H22" s="14"/>
      <c r="I22" s="14"/>
      <c r="J22" s="14"/>
      <c r="K22" s="14"/>
      <c r="L22" s="14"/>
      <c r="M22" s="14"/>
      <c r="N22" s="29"/>
      <c r="O22" s="151" t="s">
        <v>21</v>
      </c>
      <c r="P22" s="262"/>
      <c r="Q22" s="457" t="s">
        <v>242</v>
      </c>
      <c r="R22" s="894" t="s">
        <v>322</v>
      </c>
      <c r="S22" s="895"/>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1" t="s">
        <v>21</v>
      </c>
      <c r="P23" s="261"/>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1"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43"/>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58"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7" t="s">
        <v>243</v>
      </c>
      <c r="R37" s="187"/>
      <c r="S37" s="187"/>
      <c r="T37" s="187"/>
      <c r="U37" s="187"/>
      <c r="V37" s="187"/>
      <c r="W37" s="187"/>
      <c r="X37" s="187"/>
    </row>
    <row r="38" spans="1:29">
      <c r="Q38" s="187" t="s">
        <v>244</v>
      </c>
      <c r="R38" s="187"/>
      <c r="S38" s="187"/>
      <c r="T38" s="187"/>
      <c r="U38" s="187"/>
      <c r="V38" s="187"/>
      <c r="W38" s="187"/>
      <c r="X38" s="187"/>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12　ノロウイルス関連情報 </vt:lpstr>
      <vt:lpstr>12　新型コロナウイルス情報</vt:lpstr>
      <vt:lpstr>12  衛生訓話</vt:lpstr>
      <vt:lpstr>12　食中毒記事等 </vt:lpstr>
      <vt:lpstr>12　海外情報</vt:lpstr>
      <vt:lpstr>11　感染症情報</vt:lpstr>
      <vt:lpstr>12　感染症統計</vt:lpstr>
      <vt:lpstr>12 食品回収</vt:lpstr>
      <vt:lpstr>12　食品表示</vt:lpstr>
      <vt:lpstr>12 残留農薬　等 </vt:lpstr>
      <vt:lpstr>'11　感染症情報'!Print_Area</vt:lpstr>
      <vt:lpstr>'12  衛生訓話'!Print_Area</vt:lpstr>
      <vt:lpstr>'12　ノロウイルス関連情報 '!Print_Area</vt:lpstr>
      <vt:lpstr>'12　海外情報'!Print_Area</vt:lpstr>
      <vt:lpstr>'12　感染症統計'!Print_Area</vt:lpstr>
      <vt:lpstr>'12 残留農薬　等 '!Print_Area</vt:lpstr>
      <vt:lpstr>'12　食中毒記事等 '!Print_Area</vt:lpstr>
      <vt:lpstr>'12 食品回収'!Print_Area</vt:lpstr>
      <vt:lpstr>'12　食品表示'!Print_Area</vt:lpstr>
      <vt:lpstr>スポンサー広告!Print_Area</vt:lpstr>
      <vt:lpstr>'12 残留農薬　等 '!Print_Titles</vt:lpstr>
      <vt:lpstr>'12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2022-04-03T12:32:56Z</dcterms:modified>
</cp:coreProperties>
</file>