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xr:revisionPtr revIDLastSave="0" documentId="13_ncr:1_{87198ECC-8073-4125-8EA5-EE5B0D01FAA4}"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11　ノロウイルス関連情報 " sheetId="101" r:id="rId3"/>
    <sheet name="11  衛生訓話" sheetId="109" r:id="rId4"/>
    <sheet name="11　新型コロナウイルス情報" sheetId="82" r:id="rId5"/>
    <sheet name="11　食中毒記事等 " sheetId="29" r:id="rId6"/>
    <sheet name="11　海外情報" sheetId="31" r:id="rId7"/>
    <sheet name="9　感染症情報" sheetId="103" state="hidden" r:id="rId8"/>
    <sheet name="11　感染症統計" sheetId="106" r:id="rId9"/>
    <sheet name="11 食品回収" sheetId="60" r:id="rId10"/>
    <sheet name="11　食品表示" sheetId="34" r:id="rId11"/>
    <sheet name="11 残留農薬　等 " sheetId="35" r:id="rId12"/>
  </sheets>
  <definedNames>
    <definedName name="_xlnm._FilterDatabase" localSheetId="2" hidden="1">'11　ノロウイルス関連情報 '!$A$22:$G$75</definedName>
    <definedName name="_xlnm._FilterDatabase" localSheetId="11" hidden="1">'11 残留農薬　等 '!$A$1:$C$1</definedName>
    <definedName name="_xlnm._FilterDatabase" localSheetId="5" hidden="1">'11　食中毒記事等 '!$A$1:$D$1</definedName>
    <definedName name="_xlnm.Print_Area" localSheetId="3">'11  衛生訓話'!$A$1:$M$20</definedName>
    <definedName name="_xlnm.Print_Area" localSheetId="2">'11　ノロウイルス関連情報 '!$A$1:$N$84</definedName>
    <definedName name="_xlnm.Print_Area" localSheetId="6">'11　海外情報'!$A$1:$C$38</definedName>
    <definedName name="_xlnm.Print_Area" localSheetId="8">'11　感染症統計'!$A$1:$AC$36</definedName>
    <definedName name="_xlnm.Print_Area" localSheetId="11">'11 残留農薬　等 '!$A$1:$A$16</definedName>
    <definedName name="_xlnm.Print_Area" localSheetId="5">'11　食中毒記事等 '!$A$1:$D$36</definedName>
    <definedName name="_xlnm.Print_Area" localSheetId="9">'11 食品回収'!$A$1:$E$32</definedName>
    <definedName name="_xlnm.Print_Area" localSheetId="10">'11　食品表示'!$A$1:$N$19</definedName>
    <definedName name="_xlnm.Print_Area" localSheetId="7">'9　感染症情報'!$A$1:$E$21</definedName>
    <definedName name="_xlnm.Print_Area" localSheetId="1">スポンサー広告!$C$1:$T$23</definedName>
    <definedName name="_xlnm.Print_Titles" localSheetId="11">'11 残留農薬　等 '!$1:$1</definedName>
    <definedName name="_xlnm.Print_Titles" localSheetId="5">'11　食中毒記事等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8" l="1"/>
  <c r="L27" i="82"/>
  <c r="B25" i="101"/>
  <c r="B26" i="101"/>
  <c r="B27" i="101"/>
  <c r="B28" i="101"/>
  <c r="B29" i="101"/>
  <c r="B30" i="101"/>
  <c r="B31" i="101"/>
  <c r="B32" i="101"/>
  <c r="B33" i="101"/>
  <c r="B34" i="101"/>
  <c r="B36" i="101"/>
  <c r="B37" i="101"/>
  <c r="B38" i="101"/>
  <c r="B39" i="101"/>
  <c r="B40" i="10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2" i="78"/>
  <c r="B15" i="78" l="1"/>
  <c r="B4" i="106"/>
  <c r="C4" i="106"/>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B19" i="78" l="1"/>
  <c r="N14" i="82"/>
  <c r="I22" i="82"/>
  <c r="B16" i="78"/>
  <c r="B9" i="78" l="1"/>
  <c r="C13" i="78" l="1"/>
  <c r="B13" i="78"/>
  <c r="B10" i="78" l="1"/>
  <c r="G75" i="101" l="1"/>
  <c r="F75" i="101" s="1"/>
  <c r="G74" i="101"/>
  <c r="G73" i="101"/>
  <c r="D10" i="78" s="1"/>
  <c r="N71" i="101"/>
  <c r="M71" i="101"/>
  <c r="G70" i="101"/>
  <c r="B70" i="101" s="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B24" i="101" s="1"/>
  <c r="G23" i="101"/>
  <c r="B23" i="101" s="1"/>
  <c r="I74" i="101" l="1"/>
  <c r="I73" i="101"/>
  <c r="F10" i="78" s="1"/>
  <c r="M75" i="101"/>
  <c r="K75" i="101"/>
  <c r="K23" i="82" l="1"/>
  <c r="I21" i="82"/>
  <c r="K13" i="82" l="1"/>
  <c r="B14" i="78" l="1"/>
  <c r="L24" i="82" l="1"/>
  <c r="B18" i="78" l="1"/>
  <c r="K14" i="82" l="1"/>
  <c r="I13" i="82" l="1"/>
  <c r="L26" i="82" l="1"/>
  <c r="K28" i="82" l="1"/>
  <c r="K29" i="82"/>
  <c r="K27" i="82"/>
  <c r="K26" i="82"/>
  <c r="K18" i="82"/>
  <c r="K19" i="82"/>
  <c r="K20" i="82"/>
  <c r="K21" i="82"/>
  <c r="K22" i="82"/>
  <c r="K24" i="82"/>
  <c r="K25" i="82"/>
  <c r="K17" i="82"/>
  <c r="K16" i="82"/>
  <c r="K15" i="82"/>
  <c r="L15" i="82"/>
  <c r="I14" i="82" l="1"/>
  <c r="C14" i="78" l="1"/>
  <c r="L13" i="82"/>
  <c r="L14" i="82"/>
  <c r="I15" i="82"/>
  <c r="I16" i="82"/>
  <c r="I17" i="82"/>
  <c r="I19" i="82"/>
  <c r="I20" i="82"/>
  <c r="I23"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<sst xmlns="http://schemas.openxmlformats.org/spreadsheetml/2006/main" count="677" uniqueCount="462">
  <si>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</si>
  <si>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</si>
  <si>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</si>
  <si>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</si>
  <si>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</si>
  <si>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</si>
  <si>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</si>
  <si>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</si>
  <si>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</si>
  <si>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</si>
  <si>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</si>
  <si>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</si>
  <si>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</si>
  <si>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</si>
  <si>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</si>
  <si>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</si>
  <si>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</si>
  <si>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</si>
  <si>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</si>
  <si>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</si>
  <si>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</si>
  <si>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</si>
  <si>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</si>
  <si>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</si>
  <si>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</si>
  <si>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</si>
  <si>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</si>
  <si>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</si>
  <si>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</si>
  <si>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</si>
  <si>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</si>
  <si>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</si>
  <si>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</si>
  <si>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</si>
  <si>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</si>
  <si>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</si>
  <si>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</si>
  <si>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</si>
  <si>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</si>
  <si>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</si>
  <si>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</si>
  <si>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</si>
  <si>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</si>
  <si>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</si>
  <si>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</si>
  <si>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</si>
  <si>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</si>
  <si>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</si>
  <si>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</si>
  <si>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</si>
  <si>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</si>
  <si>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</si>
  <si>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</si>
  <si>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</si>
  <si>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</si>
  <si>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</si>
  <si>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</si>
  <si>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</si>
  <si>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</si>
  <si>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</si>
  <si>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</si>
  <si>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</si>
  <si>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</si>
  <si>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</si>
  <si>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</si>
  <si>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</si>
  <si>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</si>
  <si>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</si>
  <si>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</si>
  <si>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</si>
  <si>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</si>
  <si>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</si>
  <si>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</si>
  <si>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</si>
  <si>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</si>
  <si>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</si>
  <si>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</si>
  <si>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</si>
  <si>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</si>
  <si>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</si>
  <si>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</si>
  <si>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</si>
  <si>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</si>
  <si>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</si>
  <si>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</si>
  <si>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</si>
  <si>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</si>
  <si>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</si>
  <si>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</si>
  <si>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</si>
  <si>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</si>
  <si>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</si>
  <si>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</si>
  <si>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</si>
  <si>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</si>
  <si>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</si>
  <si>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</si>
  <si>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</si>
  <si>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</si>
  <si>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</si>
  <si>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</si>
  <si>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</si>
  <si>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</si>
  <si>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</si>
  <si>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</si>
  <si>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</si>
  <si>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</si>
  <si>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</si>
  <si>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</si>
  <si>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</si>
  <si>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</si>
  <si>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</si>
  <si>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</si>
  <si>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</si>
  <si>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</si>
  <si>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</si>
  <si>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</si>
  <si>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</si>
  <si>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</si>
  <si>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</si>
  <si>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</si>
  <si>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</si>
  <si>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</si>
  <si>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</si>
  <si>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</si>
  <si>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</si>
  <si>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</si>
  <si>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</si>
  <si>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</si>
  <si>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</si>
  <si>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</si>
  <si>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</si>
  <si>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</si>
  <si>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</si>
  <si>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</si>
  <si>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</si>
  <si>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</si>
  <si>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</si>
  <si>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4"/>
  </si>
  <si>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</si>
  <si>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</si>
  <si>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</si>
  <si>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</si>
  <si>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</si>
  <si>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</si>
  <si>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</si>
  <si>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</si>
  <si>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</si>
  <si>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</si>
  <si>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</si>
  <si>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</si>
  <si>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</si>
  <si>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</si>
  <si>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</si>
  <si>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</si>
  <si>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</si>
  <si>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</si>
  <si>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</si>
  <si>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</si>
  <si>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</si>
  <si>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</si>
  <si>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</si>
  <si>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</si>
  <si>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</si>
  <si>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</si>
  <si>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</si>
  <si>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</si>
  <si>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</si>
  <si>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</si>
  <si>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</si>
  <si>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4"/>
  </si>
  <si>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4"/>
  </si>
  <si>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4"/>
  </si>
  <si>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4"/>
  </si>
  <si>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4"/>
  </si>
  <si>
    <t>　</t>
    <phoneticPr fontId="34"/>
  </si>
  <si>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</si>
  <si>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</si>
  <si>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</si>
  <si>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</si>
  <si>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</si>
  <si>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</si>
  <si>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</si>
  <si>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</si>
  <si>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</si>
  <si>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</si>
  <si>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</si>
  <si>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</si>
  <si>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</si>
  <si>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</si>
  <si>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</si>
  <si>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</si>
  <si>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</si>
  <si>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</si>
  <si>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</si>
  <si>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</si>
  <si>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フランス</t>
    <phoneticPr fontId="107"/>
  </si>
  <si>
    <t>ドイツ</t>
    <phoneticPr fontId="107"/>
  </si>
  <si>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</si>
  <si>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</si>
  <si>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7"/>
  </si>
  <si>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</si>
  <si>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7"/>
  </si>
  <si>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7"/>
  </si>
  <si>
    <t>3.  地域住民、同居者の参加団体に感染者が確認された段階</t>
    <phoneticPr fontId="107"/>
  </si>
  <si>
    <t>2021年</t>
  </si>
  <si>
    <t>2021年</t>
    <phoneticPr fontId="5"/>
  </si>
  <si>
    <t>日本</t>
    <rPh sb="0" eb="2">
      <t>ニホン</t>
    </rPh>
    <phoneticPr fontId="107"/>
  </si>
  <si>
    <t>・長期間休業に対する対策　従業員のケア</t>
    <phoneticPr fontId="107"/>
  </si>
  <si>
    <t>　</t>
    <phoneticPr fontId="107"/>
  </si>
  <si>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7"/>
  </si>
  <si>
    <t>PCR検査確認</t>
    <rPh sb="3" eb="5">
      <t>ケンサ</t>
    </rPh>
    <rPh sb="5" eb="7">
      <t>カクニン</t>
    </rPh>
    <phoneticPr fontId="107"/>
  </si>
  <si>
    <t>無症状なら１週間経過と就業制限</t>
    <rPh sb="0" eb="3">
      <t>ムショウジョウ</t>
    </rPh>
    <rPh sb="6" eb="8">
      <t>シュウカン</t>
    </rPh>
    <rPh sb="8" eb="10">
      <t>ケイカ</t>
    </rPh>
    <rPh sb="11" eb="13">
      <t>シュウギョウ</t>
    </rPh>
    <rPh sb="13" eb="15">
      <t>セイゲン</t>
    </rPh>
    <phoneticPr fontId="107"/>
  </si>
  <si>
    <t>★</t>
    <phoneticPr fontId="107"/>
  </si>
  <si>
    <t>★PCR+</t>
    <phoneticPr fontId="107"/>
  </si>
  <si>
    <t>保健所　　       医療機関</t>
    <phoneticPr fontId="107"/>
  </si>
  <si>
    <t>行動履歴整理</t>
    <rPh sb="0" eb="2">
      <t>コウドウ</t>
    </rPh>
    <rPh sb="2" eb="4">
      <t>リレキ</t>
    </rPh>
    <rPh sb="4" eb="6">
      <t>セイリ</t>
    </rPh>
    <phoneticPr fontId="107"/>
  </si>
  <si>
    <r>
      <rPr>
        <sz val="13"/>
        <color theme="0"/>
        <rFont val="ＭＳ Ｐゴシック"/>
        <family val="3"/>
        <charset val="128"/>
      </rPr>
      <t>南アフリカ</t>
    </r>
    <rPh sb="0" eb="1">
      <t>ミナミ</t>
    </rPh>
    <phoneticPr fontId="5"/>
  </si>
  <si>
    <t xml:space="preserve"> </t>
    <phoneticPr fontId="16"/>
  </si>
  <si>
    <t xml:space="preserve"> </t>
    <phoneticPr fontId="107"/>
  </si>
  <si>
    <t>厚生労働省：国内の発生状況など
https://www.mhlw.go.jp/stf/covid-19/kokunainohasseijoukyou.html#h2_1
厚生労働省：データからわかる－新型コロナウイルス感染症情報－
https：//covid19.mhlw.go.jp/</t>
    <phoneticPr fontId="107"/>
  </si>
  <si>
    <t>https://www.mhlw.go.jp/stf/covid-19/kokunainohasseijoukyou.html#h2_1</t>
    <phoneticPr fontId="107"/>
  </si>
  <si>
    <t>厚生労働省：データからわかる－新型コロナウイルス感染症情報－</t>
    <phoneticPr fontId="107"/>
  </si>
  <si>
    <t xml:space="preserve">
</t>
    <phoneticPr fontId="107"/>
  </si>
  <si>
    <t>https：//covid19.mhlw.go.jp/</t>
    <phoneticPr fontId="107"/>
  </si>
  <si>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</si>
  <si>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</si>
  <si>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r>
      <rPr>
        <sz val="13"/>
        <color theme="0"/>
        <rFont val="ＭＳ Ｐゴシック"/>
        <family val="3"/>
        <charset val="128"/>
      </rPr>
      <t>イラン</t>
    </r>
    <phoneticPr fontId="5"/>
  </si>
  <si>
    <r>
      <rPr>
        <sz val="13"/>
        <color theme="0"/>
        <rFont val="ＭＳ Ｐゴシック"/>
        <family val="3"/>
        <charset val="128"/>
      </rPr>
      <t>ロシア</t>
    </r>
    <phoneticPr fontId="5"/>
  </si>
  <si>
    <r>
      <rPr>
        <sz val="13"/>
        <color theme="0"/>
        <rFont val="ＭＳ Ｐゴシック"/>
        <family val="3"/>
        <charset val="128"/>
      </rPr>
      <t>ブラジル</t>
    </r>
    <phoneticPr fontId="5"/>
  </si>
  <si>
    <t>&gt;</t>
    <phoneticPr fontId="107"/>
  </si>
  <si>
    <r>
      <rPr>
        <sz val="13"/>
        <color theme="0"/>
        <rFont val="Inherit"/>
        <family val="2"/>
      </rPr>
      <t>スペイン</t>
    </r>
    <phoneticPr fontId="107"/>
  </si>
  <si>
    <r>
      <rPr>
        <sz val="13"/>
        <color theme="0"/>
        <rFont val="ＭＳ Ｐゴシック"/>
        <family val="3"/>
        <charset val="128"/>
      </rPr>
      <t>パキスタン</t>
    </r>
    <phoneticPr fontId="5"/>
  </si>
  <si>
    <r>
      <rPr>
        <sz val="13"/>
        <color theme="0"/>
        <rFont val="ＭＳ Ｐゴシック"/>
        <family val="3"/>
        <charset val="128"/>
      </rPr>
      <t>米国</t>
    </r>
    <rPh sb="0" eb="2">
      <t>ベイコク</t>
    </rPh>
    <phoneticPr fontId="5"/>
  </si>
  <si>
    <r>
      <rPr>
        <sz val="13"/>
        <color theme="0"/>
        <rFont val="ＭＳ Ｐゴシック"/>
        <family val="3"/>
        <charset val="128"/>
      </rPr>
      <t>インド</t>
    </r>
    <phoneticPr fontId="5"/>
  </si>
  <si>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</si>
  <si>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r>
      <rPr>
        <sz val="13"/>
        <color theme="0"/>
        <rFont val="ＭＳ Ｐゴシック"/>
        <family val="3"/>
        <charset val="128"/>
      </rPr>
      <t>トルコ</t>
    </r>
    <phoneticPr fontId="5"/>
  </si>
  <si>
    <r>
      <rPr>
        <sz val="13"/>
        <color theme="0"/>
        <rFont val="ＭＳ Ｐゴシック"/>
        <family val="3"/>
        <charset val="128"/>
      </rPr>
      <t>チリ</t>
    </r>
    <phoneticPr fontId="5"/>
  </si>
  <si>
    <r>
      <rPr>
        <sz val="13"/>
        <color theme="0"/>
        <rFont val="ＭＳ Ｐゴシック"/>
        <family val="3"/>
        <charset val="128"/>
      </rPr>
      <t>メキシコ</t>
    </r>
    <phoneticPr fontId="5"/>
  </si>
  <si>
    <t xml:space="preserve">業者
</t>
    <rPh sb="0" eb="2">
      <t>ギョウシャ</t>
    </rPh>
    <phoneticPr fontId="5"/>
  </si>
  <si>
    <t>コロナ・ワクチン接種予定と内容　(菅前首相の最大の功績)</t>
    <rPh sb="8" eb="10">
      <t>セッシュ</t>
    </rPh>
    <rPh sb="10" eb="12">
      <t>ヨテイ</t>
    </rPh>
    <rPh sb="13" eb="15">
      <t>ナイヨウ</t>
    </rPh>
    <rPh sb="17" eb="18">
      <t>スガ</t>
    </rPh>
    <rPh sb="18" eb="21">
      <t>ゼンシュショウ</t>
    </rPh>
    <rPh sb="22" eb="24">
      <t>サイダイ</t>
    </rPh>
    <rPh sb="25" eb="27">
      <t>コウセキ</t>
    </rPh>
    <phoneticPr fontId="107"/>
  </si>
  <si>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</si>
  <si>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</si>
  <si>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</si>
  <si>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</si>
  <si>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</si>
  <si>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</si>
  <si>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7"/>
  </si>
  <si>
    <t xml:space="preserve">腸チフス
</t>
    <rPh sb="0" eb="1">
      <t>チョウレイカンセンチイキ</t>
    </rPh>
    <phoneticPr fontId="5"/>
  </si>
  <si>
    <t>腸チフス1例 感染地域：インド</t>
    <phoneticPr fontId="107"/>
  </si>
  <si>
    <t>　    レベル2</t>
    <phoneticPr fontId="5"/>
  </si>
  <si>
    <t>8．衛生訓話</t>
    <rPh sb="2" eb="4">
      <t>エイセイ</t>
    </rPh>
    <rPh sb="4" eb="6">
      <t>クンワ</t>
    </rPh>
    <phoneticPr fontId="5"/>
  </si>
  <si>
    <t>回収＆返金</t>
  </si>
  <si>
    <t>回収</t>
  </si>
  <si>
    <t>12-21年月平均</t>
  </si>
  <si>
    <t>南アフリカの     ο株は1ヶ月で終息している</t>
    <rPh sb="0" eb="1">
      <t>ミナミ</t>
    </rPh>
    <rPh sb="12" eb="13">
      <t>カブ</t>
    </rPh>
    <rPh sb="16" eb="17">
      <t>ゲツ</t>
    </rPh>
    <rPh sb="18" eb="20">
      <t>シュウソク</t>
    </rPh>
    <phoneticPr fontId="107"/>
  </si>
  <si>
    <t xml:space="preserve">           </t>
    <phoneticPr fontId="107"/>
  </si>
  <si>
    <t xml:space="preserve">             南アフリカ</t>
    <rPh sb="13" eb="14">
      <t>ミナミ</t>
    </rPh>
    <phoneticPr fontId="107"/>
  </si>
  <si>
    <t>　　　　　　　</t>
    <phoneticPr fontId="107"/>
  </si>
  <si>
    <t>　　日本でのο株の感染は80,000～120,000人/日で約一ヵ月　</t>
    <phoneticPr fontId="107"/>
  </si>
  <si>
    <t>　　　　1月下旬から2月下旬</t>
    <rPh sb="5" eb="6">
      <t>ガツ</t>
    </rPh>
    <rPh sb="6" eb="8">
      <t>ゲジュン</t>
    </rPh>
    <rPh sb="11" eb="12">
      <t>ガツ</t>
    </rPh>
    <rPh sb="12" eb="14">
      <t>ゲシュン</t>
    </rPh>
    <phoneticPr fontId="107"/>
  </si>
  <si>
    <t>OPR+   N+   S-</t>
    <phoneticPr fontId="107"/>
  </si>
  <si>
    <t>新型コロナウイルスの感染予防には、75%アルコールが最も効果的　</t>
    <rPh sb="0" eb="2">
      <t>シンガタ</t>
    </rPh>
    <rPh sb="10" eb="14">
      <t>カンセンヨボウ</t>
    </rPh>
    <rPh sb="26" eb="27">
      <t>モット</t>
    </rPh>
    <rPh sb="28" eb="31">
      <t>コウカテキ</t>
    </rPh>
    <phoneticPr fontId="107"/>
  </si>
  <si>
    <t>標準価格</t>
    <rPh sb="0" eb="4">
      <t>ヒョウジュンカカク</t>
    </rPh>
    <phoneticPr fontId="107"/>
  </si>
  <si>
    <t>500円</t>
    <rPh sb="3" eb="4">
      <t>エン</t>
    </rPh>
    <phoneticPr fontId="107"/>
  </si>
  <si>
    <t>400ml</t>
    <phoneticPr fontId="107"/>
  </si>
  <si>
    <t>5,000円</t>
    <rPh sb="5" eb="6">
      <t>エン</t>
    </rPh>
    <phoneticPr fontId="107"/>
  </si>
  <si>
    <t>5,000ml</t>
    <phoneticPr fontId="107"/>
  </si>
  <si>
    <t>1,200円／l</t>
    <rPh sb="5" eb="6">
      <t>エン</t>
    </rPh>
    <phoneticPr fontId="107"/>
  </si>
  <si>
    <t>1,000円／l</t>
    <rPh sb="5" eb="6">
      <t>エン</t>
    </rPh>
    <phoneticPr fontId="107"/>
  </si>
  <si>
    <t>食品添加物　75%アルコール</t>
    <rPh sb="0" eb="5">
      <t>ショクヒンテンカブツ</t>
    </rPh>
    <phoneticPr fontId="107"/>
  </si>
  <si>
    <t>8,000円　送料込み</t>
    <rPh sb="5" eb="6">
      <t>エン</t>
    </rPh>
    <rPh sb="7" eb="10">
      <t>ソウリョウコ</t>
    </rPh>
    <phoneticPr fontId="107"/>
  </si>
  <si>
    <t>１8,000ml</t>
    <phoneticPr fontId="107"/>
  </si>
  <si>
    <t>まだしばらく続ける安心安全手指消毒は仕事始め、途中、仕事終わりに</t>
    <rPh sb="6" eb="7">
      <t>ツヅ</t>
    </rPh>
    <rPh sb="9" eb="11">
      <t>アンシン</t>
    </rPh>
    <rPh sb="11" eb="13">
      <t>アンゼン</t>
    </rPh>
    <rPh sb="13" eb="17">
      <t>シュシショウドク</t>
    </rPh>
    <rPh sb="18" eb="21">
      <t>シゴトハジ</t>
    </rPh>
    <rPh sb="23" eb="25">
      <t>トチュウ</t>
    </rPh>
    <rPh sb="26" eb="29">
      <t>シゴトオ</t>
    </rPh>
    <phoneticPr fontId="107"/>
  </si>
  <si>
    <t>お見積り、ご注文はこちらから</t>
    <rPh sb="1" eb="3">
      <t>ミツモ</t>
    </rPh>
    <rPh sb="6" eb="8">
      <t>チュウモン</t>
    </rPh>
    <phoneticPr fontId="107"/>
  </si>
  <si>
    <t>株式会社Food・Safety</t>
    <rPh sb="0" eb="4">
      <t>カブシキガイシャ</t>
    </rPh>
    <phoneticPr fontId="107"/>
  </si>
  <si>
    <t>株式会社Food・Safety</t>
    <phoneticPr fontId="107"/>
  </si>
  <si>
    <t>ノロウイルス指数平年より低いものの感染中</t>
    <rPh sb="6" eb="8">
      <t>シスウ</t>
    </rPh>
    <rPh sb="8" eb="10">
      <t>ヘイネン</t>
    </rPh>
    <rPh sb="12" eb="13">
      <t>ヒク</t>
    </rPh>
    <rPh sb="17" eb="20">
      <t>カンセンチュウ</t>
    </rPh>
    <phoneticPr fontId="5"/>
  </si>
  <si>
    <t>2022年</t>
    <phoneticPr fontId="5"/>
  </si>
  <si>
    <t>1月</t>
    <phoneticPr fontId="107"/>
  </si>
  <si>
    <t>なんと　444円／l</t>
    <rPh sb="7" eb="8">
      <t>エン</t>
    </rPh>
    <phoneticPr fontId="107"/>
  </si>
  <si>
    <t>ノロウイルスが流行しています</t>
    <rPh sb="7" eb="9">
      <t>リュウコウ</t>
    </rPh>
    <phoneticPr fontId="5"/>
  </si>
  <si>
    <t>必要な人だけ病院措置であとは自宅療養が必要な対策</t>
    <rPh sb="0" eb="2">
      <t>ヒツヨウ</t>
    </rPh>
    <rPh sb="3" eb="4">
      <t>ヒト</t>
    </rPh>
    <rPh sb="6" eb="8">
      <t>ビョウイン</t>
    </rPh>
    <rPh sb="8" eb="10">
      <t>ソチ</t>
    </rPh>
    <rPh sb="14" eb="18">
      <t>ジタクリョウヨウ</t>
    </rPh>
    <rPh sb="19" eb="21">
      <t>ヒツヨウ</t>
    </rPh>
    <rPh sb="22" eb="24">
      <t>タイサク</t>
    </rPh>
    <phoneticPr fontId="107"/>
  </si>
  <si>
    <r>
      <rPr>
        <sz val="13"/>
        <color theme="0"/>
        <rFont val="ＭＳ Ｐゴシック"/>
        <family val="3"/>
        <charset val="128"/>
      </rPr>
      <t>カナダ</t>
    </r>
    <phoneticPr fontId="5"/>
  </si>
  <si>
    <t>イギリスの感染者数は100万人/日をピークに1/3に減少
約一ヵ月で収まっている</t>
    <rPh sb="5" eb="8">
      <t>カンセンシャ</t>
    </rPh>
    <rPh sb="8" eb="9">
      <t>スウ</t>
    </rPh>
    <rPh sb="13" eb="14">
      <t>マン</t>
    </rPh>
    <rPh sb="14" eb="15">
      <t>ニン</t>
    </rPh>
    <rPh sb="16" eb="17">
      <t>ヒ</t>
    </rPh>
    <rPh sb="26" eb="28">
      <t>ゲンショウ</t>
    </rPh>
    <rPh sb="29" eb="33">
      <t>ヤクイッカゲツ</t>
    </rPh>
    <rPh sb="34" eb="35">
      <t>オサ</t>
    </rPh>
    <phoneticPr fontId="107"/>
  </si>
  <si>
    <r>
      <t xml:space="preserve">タイトル </t>
    </r>
    <r>
      <rPr>
        <sz val="14"/>
        <color theme="0"/>
        <rFont val="ＭＳ Ｐゴシック"/>
        <family val="3"/>
        <charset val="128"/>
      </rPr>
      <t>(賞味期タイトル限・アレルゲンミスで回収が目立ちました!!)</t>
    </r>
    <rPh sb="6" eb="8">
      <t>ショウミ</t>
    </rPh>
    <rPh sb="8" eb="9">
      <t>キ</t>
    </rPh>
    <rPh sb="13" eb="14">
      <t>キリ</t>
    </rPh>
    <rPh sb="23" eb="25">
      <t>カイシュウ</t>
    </rPh>
    <rPh sb="26" eb="28">
      <t>メダ</t>
    </rPh>
    <phoneticPr fontId="5"/>
  </si>
  <si>
    <t>南アフリカではピークアウト　まもなく日本でもピークアウトが始まります</t>
    <rPh sb="0" eb="1">
      <t>ミナミ</t>
    </rPh>
    <rPh sb="18" eb="20">
      <t>ニホン</t>
    </rPh>
    <rPh sb="29" eb="30">
      <t>ハジ</t>
    </rPh>
    <phoneticPr fontId="107"/>
  </si>
  <si>
    <t>皆様  週刊情報2022-4を配信いたします</t>
    <phoneticPr fontId="5"/>
  </si>
  <si>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</si>
  <si>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</si>
  <si>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r>
      <rPr>
        <b/>
        <sz val="18"/>
        <color rgb="FFFF0000"/>
        <rFont val="ＭＳ Ｐゴシック"/>
        <family val="2"/>
        <charset val="128"/>
      </rPr>
      <t>　　　　　　　　日本国内のワクチン接種状況</t>
    </r>
    <r>
      <rPr>
        <b/>
        <sz val="18"/>
        <color rgb="FFFF0000"/>
        <rFont val="Arial"/>
        <family val="2"/>
      </rPr>
      <t xml:space="preserve">      </t>
    </r>
    <r>
      <rPr>
        <b/>
        <sz val="12"/>
        <color rgb="FFFF0000"/>
        <rFont val="Arial"/>
        <family val="2"/>
      </rPr>
      <t>https://github.com/owid/covid-19-data/blob/master/public/data/vaccinations/country_data/Japan.csv</t>
    </r>
    <r>
      <rPr>
        <b/>
        <sz val="18"/>
        <color rgb="FFFF0000"/>
        <rFont val="Arial"/>
        <family val="2"/>
      </rPr>
      <t xml:space="preserve">
</t>
    </r>
    <r>
      <rPr>
        <b/>
        <sz val="18"/>
        <color rgb="FFFF0000"/>
        <rFont val="ＭＳ Ｐゴシック"/>
        <family val="2"/>
        <charset val="128"/>
      </rPr>
      <t>　　　　　　　　  　    　　　</t>
    </r>
    <r>
      <rPr>
        <b/>
        <sz val="18"/>
        <color rgb="FFFF0000"/>
        <rFont val="Arial"/>
        <family val="2"/>
      </rPr>
      <t xml:space="preserve">	 3</t>
    </r>
    <r>
      <rPr>
        <b/>
        <sz val="18"/>
        <color rgb="FFFF0000"/>
        <rFont val="ＭＳ Ｐゴシック"/>
        <family val="2"/>
        <charset val="128"/>
      </rPr>
      <t xml:space="preserve">回数接種　　ワクチン接種率             </t>
    </r>
    <r>
      <rPr>
        <b/>
        <sz val="18"/>
        <color rgb="FFFF0000"/>
        <rFont val="Arial"/>
        <family val="2"/>
      </rPr>
      <t xml:space="preserve">
2</t>
    </r>
    <r>
      <rPr>
        <b/>
        <sz val="18"/>
        <color rgb="FFFF0000"/>
        <rFont val="ＭＳ Ｐゴシック"/>
        <family val="2"/>
        <charset val="128"/>
      </rPr>
      <t>月25日（金）</t>
    </r>
    <r>
      <rPr>
        <b/>
        <sz val="18"/>
        <color rgb="FFFF0000"/>
        <rFont val="Arial"/>
        <family val="2"/>
      </rPr>
      <t xml:space="preserve">  </t>
    </r>
    <r>
      <rPr>
        <b/>
        <sz val="18"/>
        <color rgb="FFFF0000"/>
        <rFont val="ＭＳ Ｐゴシック"/>
        <family val="2"/>
        <charset val="128"/>
      </rPr>
      <t>首相官邸</t>
    </r>
    <r>
      <rPr>
        <b/>
        <sz val="18"/>
        <color rgb="FFFF0000"/>
        <rFont val="Arial"/>
        <family val="2"/>
      </rPr>
      <t xml:space="preserve">     </t>
    </r>
    <r>
      <rPr>
        <b/>
        <sz val="18"/>
        <color rgb="FFFF0000"/>
        <rFont val="ＭＳ Ｐゴシック"/>
        <family val="2"/>
        <charset val="128"/>
      </rPr>
      <t xml:space="preserve">    21</t>
    </r>
    <r>
      <rPr>
        <b/>
        <sz val="18"/>
        <color rgb="FFFF0000"/>
        <rFont val="Arial"/>
        <family val="2"/>
      </rPr>
      <t>,919,938</t>
    </r>
    <r>
      <rPr>
        <b/>
        <sz val="18"/>
        <color rgb="FFFF0000"/>
        <rFont val="ＭＳ Ｐゴシック"/>
        <family val="2"/>
        <charset val="128"/>
      </rPr>
      <t>　</t>
    </r>
    <r>
      <rPr>
        <b/>
        <sz val="18"/>
        <color rgb="FFFF0000"/>
        <rFont val="Arial"/>
        <family val="2"/>
      </rPr>
      <t xml:space="preserve">    </t>
    </r>
    <r>
      <rPr>
        <b/>
        <sz val="18"/>
        <color rgb="FFFF0000"/>
        <rFont val="ＭＳ Ｐゴシック"/>
        <family val="2"/>
        <charset val="128"/>
      </rPr>
      <t>　　17.3</t>
    </r>
    <r>
      <rPr>
        <b/>
        <sz val="18"/>
        <color rgb="FFFF0000"/>
        <rFont val="Arial"/>
        <family val="2"/>
      </rPr>
      <t xml:space="preserve">%                 </t>
    </r>
    <r>
      <rPr>
        <b/>
        <sz val="18"/>
        <color rgb="FFFF0000"/>
        <rFont val="ＭＳ Ｐゴシック"/>
        <family val="2"/>
        <charset val="128"/>
      </rPr>
      <t xml:space="preserve">　   </t>
    </r>
    <r>
      <rPr>
        <b/>
        <sz val="18"/>
        <color rgb="FFFF0000"/>
        <rFont val="Arial"/>
        <family val="2"/>
      </rPr>
      <t xml:space="preserve"> 
----------------------------------------------------------------------------------------    </t>
    </r>
    <rPh sb="64" eb="67">
      <t>シュヨウコク</t>
    </rPh>
    <rPh sb="67" eb="68">
      <t>チュウ</t>
    </rPh>
    <rPh sb="76" eb="78">
      <t>ガンバ</t>
    </rPh>
    <rPh sb="79" eb="80">
      <t>ハジマンカイガンバ</t>
    </rPh>
    <rPh sb="178" eb="179">
      <t>カ</t>
    </rPh>
    <rPh sb="179" eb="180">
      <t>キン</t>
    </rPh>
    <rPh sb="183" eb="187">
      <t>シュショウカンテイ</t>
    </rPh>
    <rPh sb="242" eb="244">
      <t>テイド</t>
    </rPh>
    <phoneticPr fontId="107"/>
  </si>
  <si>
    <t>イオンリテール</t>
  </si>
  <si>
    <t>回収＆返金/交換</t>
  </si>
  <si>
    <t>西友</t>
  </si>
  <si>
    <t xml:space="preserve"> 岩手日日新聞社</t>
    <phoneticPr fontId="107"/>
  </si>
  <si>
    <t>世界的な第三波の大型感染は終息を迎えている。
・第一波　中国武漢発　全世界的な流行期　　2020/3-2021/3
・第二波　イギリス・南アフリカ変異株による欧州流行　2021/3-6
・第三波　δインド変異株による東南アジア・中東流行　2021/7-
第四波ο南アフリカ変異株は現在拡大中1,710万人/週　日150万人
既にピークアウト</t>
    <rPh sb="0" eb="2">
      <t>セカイ</t>
    </rPh>
    <rPh sb="2" eb="3">
      <t>テキ</t>
    </rPh>
    <rPh sb="4" eb="6">
      <t>ダイサン</t>
    </rPh>
    <rPh sb="6" eb="7">
      <t>ハ</t>
    </rPh>
    <rPh sb="8" eb="10">
      <t>オオガタ</t>
    </rPh>
    <rPh sb="10" eb="12">
      <t>カンセン</t>
    </rPh>
    <rPh sb="13" eb="15">
      <t>シュウソク</t>
    </rPh>
    <rPh sb="16" eb="17">
      <t>ムカ</t>
    </rPh>
    <rPh sb="24" eb="27">
      <t>ダイイッパ</t>
    </rPh>
    <rPh sb="28" eb="30">
      <t>チュウゴク</t>
    </rPh>
    <rPh sb="30" eb="32">
      <t>ブカン</t>
    </rPh>
    <rPh sb="32" eb="33">
      <t>ハツ</t>
    </rPh>
    <rPh sb="34" eb="38">
      <t>ゼンセカイテキ</t>
    </rPh>
    <rPh sb="39" eb="42">
      <t>リュウコウキ</t>
    </rPh>
    <rPh sb="60" eb="63">
      <t>ダイニハ</t>
    </rPh>
    <rPh sb="69" eb="70">
      <t>ミナミ</t>
    </rPh>
    <rPh sb="74" eb="76">
      <t>ヘンイ</t>
    </rPh>
    <rPh sb="76" eb="77">
      <t>カブ</t>
    </rPh>
    <rPh sb="80" eb="82">
      <t>オウシュウ</t>
    </rPh>
    <rPh sb="82" eb="84">
      <t>リュウコウ</t>
    </rPh>
    <rPh sb="96" eb="98">
      <t>ダイサン</t>
    </rPh>
    <rPh sb="98" eb="99">
      <t>ナミ</t>
    </rPh>
    <rPh sb="104" eb="107">
      <t>ヘンイカブ</t>
    </rPh>
    <rPh sb="110" eb="112">
      <t>トウナン</t>
    </rPh>
    <rPh sb="116" eb="118">
      <t>チュウトウ</t>
    </rPh>
    <rPh sb="118" eb="120">
      <t>リュウコウ</t>
    </rPh>
    <rPh sb="130" eb="132">
      <t>ダイヨン</t>
    </rPh>
    <rPh sb="132" eb="133">
      <t>ハ</t>
    </rPh>
    <rPh sb="134" eb="135">
      <t>ミナミ</t>
    </rPh>
    <rPh sb="139" eb="142">
      <t>ヘンイカブ</t>
    </rPh>
    <rPh sb="143" eb="145">
      <t>ゲンザイ</t>
    </rPh>
    <rPh sb="145" eb="148">
      <t>カクダイチュウ</t>
    </rPh>
    <rPh sb="153" eb="155">
      <t>マンニン</t>
    </rPh>
    <rPh sb="156" eb="157">
      <t>シュウ</t>
    </rPh>
    <rPh sb="158" eb="159">
      <t>ヒ</t>
    </rPh>
    <rPh sb="162" eb="164">
      <t>マンニン</t>
    </rPh>
    <rPh sb="165" eb="166">
      <t>スデ</t>
    </rPh>
    <phoneticPr fontId="107"/>
  </si>
  <si>
    <t>春のキャンペーン価格</t>
    <rPh sb="0" eb="1">
      <t>ハル</t>
    </rPh>
    <rPh sb="8" eb="10">
      <t>カカク</t>
    </rPh>
    <phoneticPr fontId="107"/>
  </si>
  <si>
    <t>やや多い傾向</t>
    <rPh sb="2" eb="3">
      <t>オオ</t>
    </rPh>
    <rPh sb="4" eb="6">
      <t>ケイコウ</t>
    </rPh>
    <phoneticPr fontId="5"/>
  </si>
  <si>
    <t>やや少ない</t>
    <rPh sb="2" eb="3">
      <t>スク</t>
    </rPh>
    <phoneticPr fontId="107"/>
  </si>
  <si>
    <t xml:space="preserve">  
</t>
    <phoneticPr fontId="16"/>
  </si>
  <si>
    <t>毎週　　ひとつ　　覚えていきましょう</t>
    <phoneticPr fontId="5"/>
  </si>
  <si>
    <t>2022年第8週（2月21日〜 2月27日）：</t>
  </si>
  <si>
    <t>回収＆交換</t>
  </si>
  <si>
    <t>京都府は１９日、同府久御山町の特別養護老人ホームなどの施設利用者と職員の計１９人がノロウイルスに感染し、利用者の男性（８８）が死亡したと発表した。ほかの感染者は快方に向かっているという。府と施設側が詳しい原因を調べる。</t>
    <phoneticPr fontId="107"/>
  </si>
  <si>
    <t>産経新聞</t>
    <rPh sb="0" eb="2">
      <t>サンケイ</t>
    </rPh>
    <rPh sb="2" eb="4">
      <t>シンブン</t>
    </rPh>
    <phoneticPr fontId="107"/>
  </si>
  <si>
    <t>京ノロウイルス集団発生 北上市内教育・保育施設｜Iwanichi Online 岩手日日新聞社 
Iwanichi Online 岩手日日新聞社 
県医療政策室は１８日、北上市内の教育・保育施設（園児１３人、職員９人）でノロウイルスによる感染性胃腸炎が集団発生したと発表した。</t>
    <phoneticPr fontId="107"/>
  </si>
  <si>
    <t>結核例202</t>
    <phoneticPr fontId="5"/>
  </si>
  <si>
    <t>細菌性赤痢3例 菌種：S. flexneri（B群）1例＿感染地域：国内・国外不明
　　　S. sonnei（D群）2例＿感染地域：大阪府2例</t>
    <rPh sb="0" eb="2">
      <t>サイキン</t>
    </rPh>
    <rPh sb="2" eb="3">
      <t>セイ</t>
    </rPh>
    <rPh sb="3" eb="5">
      <t>セキリ</t>
    </rPh>
    <rPh sb="6" eb="7">
      <t>レイ</t>
    </rPh>
    <rPh sb="8" eb="9">
      <t>キン</t>
    </rPh>
    <rPh sb="9" eb="10">
      <t>シュ</t>
    </rPh>
    <rPh sb="24" eb="25">
      <t>グン</t>
    </rPh>
    <rPh sb="27" eb="28">
      <t>レイ</t>
    </rPh>
    <rPh sb="29" eb="31">
      <t>カンセン</t>
    </rPh>
    <rPh sb="31" eb="33">
      <t>チイキ</t>
    </rPh>
    <rPh sb="34" eb="36">
      <t>コクナイ</t>
    </rPh>
    <rPh sb="37" eb="39">
      <t>コクガイ</t>
    </rPh>
    <rPh sb="39" eb="41">
      <t>フメイ</t>
    </rPh>
    <rPh sb="56" eb="57">
      <t>グン</t>
    </rPh>
    <rPh sb="59" eb="60">
      <t>レイ</t>
    </rPh>
    <rPh sb="61" eb="63">
      <t>カンセン</t>
    </rPh>
    <rPh sb="63" eb="65">
      <t>チイキ</t>
    </rPh>
    <rPh sb="66" eb="69">
      <t>オオサカフ</t>
    </rPh>
    <rPh sb="70" eb="71">
      <t>レイ</t>
    </rPh>
    <phoneticPr fontId="5"/>
  </si>
  <si>
    <t>血清群・毒素型：‌O157 VT2（3例）、O111 VT1・VT2（1例）、O26 VT1（1例）、その他・不明（5例）
累積報告数：125例（有症者57例、うちHUS 1例．死亡なし）</t>
    <phoneticPr fontId="107"/>
  </si>
  <si>
    <t xml:space="preserve">年齢群：‌1歳（1例）、2歳（1例）、4歳（1例）、7歳（1例）、20代
（1例）、30代（1例）、50代（2例）、60代（1例）、70代（1例）
</t>
    <phoneticPr fontId="107"/>
  </si>
  <si>
    <t xml:space="preserve">腸管出血性大腸菌感染症10例（有症者5例、うちHUS なし）
感染地域：国内7例、国内・国外不明3例
国内の感染地域：‌北海道2例、大阪府2例、埼玉県1例、兵庫県1例、国内（都道府県不明）1例
</t>
    <phoneticPr fontId="107"/>
  </si>
  <si>
    <t>E型肝炎5例 感染地域（感染源）：‌千葉県1例（焼肉）、東京都1例（不明）、神奈川県1例（不明）、国内（都道府県不明）2例（不明2例）
A型肝炎1例 感染地域：埼玉県</t>
    <phoneticPr fontId="107"/>
  </si>
  <si>
    <t>レジオネラ症14例（肺炎型13例、ポンティアック型1例）
感染地域：‌神奈川県2例、岐阜県2例、兵庫県2例、宮城県1例、群馬県1例、富山県1例、静岡県1例、大阪府1例、香川県1例、福岡県1例、国内・国外不明1例
年齢群：40代（1例）、60代（2例）、70代（4例）、80代（7例）累積報告数：178例</t>
    <phoneticPr fontId="107"/>
  </si>
  <si>
    <t>アメーバ赤痢7例（腸管アメーバ症5例、腸管外アメーバ症2例）
感染地域：‌東京都2例、大阪府2例、富山県1例、国内（都道府県不明）1例、国内・国外不明1例
感染経路：‌性的接触4例（異性間2例、同性間2例）、経口感染1例、その他・不明2例</t>
    <phoneticPr fontId="107"/>
  </si>
  <si>
    <t>2022/10週</t>
    <phoneticPr fontId="5"/>
  </si>
  <si>
    <t>-</t>
    <phoneticPr fontId="107"/>
  </si>
  <si>
    <t>掲載なし</t>
    <rPh sb="0" eb="2">
      <t>ケイサイ</t>
    </rPh>
    <phoneticPr fontId="34"/>
  </si>
  <si>
    <t xml:space="preserve"> GⅡ　10週　0例</t>
    <rPh sb="6" eb="7">
      <t>シュウ</t>
    </rPh>
    <phoneticPr fontId="5"/>
  </si>
  <si>
    <t xml:space="preserve"> GⅡ　11週　0例</t>
    <rPh sb="9" eb="10">
      <t>レイ</t>
    </rPh>
    <phoneticPr fontId="5"/>
  </si>
  <si>
    <t>今週のニュース（Noroｖｉｒｕｓ）　(3/21-3/27)</t>
    <rPh sb="0" eb="2">
      <t>コンシュウ</t>
    </rPh>
    <phoneticPr fontId="5"/>
  </si>
  <si>
    <t>2022/11週</t>
    <phoneticPr fontId="5"/>
  </si>
  <si>
    <t>※2022年 第11週（3/14～3/20） 現在</t>
    <phoneticPr fontId="5"/>
  </si>
  <si>
    <t>海外情報　(3/21-3/27)</t>
    <rPh sb="0" eb="2">
      <t>カイガイ</t>
    </rPh>
    <rPh sb="2" eb="4">
      <t>ジョウホウ</t>
    </rPh>
    <phoneticPr fontId="5"/>
  </si>
  <si>
    <t>食中毒情報　(3/21-3/27)</t>
    <rPh sb="0" eb="3">
      <t>ショクチュウドク</t>
    </rPh>
    <rPh sb="3" eb="5">
      <t>ジョウホウ</t>
    </rPh>
    <phoneticPr fontId="5"/>
  </si>
  <si>
    <t>新型指定感染症情報  新規死者数 1001</t>
    <rPh sb="0" eb="2">
      <t>シンガタ</t>
    </rPh>
    <rPh sb="2" eb="4">
      <t>シテイ</t>
    </rPh>
    <rPh sb="4" eb="7">
      <t>カンセンショウ</t>
    </rPh>
    <rPh sb="7" eb="9">
      <t>ジョウホウ</t>
    </rPh>
    <rPh sb="11" eb="13">
      <t>シンキ</t>
    </rPh>
    <rPh sb="13" eb="16">
      <t>シシャスウ</t>
    </rPh>
    <phoneticPr fontId="5"/>
  </si>
  <si>
    <t>食品リコール・回収情報　 　(3/21-3/27)</t>
    <rPh sb="0" eb="2">
      <t>ショクヒン</t>
    </rPh>
    <rPh sb="7" eb="9">
      <t>カイシュウ</t>
    </rPh>
    <rPh sb="9" eb="11">
      <t>ジョウホウ</t>
    </rPh>
    <phoneticPr fontId="5"/>
  </si>
  <si>
    <t>食品表示　(3/21-3/27)</t>
    <rPh sb="0" eb="2">
      <t>ショクヒン</t>
    </rPh>
    <rPh sb="2" eb="4">
      <t>ヒョウジ</t>
    </rPh>
    <phoneticPr fontId="5"/>
  </si>
  <si>
    <t>残留農薬　(3/21-3/27)</t>
    <rPh sb="0" eb="2">
      <t>ザンリュウ</t>
    </rPh>
    <rPh sb="2" eb="3">
      <t>ノウ</t>
    </rPh>
    <rPh sb="3" eb="4">
      <t>ヤク</t>
    </rPh>
    <phoneticPr fontId="5"/>
  </si>
  <si>
    <t>沖食スイハン浦添...</t>
  </si>
  <si>
    <t>オークワ</t>
  </si>
  <si>
    <t>ツルヤ</t>
  </si>
  <si>
    <t>ブロードエッジ・...</t>
  </si>
  <si>
    <t>生活協同組合連合...</t>
  </si>
  <si>
    <t>ドンク</t>
  </si>
  <si>
    <t>筒井製菓</t>
  </si>
  <si>
    <t>相鉄ローゼン</t>
  </si>
  <si>
    <t>サザビーリーグ ...</t>
  </si>
  <si>
    <t>富澤商店</t>
  </si>
  <si>
    <t>崎陽軒</t>
  </si>
  <si>
    <t>クロワッサン</t>
  </si>
  <si>
    <t>アリオ市原店 菓子パン3品目 一部消費期限ラベル誤記載</t>
  </si>
  <si>
    <t>ベルク</t>
  </si>
  <si>
    <t>流山おおたかの森店 ベルク特製発酵弁当 一部表示ラベル誤貼付</t>
  </si>
  <si>
    <t>鼓月</t>
  </si>
  <si>
    <t>桜もち5個入り 一部期限誤表示</t>
  </si>
  <si>
    <t>木内製菓</t>
  </si>
  <si>
    <t>よもぎ粒あん団子3本入 一部消費期限誤印字</t>
  </si>
  <si>
    <t>仙川店 人気のネタを集めたにぎり寿司 一部ラベル誤貼付</t>
  </si>
  <si>
    <t>ハイブ</t>
  </si>
  <si>
    <t>12種のスパイスで漬ける ピクルス液 一部賞味期限誤記載</t>
  </si>
  <si>
    <t>アリアケジャパン...</t>
  </si>
  <si>
    <t>カップスープ 一部側面の商品名が蓋フィルムと内容物異なる</t>
  </si>
  <si>
    <t>ウオロク</t>
  </si>
  <si>
    <t>コモ店 かに唐揚げ 一部アレルゲン(えび)表示欠落</t>
  </si>
  <si>
    <t>山本食品</t>
  </si>
  <si>
    <t>たけのこご飯の素 アレルゲン(小麦,大豆)表示欠落</t>
  </si>
  <si>
    <t>ビットワークス</t>
  </si>
  <si>
    <t>詰合せギフト プランタン 1 表示シール誤貼付</t>
  </si>
  <si>
    <t>海老天重他 計3商品 消費期限一日長く誤表記</t>
  </si>
  <si>
    <t>橿原真菅店 味付けホタテ(ねぎ塩) ラベル誤貼付</t>
  </si>
  <si>
    <t>池田店 明太子フランスパン一部 アレルゲン表示欠落</t>
  </si>
  <si>
    <t>OVEN.Y.クッキーアソート 一部アレルギー表記欠落,賞味期限誤表記</t>
  </si>
  <si>
    <t>石巻大橋店 仙台味噌味とり唐揚げ アレルゲン(小麦)表示欠落</t>
  </si>
  <si>
    <t>バターサンドブレッド(ホイップ) 一部表示ラベル誤貼付</t>
  </si>
  <si>
    <t>鳥取北店 がっつり食べたい牛カルビ太巻 (牛肉,ごま)表示欠落</t>
  </si>
  <si>
    <t>宮脇店 天津イリ豆 一部袋の入れ間違い</t>
  </si>
  <si>
    <t>釜利谷店 アップルクラウン 1/2 一部表示ラベル誤貼付</t>
  </si>
  <si>
    <t>磯子店 お魚屋さんの海鮮丼(小) 一部特定原材料(えび)表示欠落</t>
  </si>
  <si>
    <t>ハーブティー3品目 一部中身が異なる商品</t>
  </si>
  <si>
    <t>オーガニックショートニング スティックパック 充填に不備</t>
  </si>
  <si>
    <t>おいしさ長もち かにシウマイ 一部賞味期限誤印字</t>
  </si>
  <si>
    <t>今週の新型コロナ 新規感染者数　世界で1,079万人(対前週の増加に対して更に224万人)減少</t>
    <rPh sb="0" eb="2">
      <t>コンシュウ</t>
    </rPh>
    <rPh sb="9" eb="15">
      <t>シンキカンセンシャスウ</t>
    </rPh>
    <rPh sb="25" eb="26">
      <t>ニン</t>
    </rPh>
    <rPh sb="26" eb="27">
      <t>タイ</t>
    </rPh>
    <rPh sb="27" eb="29">
      <t>ゼンシュウ</t>
    </rPh>
    <rPh sb="30" eb="32">
      <t>ゾウカ</t>
    </rPh>
    <rPh sb="33" eb="34">
      <t>タイ</t>
    </rPh>
    <rPh sb="36" eb="37">
      <t>サラ</t>
    </rPh>
    <rPh sb="42" eb="43">
      <t>ニン</t>
    </rPh>
    <rPh sb="45" eb="47">
      <t>ゲンショウ</t>
    </rPh>
    <phoneticPr fontId="5"/>
  </si>
  <si>
    <t xml:space="preserve">
世界の新規感染者数: 1,079万人で感染拡大 　世界は第4波がピー九アウトにさしかかる。
北半球の平均気温が下がってきているの急拡大。</t>
    <rPh sb="1" eb="3">
      <t>セカイ</t>
    </rPh>
    <rPh sb="4" eb="6">
      <t>シンキ</t>
    </rPh>
    <rPh sb="6" eb="10">
      <t>カンセンシャスウ</t>
    </rPh>
    <rPh sb="17" eb="19">
      <t>マンニン</t>
    </rPh>
    <rPh sb="20" eb="24">
      <t>カンセンカクダイ</t>
    </rPh>
    <rPh sb="26" eb="28">
      <t>セカイ</t>
    </rPh>
    <rPh sb="29" eb="30">
      <t>ダイ</t>
    </rPh>
    <rPh sb="31" eb="32">
      <t>ハ</t>
    </rPh>
    <rPh sb="35" eb="36">
      <t>ク</t>
    </rPh>
    <rPh sb="47" eb="50">
      <t>キタハンキュウ</t>
    </rPh>
    <rPh sb="51" eb="55">
      <t>ヘイキンキオン</t>
    </rPh>
    <rPh sb="56" eb="57">
      <t>サ</t>
    </rPh>
    <rPh sb="65" eb="68">
      <t>キュウカクダイ</t>
    </rPh>
    <phoneticPr fontId="5"/>
  </si>
  <si>
    <t>Reported 3/27　 7:20 (前週より224万人減少) 　　世界は感染　第四波は終息中、アジアでは一部拡大傾向</t>
    <rPh sb="21" eb="23">
      <t>ゼンシュウ</t>
    </rPh>
    <rPh sb="22" eb="23">
      <t>シュウ</t>
    </rPh>
    <rPh sb="23" eb="24">
      <t>ゼンシュウ</t>
    </rPh>
    <rPh sb="28" eb="30">
      <t>マンニン</t>
    </rPh>
    <rPh sb="30" eb="32">
      <t>ゲンショウ</t>
    </rPh>
    <rPh sb="36" eb="38">
      <t>セカイ</t>
    </rPh>
    <rPh sb="39" eb="41">
      <t>カンセン</t>
    </rPh>
    <rPh sb="42" eb="44">
      <t>ダイヨン</t>
    </rPh>
    <rPh sb="44" eb="45">
      <t>ナミ</t>
    </rPh>
    <rPh sb="46" eb="48">
      <t>シュウソク</t>
    </rPh>
    <rPh sb="48" eb="49">
      <t>チュウ</t>
    </rPh>
    <rPh sb="55" eb="57">
      <t>イチブ</t>
    </rPh>
    <rPh sb="57" eb="61">
      <t>カクダイケイコウ</t>
    </rPh>
    <phoneticPr fontId="5"/>
  </si>
  <si>
    <t>板橋区内の障害福祉施設から板橋区保健所に「複数名の入所者がおう吐、下痢、腹痛等の症状を呈している。」旨、連絡があった。
食事は、当該給食施設が昼食として提供したマッシュ食【注】のみであった。
患者が一同に会する機会はなく、感染症を疑う情報はなかった。
患者17名のふん便から、ノロウイルスを検出した。</t>
    <phoneticPr fontId="107"/>
  </si>
  <si>
    <t>東京都公表</t>
    <rPh sb="0" eb="3">
      <t>トウキョウト</t>
    </rPh>
    <rPh sb="3" eb="5">
      <t>コウヒョウ</t>
    </rPh>
    <phoneticPr fontId="107"/>
  </si>
  <si>
    <t>佐渡市のすし店が調理したすしを食べた合わせて１５人がおう吐や下痢などの症状を訴え、このうち７人が医療機関で手当てを受けました。
保健所はノロウイルスによる食中毒と断定し、この店を２０日から３日間、営業停止処分にしました。</t>
    <phoneticPr fontId="107"/>
  </si>
  <si>
    <t>NHK</t>
    <phoneticPr fontId="107"/>
  </si>
  <si>
    <t>管理レベル「2」　</t>
    <phoneticPr fontId="5"/>
  </si>
  <si>
    <t>令和４年３月２２日（火）、愛知県の住民から伊勢保健所へ、３月２０日（日）に鳥羽市内の飲食店を利用した後、複数名が下痢・嘔吐等の食中毒様症状を呈している旨の通報がありました。利用施設を管轄する伊勢保健所が調査したところ、同日に当該飲食店を利用したことが確認された２９グループ８５名中３８名が同様の症状を呈していることが判明しました。
同保健所は、当該グループに共通の食事が他にないこと、複数の患者便からノロウイルス</t>
    <phoneticPr fontId="107"/>
  </si>
  <si>
    <t>三重県公表</t>
    <rPh sb="0" eb="3">
      <t>ミエケン</t>
    </rPh>
    <rPh sb="3" eb="5">
      <t>コウヒョウ</t>
    </rPh>
    <phoneticPr fontId="107"/>
  </si>
  <si>
    <t>昨年の食中毒発生件数　アニサキスが4年連続最多</t>
    <phoneticPr fontId="16"/>
  </si>
  <si>
    <t>昨年、国内で確認された食中毒発生件数は717件で、前年比170件減少したことが厚生労働省の調べでわかった。患者数も前年比3533人減の1万1080人となった。死者が発生した食中毒は2件で、それぞれ家庭で食べたイヌサフラン、老人ホームで出された春雨の和え物（サルモネラ汚染）が原因だった。
病因物質別では、アニサキスが344件で最多となり、全体の半数（48.0％）を占めた。次いでカンピロバクターが154件（21.5％）、ノロウイルス72件（10.0％）と続き、この3物質で全体の8割近くを占めた。
アニサキスによる食中毒は前年比42件減少したものの、2018年にカンピロバクターを抜いて以降、4年連続で最多となった。直近7年間の推移は15年127件、16年124件、17年230件、18年468件、19年328件、20年386件、21年344件と高止まり傾向となっている。アニサキス食中毒の半数以上が飲食店や販売店で発生しており、同省は生鮮魚介類を扱う事業者に対し、鮮度の徹底と目視による確認などの対策を呼びかけている。</t>
    <phoneticPr fontId="16"/>
  </si>
  <si>
    <t>https://www.jc-press.com/?p=8052</t>
    <phoneticPr fontId="16"/>
  </si>
  <si>
    <t>国内</t>
    <rPh sb="0" eb="2">
      <t>コクナイ</t>
    </rPh>
    <phoneticPr fontId="16"/>
  </si>
  <si>
    <t>ニッポン消費者　　新聞</t>
    <rPh sb="4" eb="7">
      <t>ショウヒシャ</t>
    </rPh>
    <rPh sb="9" eb="11">
      <t>シンブン</t>
    </rPh>
    <phoneticPr fontId="16"/>
  </si>
  <si>
    <t>ryuchell、「カンピロバクター腸炎」で救急搬送「鳥刺しが原因の食中毒」</t>
    <phoneticPr fontId="16"/>
  </si>
  <si>
    <t>ryuchellが、3月18日のツイッターで体調不良により救急車で緊急搬送されていたことを明かした。
　ryuchellは「40度近くまで熱が上がり特にお腹が痛かったのですが関節痛もひどく力が入らず歩くこともできず」と救急車で病院へ。
　検査の結果、「カンピロバクター腸炎」と診断され、原因については「症状が出た5日前くらいに食べた生の鳥（鳥刺し）の中に入っていた菌が原因で起きた食中毒みたいなものでした」と報告。
　痛みについて「冗談抜きで、盛り無しで、今まで生きてきた中で一番辛かったです（笑）。ずっと大絶叫しておりました」と回想。「ピークは過ぎて、今は少しずつ回復しています。みんなも気をつけてね」と呼びかけた。　鳥に恐怖を覚え「今はこの鳥の絵文字を見るのも怖いです（笑）」と白い鳥の絵文字を投稿。「早く元気になってかわいい自撮りあげるのでまっててね～」とアピールしていた。　ちなみに、せきや鼻水、のどの痛みの症状はなく、新型コロナウイルスも陰性だったという。　体調不良を明かしたryuchellに、SNSではさまざまな意見が書き込まれた。
《お大事にしてゆっくり休んで下さいね》
《体調崩されて、可哀想に　でもお元気になって何よりです》
《カンピロバクター、キツいですよね　お身体ご自愛ください》
「ryuchellさんは、2018年5月23日にも体調不良を報告しています。『心配かけてごめんね、実は少し風邪気味（やがて治りそう）で気持ちもどんよりしてしまってたよ～～う』とコメント。
　さらに、妻のぺこさんに看病してもらい『“僕いま風邪なんか引いてる場合じゃないのに～～！！！”と自分にムカムカしてた』とツイートしていました」（芸能ライター）　大事に至らずよかったが、食の衛生には気をつけたい。</t>
    <phoneticPr fontId="16"/>
  </si>
  <si>
    <t>https://news.yahoo.co.jp/articles/2b2e3a5c02a5fd8db4793a5207816a7d4828ceee</t>
    <phoneticPr fontId="16"/>
  </si>
  <si>
    <t>FLASH</t>
    <phoneticPr fontId="16"/>
  </si>
  <si>
    <t>不明</t>
    <rPh sb="0" eb="2">
      <t>フメイ</t>
    </rPh>
    <phoneticPr fontId="16"/>
  </si>
  <si>
    <t>福祉施設でノロウイルスの集団感染、入所者1人死亡　京都・久御山</t>
    <phoneticPr fontId="16"/>
  </si>
  <si>
    <t>京都府久御山町の社会福祉法人「八康会」は１９日、運営する同町坊之池の特別養護老人ホーム・ケアハウス「楽生苑」で、入所者と職員計１９人がノロウイルスに感染し、男性入所者（８８）が死亡したと発表した。
　同法人や山城北保健所によると、感染したのは５０～９０代の男女で、１２～１７日に確認した。死亡した男性は１７日に発熱や嘔吐の症状があり、午後７時ごろに救急搬送されたが、１８日に肺炎に伴う急性呼吸不全で亡くなった、という。
　他の感染者はいずれも無症状か軽症で、快方に向かっているという。</t>
    <phoneticPr fontId="16"/>
  </si>
  <si>
    <t>https://www.kyoto-np.co.jp/articles/-/754379</t>
    <phoneticPr fontId="16"/>
  </si>
  <si>
    <t>京都府</t>
    <rPh sb="0" eb="3">
      <t>キョウトフ</t>
    </rPh>
    <phoneticPr fontId="16"/>
  </si>
  <si>
    <t>京都新聞</t>
    <rPh sb="0" eb="4">
      <t>キョウトシンブン</t>
    </rPh>
    <phoneticPr fontId="16"/>
  </si>
  <si>
    <t>食中毒の発生について (アニサキス)</t>
    <phoneticPr fontId="16"/>
  </si>
  <si>
    <t>本日、有明保健所からアニサキスによる食中毒の発生について報告がありましたので、別添のとおりお知らせします。
　つきましては、アニサキスによる食中毒発生を防止するため、生鮮魚介類を取り扱う飲食店、販売店、調理施設、給食施設においては、下記厚生労働省ホームページ掲載事項等に十分注意されるようお願いします。
（参考）　厚生労働省　アニサキスによる食中毒を予防しましょう
https://www.mhlw.go.jp/stf/seisakunitsuite/bunya/0000042953.html</t>
    <phoneticPr fontId="16"/>
  </si>
  <si>
    <t>熊本県</t>
    <rPh sb="0" eb="3">
      <t>クマモトケン</t>
    </rPh>
    <phoneticPr fontId="16"/>
  </si>
  <si>
    <t>熊本県公表</t>
    <rPh sb="0" eb="3">
      <t>クマモトケン</t>
    </rPh>
    <rPh sb="3" eb="5">
      <t>コウヒョウ</t>
    </rPh>
    <phoneticPr fontId="16"/>
  </si>
  <si>
    <t>https://www.pref.kumamoto.jp/soshiki/30/131044.html</t>
    <phoneticPr fontId="16"/>
  </si>
  <si>
    <t>https://www.tjnet.co.jp/2022/03/21/%E3%82%AA%E3%83%B3%E3%83%AF%E3%83%BC%E3%83%89hd%E3%80%81%E3%82%B0%E3%82%A2%E3%83%A0%E3%81%AE%E3%83%9B%E3%83%86%E3%83%AB%E4%BA%8B%E6%A5%AD%E3%81%8B%E3%82%89%E6%92%A4%E9%80%80%E3%80%80%E6%98%9F%E9%87%8E/</t>
    <phoneticPr fontId="16"/>
  </si>
  <si>
    <t>https://news.yahoo.co.jp/articles/f4a57edafcb5589ea6132891a8ba5e729f1ef1d6</t>
    <phoneticPr fontId="16"/>
  </si>
  <si>
    <t>https://www.value-press.com/pressrelease/292190</t>
    <phoneticPr fontId="16"/>
  </si>
  <si>
    <t>https://www.nna.jp/news/show/2314380</t>
    <phoneticPr fontId="16"/>
  </si>
  <si>
    <t>https://prtimes.jp/main/html/rd/p/000001665.000002296.html</t>
    <phoneticPr fontId="16"/>
  </si>
  <si>
    <t>https://news.yahoo.co.jp/articles/2ec6bb68b47b8e45923d6669029427c79e946802</t>
    <phoneticPr fontId="16"/>
  </si>
  <si>
    <t>https://www.jetro.go.jp/biznews/2022/03/0ac64ff89a9176bb.html</t>
    <phoneticPr fontId="16"/>
  </si>
  <si>
    <t>https://www.afpbb.com/articles/-/3395299</t>
    <phoneticPr fontId="16"/>
  </si>
  <si>
    <t>https://news.yahoo.co.jp/articles/03d7b84ed7b8a71b2bcf77749da1bcf2c6525aed</t>
    <phoneticPr fontId="16"/>
  </si>
  <si>
    <t>https://www.jiji.com/jc/article?k=000000797.000000726&amp;g=prt</t>
    <phoneticPr fontId="16"/>
  </si>
  <si>
    <t>［住友商事株式会社］ベトナムにおける食品小売事業のさらなる拡大について：時事ドットコム</t>
  </si>
  <si>
    <t xml:space="preserve">コロナストレスを酒で解消、アルコール関連死亡「急増」＝米国（WoW!Korea） - Yahoo!ニュース </t>
  </si>
  <si>
    <t xml:space="preserve">2013年以降初。「飲むみりん」”Me”が英国の酒類コンペティション”IWSC2022”で銀賞 - ValuePress! </t>
  </si>
  <si>
    <t xml:space="preserve">20年のＦＣ売上高、外食業はチキンが健闘 - NNA ASIA・韓国・小売り・卸売り NNA ASIA </t>
  </si>
  <si>
    <t xml:space="preserve">「ロイネットホテルソウル麻浦（マポ）」オープン（ニュースリリース） - PR TIMES </t>
  </si>
  <si>
    <t>ロッテ製菓がロッテフードを吸収合併　巨大食品企業誕生へ＝韓国（聯合ニュース） - Yahoo!ニュース</t>
  </si>
  <si>
    <t>タイ向け食品輸出におけるRCEP利用のメリット(タイ) | ビジネス短信 - ジェトロ</t>
  </si>
  <si>
    <t>大豆粉・油の輸出停止に抗議、生産者らデモ アルゼンチン　写真10枚　国際ニュース：AFPBB News</t>
  </si>
  <si>
    <t>2022年産の大豆・小豆など豆類の備蓄計画を発表＝韓国政府（WoW!Korea） - Yahoo!ニュース</t>
  </si>
  <si>
    <t>オンワードHD、グアムのホテル事業から撤退 星野リゾートに譲渡 | トラベルジャーナル</t>
  </si>
  <si>
    <t>～BRGグループと連携を強化し、フジマートを2028年までに約50店舗展開へ～
住友商事株式会社（本社：東京都千代田区、代表取締役 社長執行役員 CEO：兵頭誠之、以下「住友商事」）は、ベトナムの大手企業グループであるBRG Group Joint Stock Company（以下「BRGグループ」）（注1）と食品スーパーマーケットFujiMart（以下「フジマート」）の本格展開に関する株主間契約（以下「本契約」）を締結しました。今後、本契約に基づきベトナム全土への積極展開を進め、2028年までに約50店舗の出店を目指します。
近年、ベトナムでは、経済成長に伴う個人所得の増加や生活水準の向上により、食品小売市場全体が急速に拡大しています。また、新型コロナウイルス感染対策などの衛生面を含め、食の安心・安全に対する消費者意識の高まりにより、個人経営による伝統的な小売市場から、スーパーマーケットやコンビニエンスストアなどの安全性や利便性に優れた近代市場へのシフトが進んでいます。
住友商事とBRGグループは、2018年にハノイ市でフジマート1号店を出店しました。現在までに3店舗の展開・運営を通じ、マーケット特性や事業性を見極めた結果、積極的な多店舗展開を進めるべく本契約の締結に至りました。2022年度以降は年間5～10店舗の新規出店を計画しており、2028年までにホーチミン市などベトナム全土で約50店舗の店舗網確立を目指します。フジマートでは、住友商事が首都圏を中心に約120店舗を展開する食品スーパーマーケット サミットのノウハウを活用した日本式スーパーマーケットのオペレーションを基盤に、現地のニーズに合わせた商品構成や売場づくり、鮮度管理などを行っています。今後はデジタルトランスフォーメーションを推進し、オペレーションの効率化を進め、ベトナムのお客様のニーズに対応していきます。
住友商事は、中期経営計画「SHIFT 2023」において「リテイル・コンシューマー」を次世代成長戦略テーマの一つに掲げ、サミットの運営をはじめ、台湾でも小型食品スーパーマーケット シンプルマートを展開しています。これまでのリテイル事業を通して培ったマーチャンダイジング、店舗運営、店舗レイアウト・デザインなどのノウハウをフジマートの運営に生かし、ベトナムの消費者が日常の食料品を安心して購入できる生活の基盤づくりを進めていきます。また、ベトナムにおける戦略パートナーであるBRGグループとは、北ハノイ開発プロジェクト（注2）も進めています。今後も経済成長や人口増加により高まるベトナムの都市需要に応えることで、ベトナムの人々の快適で心躍る暮らしの基盤をつくるとともに、ベトナムの発展に貢献していきます。</t>
    <phoneticPr fontId="16"/>
  </si>
  <si>
    <t>米国で、新型コロナパンデミック（感染症大流行）以後、アルコール関連の死亡者数が大幅に増加したという研究結果が出た。ストレスによる飲酒量の増加と、医療機関の飽和による治療遅延が主な原因として挙げられた。22日（現地時間）、ニューヨークタイムズ（NYT）が、米国立アルコール乱用およびアルコール中毒研究所（NIAAA）の研究結果を引用し、新型コロナパンデミック以後1年間、アルコール関連死亡者数が急増したと報じた。
新型コロナパンデミックとともに米国人のアルコール摂取が急増したという調査結果は常に提示されてきた。2020年の全酒類売上高は前年比2.9%増加し、1968年以来最大増加幅を記録した。研究によると、同期間のアルコール関連死亡も大幅に増加した。アルコール摂取に関連した肝疾患、事故などによる死亡者数は2019年7万8927人だったが、一年間で25%増加し、2020年には9万9017人に迫った。1999年から2019年までの20年間、年間平均3.6%ずつ増加してきた傾向を、大きく逸脱したのだ。このような現象は性別、民族、人種とは無関係に共通して現れた。男性と女性の増加率は類似しているが、絶対的増加数を比べると、男性がはるかに多いことがわかった。
コロンビア大学伝染病学科キャサリン教授は、米国で以前から提起された成人の飲酒および精神健康問題が、新型コロナにより悪化したと解釈されると述べた。過去10～15年間、着実に増加傾向を続けてきた成人飲酒は、2020年を基点に急増し、飲酒の主な動機は、ストレス、倦怠（けんたい）、孤立感などだった。また、ハーバード医科大学精神科ジョン・ケリー教授は「新型コロナパンデミックにより、医療体制が麻痺（まひ）し、適切な治療が遅れた」とし「このような傾向が、肝疾患などのアルコール関連の疾患に、否定的に作用し、死亡増加につながった」と説明した。特に16歳以上64歳以下では、アルコール関連死亡者数（7万4408人）が、新型コロナ死亡者数（7万4075人）を越えたほど、米国人の健康に、飲酒が大きな悪影響を及ぼしていることが明らかになった。研究論文の第一著者であるアルコール乱用機関選任顧問ホワイト博士は、人々に飲酒よりも健康的なストレス解消方法を教えなければならないと述べた。彼は「われわれは、健康と回復力増進が、公衆衛生の話題になる時代に入った」とし「現在では不十分だ。われわれは、人々が重要な目的を持った人生を送ることを助けなくてはならない」と強調した。</t>
    <phoneticPr fontId="16"/>
  </si>
  <si>
    <t>有限会社神田豊島屋（本社：東京都千代田区、代表取締役会長：木村蓉子）が販売している、“Me（ミー）無濾過生原酒”及び“Me（ミー）無濾過生原酒 おりがらみ”が、世界で最も歴史と権威のある酒類コンペティションといわれる英国の「IWSC（インターナショナル・ワイン＆スピリッツ・コンペティション）2022」スピリッツ部門において、それぞれ初出品にして銀賞及び銅賞を受賞したことをお知らせ致します。IWSCスピリッツ部門で本みりんが受賞するのは、2013年以降初めてのことです（2012年以前については不明）。
有限会社神田豊島屋が販売する「飲むみりん」“Me無濾過生原酒”が、世界で最も歴史と権威のある酒類コンペティションといわれる『IWSC2022』スピリッツ部門において銀賞を、また、同じく、しぼりたてをそのまま瓶詰めした“Me無濾過生原酒 おりがらみ”も銅賞を受賞し、初出品にしてダブルでの受賞を致しました。
 “Me”は糖類、醸造アルコール、おり下げ剤一切不使用の伝統的製法で造られ、無濾過生原酒にこだわった「飲むみりん」です。調味料としてのイメージが強いみりんですが、実は、元来お酒として生まれ、日本各地に広まった歴史を持ちます。
今回、IWSC2022でのグローバル基準での厳格な審査のもと、“Me”は、リキュールとして世界でも高い評価を得ることができました。これは、本みりんとして初めての受賞（※）となります。なお、“Me”は東京で唯一の本みりん製造元、豊島屋酒造株式会社（本社：東京都東村山市　代表取締役：田中孝治）が醸造しています。
※ 2013年以降で初めてであり、受賞結果が公式発表されていない2012年以前については不明。</t>
    <phoneticPr fontId="16"/>
  </si>
  <si>
    <t>韓国公正取引委員会が22日に発表した資料によると、2020年のフランチャイズチェーン（ＦＣ）加盟店の平均売上高は３億1,000万ウォン（約3,090万円）で、前年に比べ5.5％減少した。多くの業種が新型コロナウイルス感染症の影響を受ける中、デリバリー中心のフライドチキンチェーンは…
関連国・地域： 韓国
関連業種： 食品・飲料／農林・水産／小売り・卸売り…その他</t>
    <phoneticPr fontId="16"/>
  </si>
  <si>
    <t>　2019年訪韓市場外国人客比率比較（※1）によると、韓国を訪れた外国人訪問客は中国に次ぎ日本が多く、ビジネスや観光などの需要が見込まれます。また、当ホテルが位置する麻浦区には日系ホテルがなく、ソウルを代表する繁華街「明洞（ミョンドン）」やビジネスの中心地である「江南（カンナム）」へアクセスしやすいことから、当社初の海外出店を行うこととしました。
　当ホテルが位置する麻浦区は、ソウルの南西部に位置し、南側にはソウルのシンボル的な川「漢江（ハンガン）」が流れています。近年開発が進み、高層ビルやマンションが建ち並ぶビジネス街が広がるとともに、学生街・繁華街としても賑わっています。
　交通面では、「仁川（インチョン）国際空港」より、リムジンバスで約45分、鉄道では仁川国際空港線（空港鉄道A'REX）「孔徳（コンドク）駅」より徒歩3分、地下鉄5号線「麻浦駅」より徒歩3分の場所に位置。繁華街「明洞駅」へも電車で約20分と、ビジネス利用だけでなく観光利用のファミリー層など幅広いお客さまにご利用いただけます。　客室は、スタンダードツインルームを中心に計11タイプ、総客室数341室をご用意しました。外国にいながらも日本同様の快適空間を提供するため、バス・トイレは全室セパレートタイプのレイアウトを採用し、日本の電化製品も使うことが可能なユニバーサルコンセントを設置。フロントには24時間日本語対応可能なスタッフが常駐しています。また、エグゼクティブフロア（23階、24階）に宿泊されるお客さま専用の「エグゼクティブラウンジ」（23階）を用意。「漢江」が流れる街並みを一望いただけます。
日本からのお客さまはもちろん、韓国やアジア、欧米などのお客さまにもご利用いただける施設を目指します。※1. 韓国観光公社資料より。</t>
    <phoneticPr fontId="16"/>
  </si>
  <si>
    <t>韓国ロッテグループで食品を扱う系列会社、ロッテ製菓とロッテフードが合併することが23日、分かった。　両社がこの日開いた取締役会で合併が承認されたという。5月27日の株主総会で承認されれば、7月1日までに合併を完了させる計画だ。　合併はロッテ製菓がロッテフードを吸収する形で行われる。
　ロッテ製菓は合併について「両社のインフラを統合することで、急変する食品業界に積極的に対応し、グローバル食品企業として一段階飛躍するためのもの」と説明した。　両社はまず、重複していた氷菓部門を統合することで競争力を強化する方針だ。合併後の氷菓の国内シェアは1位になる見通しだ。
　2021年のロッテ製菓とロッテフードの売上高は合わせて3兆7000億ウォン（約3682億円）に達する。合併により事業分野は氷菓・製パン・健康食品・調理済み食品・食肉加工・コーヒーなど食品業界全般にわたることになる。　ロッテ製菓関係者は、合併により、乳児から高齢者まであらゆる世代をカバーする食品を扱い、競争力を強化するとコメントした。</t>
    <phoneticPr fontId="16"/>
  </si>
  <si>
    <t>日本の農林水産省は、2022年1月1日にタイや日本を含む10カ国で発効（2月1日に韓国、3月18日にマレーシアでも発効）した、地域的な包括的経済連携（RCEP）協定（2022年1月6日記事参照）の利用について、日本産食品の輸出促進の観点から解説したセミナーの資料を、同省ウェブサイト外部サイトへ、新しいウィンドウで開きますに公開した。日本とタイの間ではすでに日タイ経済連携協定（JTEPA）などが締結されており、日本の農林水産物・食品のタイ向け輸出に関しては、RCEPを活用した場合の関税率は既結EPAの範囲内となっている（農林水産省ウェブサイト「RCEP農林水産品輸出関連の主な合意内容PDFファイル(外部サイトへ、新しいウィンドウで開きます)」を参照）。他方、RCEPの活用には、JTEPAなどにはないメリットもある。具体的には、以下のとおり。
（1）RCEPでは、締約国産の原材料を日本産原材料とみなすことが可能（累積）。中国産および韓国産の原材料は、既存のEPAでは日本産原材料とみなされないが、RCEPでは日本産原材料とみなして使用できるため、加工品を中心にEPAを利用できる可能性が拡大。
（2）RCEPでは、日本商工会議所が原産地証明書を発給する第三者証明のほかに、経済産業省から認定を受けた輸出者が、自ら原産地証明書を発給する認定輸出者制度を採用。認定時には登録免許税が必要となるが、その後は自ら原産地証明書を発給できるため、継続的に輸出を行う場合には費用・時間を節約できる可能性がある。
（3）RCEPでは可能な限り、48時間以内の貨物の通関（生鮮食品などの腐敗しやすい物品や急送貨物の場合は、6時間未満での貨物の引取り）を規定。
詳しくは、セミナー資料のほか、税関ウェブサイト「RCEP協定原産地規則について（原産地規則ポータル）外部サイトへ、新しいウィンドウで開きます」、ジェトロ作成の「RCEP協定解説書」、および農林水産省ウェブサイト「EPA利用早わかりサイト外部サイトへ、新しいウィンドウで開きます」を参照のこと。</t>
    <phoneticPr fontId="16"/>
  </si>
  <si>
    <t>業界関係者によると、政府は大豆粉・油の輸出税率を現行の31％から33％に引き上げることを検討中だという。AFPの取材に応じたアナリストのダンテ・ロマノ（Dante Romano）氏は、輸出停止は増税実施前の駆け込みでの取引を防ぐことを目的としていると指摘。短期間なもので国際市場への影響はないとの見方を示した。
　同氏はまた、増税はあくまで政府の歳入増加が目的であり、大豆の輸出制限をすべきではないとも述べた。アルゼンチン政府は国際通貨基金（IMF）への債務返済に充てる資金を必要としている。アルゼンチンの農業団体は「生産者から奪い続ける余地はない」としてあらゆる増税に強く反対している。元代表の男性は「人々が食べていけるようにするためというならともかく、財政赤字を減らすことが目的ならば納得できない」と語った。
　アルゼンチンは大豆粉と大豆油の輸出で世界一。2021年には同国の輸出額の30％を大豆製品が占めた。ロシアによるウクライナ侵攻後の一次産品価格の上昇は、食料輸出大国のアルゼンチンにとって追い風だが、国内食品価格の上昇要因にもなる。すでにアルゼンチン国内のパン価格は上昇している。(c)AFP</t>
    <phoneticPr fontId="16"/>
  </si>
  <si>
    <t>韓国政府は水田に大豆の栽培を誘導し、国産大豆の自給率を高めるための国産豆類の備蓄を推進する。種子生産の過程でウイルス感染予防認証を強化し、委託動物保護センターの一斉点検にも乗り出す。19日、韓国農林畜産食品部(日本の農林水産省に相当)によると、21日に2022年産国産豆類(大豆・小豆・緑豆)の備蓄計画を発表する予定だ。また、このときに買い取り品目・約定期間・価格・物量などの主要な改善事項について案内する計画だ。
農林畜産食品部は昨年、大豆6万t、小豆500t、緑豆250tをそれぞれ買い取り・備蓄することを発表している。豆類の買い取り・備蓄は稲に偏った水田栽培需要を大豆などに増やすための措置だ。豆類栽培農家の円滑な種子の確保を支援するために、国立種子院を通じて普及種も供給する計画だ。
22日の国務会議では、種子産業法の一部改正法律案が案件となっている。改正案は種子を生産する過程でウイルスなどに感染しないよう管理したことを認証する「無病化認証」制度を用意する内容を盛り込んでいる。
今年の委託動物保護センターに対する一斉点検も実施する。全国の動物保護センターの委託センター173か所についての施設基準と遵守事項の履行状況などを点検する予定だ。</t>
    <phoneticPr fontId="16"/>
  </si>
  <si>
    <t>オンワードホールディングス（HD）は、連結子会社のオンワードリゾート＆ゴルフが保有するオンワードビーチリゾートグアムの全株式を星野リゾート子会社のグアムホテルマネジメントに譲渡する。グアムのホテル事業から撤退し、グループの経営資源の集中を進め、財務体質の改善・強化を図る。
　オンワードビーチリゾートは開業から30年がたち大規模修繕の必要性が高まっていることに加え、コロナ禍で経営環境が悪化。19年12月期は売上高36億7800万円で純利益9300万円を計上していたが、20年12月期は売上高が8億3800万円に減少、最終赤字9億2800万円となるなど、グループの業績に大きな影響を与えていた。
　譲渡は3月下旬の予定で、株式譲渡価格は貸付債権を含め85億円。</t>
    <phoneticPr fontId="16"/>
  </si>
  <si>
    <t>ワカメ産地偽装事件　社長を起訴　工場責任者には罰金命令</t>
    <phoneticPr fontId="16"/>
  </si>
  <si>
    <t>ワカメの産地偽装事件で、検察庁は25日社・小川重英被告（80）は去年11月、外国産ワカメを原材料にしながら、鳴門産と虚偽の表示をした商品を販売したとされ、静岡地検は26日、不正競争防止法違反と食品表示法違反の罪で起訴しました。
また静岡区検は工場責任者で70歳の女を略式起訴し、静岡簡易裁判所から罰金30万円の略式命令が出されました。
罰金は、即日納付されたということです。</t>
    <phoneticPr fontId="16"/>
  </si>
  <si>
    <t>宮迫博之「牛宮城」での表示〝偽装〟を認め謝罪　別の偽表示も発覚し取り下げ</t>
    <phoneticPr fontId="16"/>
  </si>
  <si>
    <t>タレントの宮迫博之が２５日、自身の公式YouTubeチャンネルを更新。オーナーを務める焼肉店「牛宮城」における、〝表示偽装〟問題を認め、謝罪した。
宮迫は「牛宮城に関してお詫びとご報告」と題した動画を公開。一部で指摘されていた「雌牛のみを使用としているにもかかわらず雄牛を提供している」という問題について「仕入れ担当に確認したところ、実際にメニュー表記と異なる去勢した雄牛を提供しているということが判明いたしました」とし、謝罪した。
　「牛宮城」では、今月１日から２２日に仕入れた牛、２２頭のうち２頭が去勢された雄牛だったという。宮迫と並んで動画に出演した店舗関係者は「個体識別番号から必要な情報を確認すべきでしたが、組織として管理が徹底できておりませんでした」と明かした。
　宮迫はさらに「今回のご指摘を受けまして、店舗内で再検査を行ったところ、メニュー等に掲載されている３０カ月以上肥育された牛であるという点も順守できていないことも判明しました」と、新たな〝偽装〟も告白。関係者は「今後はコンプライアンスを意識した組織体制を作るよう心がけるとともに、その他の点でもお客さまに安心してお召し上がりいただけるように、再発防止に努めて参ります」　その上で、「オーストラリア産牛を和牛と偽って提供しているとか、Ａ５ランクでないという点についても改めて確認したんですけれども、そのような事実はありません」と、さらなる〝疑惑〟は否定。「今後、牛宮城では、『３０カ月肥育』と『雌牛のみ』という表現を取りやめさせていただきたいと思っております」と対策も口にした。
　一連の疑惑について、宮迫は「担当してくれた人に聴いたんですけど、お肉屋さんが持ってきてくれたお肉で、一番良い、一番おいしく提供できるものを選んだ結果、それが去勢された雄牛だったということなんです。料理人の気持ちとしてよりおいしいので仕入れてしまったんですけど、店舗としては間違いなので、本当に申し訳ございません」と説明。「お客さまにおいしいお肉を召し上がっていただくという最優先のコンセプトがございますので、去勢された雄牛であっても３０カ月未満の牛であっても、その時入った一番美味しいものをお客さまに食べて頂きたいので、そのお肉を使うことも今後あります」とした。　「牛宮城」に関しては、今月２１日に一部のユーチューバーが、使用している肉の個体識別番号から、去勢された雄牛を使用していることを指摘し、メニューや公式ホームページの〝偽装〟を追及していた。</t>
    <phoneticPr fontId="16"/>
  </si>
  <si>
    <t>食用油市場、健康感やおいしさが浸透し、21年も堅調な推移が続く</t>
    <phoneticPr fontId="16"/>
  </si>
  <si>
    <t>食用油に対する関心の高まりや内食機会の増加によって、過去最大の市場規模を更新した2020年度の反動で21年は前年割れとなったが、19年比では堅調に推移した。オリーブオイル、ごま油、こめ油などが堅調で、キャノーラ油は価格改定により金額ベースで前年を上回った。
価格改定により、キャノーラ油が金額ベースで伸長
　2021年4月～12月までの食用油市場は、金額ベースで対前年同期比2.3％減、物量ベースで同7.9％減となった。家庭用食用油市場は、健康感やおいしさがポジティブに受け止められたことや、オイルをそのままかけて楽しむ食習慣が定着したことで市場は急成長を続けてきた。21年は、内食機会が大幅に増え過去最大規模となった20年の裏年にあたるため、前年割れとなったが、19年と比較すると金額ベースで同7.2％増、物量ベースで同2.3％増と堅調に推移している。</t>
    <phoneticPr fontId="16"/>
  </si>
  <si>
    <t>機能性表示食 3/27現在　5,219品目です　(A18,A89,A178,A217を除く)</t>
    <phoneticPr fontId="16"/>
  </si>
  <si>
    <t xml:space="preserve"> 商品名                                                                   会社名 食品名称                                           機能性関与成分  含有量            届出効果(略)         届出日
G1182	【G1182】
熟成発酵キムチ王（白菜キムチ）	株式会社パシオン	はくさいキムチ（刻み）	フラクトオリゴ糖	3g	お腹の調子を整える	2022/01/29
	G1153	【G1153】
豊熟黒大蒜　機能性表示食品	株式会社スパン・ライフ	加工にんにく	GABA	12.3mg	血圧を下げる	2022/01/26
	G1142	【G1142】
弁天丸ほうれん草	大協青果株式会社	ホウレンソウ	ルテイン	10mg	光による刺激から目を保護するとされる網膜（黄斑部）色素を増加させる	2022/01/24
	G1139	【G1139】
黒の恵み　機能性表示食品	有限会社奈良岡ファーム	加工にんにく	GABA	12.3㎎	血圧を下げる	2022/01/22
	G1127	【G1127】
熟成黒にんにく　機能性表示食品	株式会社たから	にんにく加工品	GABA	12.3ｍｇ	血圧を下げる	2022/01/19</t>
    <phoneticPr fontId="16"/>
  </si>
  <si>
    <t>【悲報】親日台湾、日本が誇るイチゴ「あまおう」を検査不合格に　「基準値を上回る残留農薬の恐れ！」</t>
    <phoneticPr fontId="16"/>
  </si>
  <si>
    <t>（台北中央社）衛生福利部（保健省）食品薬物管理署（食薬署）は22日、日本から輸入されたイチゴ9件が水際検査で不合格になったと発表した。日本産のイチゴから基準値を上回る残留農薬が検出されるケースが相次いでおり、同署は先月下旬から検査を強化している。 同署が同日公表した不合格品は計18件。日本のイチゴのほか、チリのネクタリン、韓国の水参なども含まれる。不合格品のイチゴ9件からは基準値を上回る農薬フロニカミドやクロルフェナピルが検出された。同署北区管理センターの陳慶裕科長によれば、同署は先月21日以降、日本から輸入されたイチゴに対して全ロット検査を実施。</t>
    <phoneticPr fontId="16"/>
  </si>
  <si>
    <t>http://2nf2.rdy.jp/33/1648261339/</t>
    <phoneticPr fontId="16"/>
  </si>
  <si>
    <t>日本から輸入のイチゴが相次ぎ不合格 台湾、日本側に原因の説明を要求</t>
    <phoneticPr fontId="16"/>
  </si>
  <si>
    <t>（台北中央社）日本から台湾に輸入されたイチゴから基準値を上回る残留農薬が検出され、水際検査で不合格となるケースが相次いでいる。衛生福利部（保健省）食品薬物管理署（食薬署）は22日、不合格の原因や改善・防止策を5月6日までに文書で説明するよう日本政府に求めたと明らかにした。期限内に説明が得られなかった場合、輸入停止も排除しないとしている。同署によると、日本から輸入されたイチゴは今年に入り、22件が残留農薬の基準値超えによって不合格となった。同署は先月21日から日本産イチゴに対して規制を強化し、全ロット検査を実施している。期間は6カ月間としているが、状況に応じて延長するか判断するとしている。</t>
    <phoneticPr fontId="16"/>
  </si>
  <si>
    <t>https://news.livedoor.com/article/detail/21879626/</t>
    <phoneticPr fontId="16"/>
  </si>
  <si>
    <t>日本から輸入のイチゴ9件が不合格＝相次ぐ農薬基準値超えで検査強化／台湾</t>
    <phoneticPr fontId="16"/>
  </si>
  <si>
    <t>（台北中央社）衛生福利部（保健省）食品薬物管理署（食薬署）は22日、日本から輸入されたイチゴ9件が水際検査で不合格になったと発表した。日本産のイチゴから基準値を上回る残留農薬が検出されるケースが相次いでおり、同署は先月下旬から検査を強化している。同署が同日公表した不合格品は計18件。日本のイチゴのほか、チリのネクタリン、韓国の水参なども含まれる。不合格品のイチゴ9件からは基準値を上回る農薬フロニカミドやクロルフェナピルが検出された。
同署北区管理センターの陳慶裕科長によれば、同署は先月21日以降、日本から輸入されたイチゴに対して全ロット検査を実施。今回不合格になったイチゴのうち、3件は検査強化前に輸入されたものだという。
陳氏は、日本産イチゴに対する全ロット検査は半年間実施する予定だと説明。残留農薬の基準値超過の状況が改善されなければ、期間の延長を検討すると述べた。
検査で不合格になった食品は輸入が認められず、積み戻しまたは破棄される。</t>
    <phoneticPr fontId="16"/>
  </si>
  <si>
    <t>https://news.livedoor.com/article/detail/21873229/</t>
    <phoneticPr fontId="16"/>
  </si>
  <si>
    <t>　今週のお題(健康チェックは必ず実施します)</t>
    <phoneticPr fontId="5"/>
  </si>
  <si>
    <t>　↓　職場の講師、先輩は以下のことを理解して　わかり易く　指導しましょう　↓</t>
    <phoneticPr fontId="5"/>
  </si>
  <si>
    <t xml:space="preserve"> 　なぜ健康チェック無しに食品製造や調理作業についたら駄目なの？</t>
    <phoneticPr fontId="5"/>
  </si>
  <si>
    <t>　　お腹が痛かったり、下痢している原因がＯ１５７やサルモネラ菌だとしたら</t>
    <rPh sb="3" eb="4">
      <t>ナカ</t>
    </rPh>
    <rPh sb="5" eb="6">
      <t>イタ</t>
    </rPh>
    <rPh sb="11" eb="13">
      <t>ゲリ</t>
    </rPh>
    <rPh sb="17" eb="19">
      <t>ゲンイン</t>
    </rPh>
    <rPh sb="30" eb="31">
      <t>キン</t>
    </rPh>
    <phoneticPr fontId="5"/>
  </si>
  <si>
    <t>★細菌やウィルスは伝染して人から人に移ります。下痢や腹痛の原
因がＯ１５７やサルモネラ菌だとしたら、貴方の同僚やお客様に病気
を移す可能性があります。
★伝染性の強い細菌やウィルスは、大変小さな大きさで、
10-１００個程度の少量菌が体に入り込んで病気の原因となります。★トイレから戻り、1０－2０秒程度の手洗いでは、食中毒菌は洗い落
とせません。
★忙しいから無理して仕事をした貴方の好意は、むしろ仇となって大切なお客様やご自身の職場にダメージを与えます。
★まず今日の体調を正確に確認し、いつもと違うときには、勇気を出して報告します。休息する勇気は大切なことです。</t>
    <rPh sb="193" eb="195">
      <t>コウイ</t>
    </rPh>
    <rPh sb="213" eb="215">
      <t>ジシン</t>
    </rPh>
    <rPh sb="239" eb="241">
      <t>セイカク</t>
    </rPh>
    <rPh sb="242" eb="244">
      <t>カクニン</t>
    </rPh>
    <rPh sb="257" eb="259">
      <t>ユウキ</t>
    </rPh>
    <rPh sb="260" eb="261">
      <t>ダ</t>
    </rPh>
    <rPh sb="269" eb="271">
      <t>キュウソク</t>
    </rPh>
    <rPh sb="273" eb="275">
      <t>ユウキ</t>
    </rPh>
    <rPh sb="276" eb="278">
      <t>タイセツ</t>
    </rPh>
    <phoneticPr fontId="5"/>
  </si>
  <si>
    <t xml:space="preserve">
解　説
なんとトイレットペーパーを３６枚重ねないと大腸菌は通過してしまうそうです。
この事実は１９９１年に日本防菌防黴学会が発表したものである。
出典雑学！大腸菌は、トイレットペーパーを通過している。
８枚どころか、３６枚重ねても大腸菌は通過してしまうようです。</t>
    <phoneticPr fontId="5"/>
  </si>
  <si>
    <t>ベトナム</t>
    <phoneticPr fontId="16"/>
  </si>
  <si>
    <t>米国</t>
    <rPh sb="0" eb="2">
      <t>ベイコク</t>
    </rPh>
    <phoneticPr fontId="16"/>
  </si>
  <si>
    <t>英国</t>
    <rPh sb="0" eb="2">
      <t>エイコク</t>
    </rPh>
    <phoneticPr fontId="16"/>
  </si>
  <si>
    <t>韓国</t>
    <rPh sb="0" eb="2">
      <t>カンコク</t>
    </rPh>
    <phoneticPr fontId="16"/>
  </si>
  <si>
    <t>中国</t>
    <rPh sb="0" eb="2">
      <t>チュウゴク</t>
    </rPh>
    <phoneticPr fontId="16"/>
  </si>
  <si>
    <t>タイ</t>
    <phoneticPr fontId="16"/>
  </si>
  <si>
    <t>ｱﾙｾﾞﾝﾁﾝ</t>
    <phoneticPr fontId="16"/>
  </si>
  <si>
    <t>グアム</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</si>
</sst>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 numFmtId="186" formatCode="#,##0_);[Red]\(#,##0\)"/>
  </numFmts>
  <fonts count="23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16"/>
      <color indexed="4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b/>
      <sz val="20"/>
      <color rgb="FF000000"/>
      <name val="ＭＳ Ｐゴシック"/>
      <family val="3"/>
      <charset val="128"/>
    </font>
    <font>
      <sz val="11"/>
      <name val="ＭＳ Ｐゴシック"/>
      <family val="3"/>
      <charset val="128"/>
      <scheme val="minor"/>
    </font>
    <font>
      <b/>
      <sz val="10"/>
      <name val="ＭＳ Ｐゴシック"/>
      <family val="3"/>
      <charset val="128"/>
    </font>
    <font>
      <b/>
      <u/>
      <sz val="12"/>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u/>
      <sz val="13"/>
      <color theme="0"/>
      <name val="Inherit"/>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b/>
      <sz val="18"/>
      <color rgb="FFFF0000"/>
      <name val="ＭＳ Ｐゴシック"/>
      <family val="2"/>
      <charset val="128"/>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ＭＳ Ｐゴシック"/>
      <family val="3"/>
      <charset val="128"/>
    </font>
    <font>
      <sz val="13"/>
      <color theme="0"/>
      <name val="Arial"/>
      <family val="2"/>
    </font>
    <font>
      <b/>
      <sz val="18"/>
      <color indexed="8"/>
      <name val="ＭＳ Ｐゴシック"/>
      <family val="3"/>
      <charset val="128"/>
    </font>
    <font>
      <b/>
      <sz val="12"/>
      <name val="Arial"/>
      <family val="2"/>
    </font>
    <font>
      <b/>
      <sz val="12"/>
      <color rgb="FFFF0000"/>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20"/>
      <color theme="1"/>
      <name val="ＭＳ Ｐゴシック"/>
      <family val="3"/>
      <charset val="128"/>
      <scheme val="minor"/>
    </font>
    <font>
      <b/>
      <sz val="10"/>
      <color rgb="FFFFFFFF"/>
      <name val="Arial"/>
      <family val="2"/>
    </font>
    <font>
      <b/>
      <sz val="16"/>
      <color rgb="FFFF0000"/>
      <name val="Arial"/>
      <family val="2"/>
      <charset val="128"/>
    </font>
    <font>
      <sz val="14"/>
      <color theme="1"/>
      <name val="ＭＳ Ｐゴシック"/>
      <family val="3"/>
      <charset val="128"/>
      <scheme val="minor"/>
    </font>
    <font>
      <sz val="11"/>
      <color rgb="FF000000"/>
      <name val="ＭＳ Ｐゴシック"/>
      <family val="3"/>
      <charset val="128"/>
    </font>
    <font>
      <b/>
      <sz val="13"/>
      <color theme="0"/>
      <name val="Arial"/>
      <family val="2"/>
    </font>
    <font>
      <b/>
      <sz val="20"/>
      <color rgb="FF000000"/>
      <name val="メイリオ"/>
      <family val="3"/>
      <charset val="128"/>
    </font>
    <font>
      <b/>
      <sz val="12"/>
      <name val="Segoe UI"/>
      <family val="2"/>
    </font>
    <font>
      <sz val="13"/>
      <color theme="0"/>
      <name val="ＭＳ ゴシック"/>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ＭＳ Ｐゴシック"/>
      <family val="3"/>
      <charset val="128"/>
      <scheme val="minor"/>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b/>
      <sz val="13"/>
      <color theme="0"/>
      <name val="Inherit"/>
    </font>
    <font>
      <sz val="19"/>
      <name val="ＭＳ Ｐゴシック"/>
      <family val="3"/>
      <charset val="128"/>
    </font>
    <font>
      <sz val="16"/>
      <name val="Microsoft YaHei"/>
      <family val="3"/>
      <charset val="128"/>
    </font>
    <font>
      <b/>
      <sz val="9"/>
      <color rgb="FFFF0000"/>
      <name val="ＭＳ Ｐゴシック"/>
      <family val="3"/>
      <charset val="128"/>
    </font>
    <font>
      <b/>
      <sz val="20"/>
      <color theme="1"/>
      <name val="BIZ UDPゴシック"/>
      <family val="3"/>
      <charset val="128"/>
    </font>
    <font>
      <b/>
      <sz val="22"/>
      <color theme="1"/>
      <name val="BIZ UDPゴシック"/>
      <family val="3"/>
      <charset val="128"/>
    </font>
    <font>
      <b/>
      <sz val="13"/>
      <color theme="0"/>
      <name val="Inherit"/>
      <family val="2"/>
    </font>
    <font>
      <b/>
      <sz val="16"/>
      <color theme="1"/>
      <name val="ＭＳ Ｐゴシック"/>
      <family val="3"/>
      <charset val="128"/>
    </font>
    <font>
      <b/>
      <sz val="14"/>
      <color theme="1"/>
      <name val="ＭＳ Ｐゴシック"/>
      <family val="3"/>
      <charset val="128"/>
      <scheme val="minor"/>
    </font>
    <font>
      <sz val="18"/>
      <color theme="1"/>
      <name val="ＭＳ Ｐゴシック"/>
      <family val="3"/>
      <charset val="128"/>
      <scheme val="minor"/>
    </font>
    <font>
      <b/>
      <sz val="24"/>
      <color theme="0"/>
      <name val="BIZ UDPゴシック"/>
      <family val="3"/>
      <charset val="128"/>
    </font>
    <font>
      <u/>
      <sz val="18"/>
      <color indexed="12"/>
      <name val="ＭＳ Ｐゴシック"/>
      <family val="3"/>
      <charset val="128"/>
    </font>
    <font>
      <b/>
      <sz val="18"/>
      <color theme="1"/>
      <name val="BIZ UDPゴシック"/>
      <family val="3"/>
      <charset val="128"/>
    </font>
    <font>
      <b/>
      <sz val="18"/>
      <color rgb="FFFF0000"/>
      <name val="BIZ UDPゴシック"/>
      <family val="3"/>
      <charset val="128"/>
    </font>
    <font>
      <b/>
      <sz val="14"/>
      <color rgb="FFFF0000"/>
      <name val="BIZ UDPゴシック"/>
      <family val="3"/>
      <charset val="128"/>
    </font>
    <font>
      <b/>
      <sz val="13"/>
      <color theme="0"/>
      <name val="ＭＳ Ｐゴシック"/>
      <family val="3"/>
      <charset val="128"/>
      <scheme val="minor"/>
    </font>
    <font>
      <b/>
      <sz val="13"/>
      <color theme="0"/>
      <name val="9,776"/>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Meiryo UI"/>
      <family val="3"/>
      <charset val="128"/>
    </font>
    <font>
      <sz val="11"/>
      <name val="ＪＳＰゴシック"/>
      <family val="3"/>
      <charset val="128"/>
    </font>
    <font>
      <sz val="12"/>
      <name val="ＪＳＰゴシック"/>
      <family val="3"/>
      <charset val="128"/>
    </font>
    <font>
      <b/>
      <sz val="14"/>
      <name val="游ゴシック"/>
      <family val="3"/>
      <charset val="128"/>
    </font>
    <font>
      <b/>
      <sz val="8"/>
      <color rgb="FFE60000"/>
      <name val="Arial"/>
      <family val="2"/>
    </font>
    <font>
      <sz val="20"/>
      <color indexed="9"/>
      <name val="ＭＳ Ｐゴシック"/>
      <family val="3"/>
      <charset val="128"/>
    </font>
    <font>
      <sz val="20"/>
      <color indexed="8"/>
      <name val="ＭＳ Ｐゴシック"/>
      <family val="3"/>
      <charset val="128"/>
    </font>
    <font>
      <sz val="10"/>
      <name val="Arial"/>
      <family val="2"/>
    </font>
    <font>
      <b/>
      <sz val="20"/>
      <color rgb="FF222222"/>
      <name val="ＭＳ ゴシック"/>
      <family val="3"/>
      <charset val="128"/>
    </font>
    <font>
      <b/>
      <sz val="16"/>
      <color indexed="53"/>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b/>
      <sz val="8"/>
      <color indexed="10"/>
      <name val="ＭＳ Ｐゴシック"/>
      <family val="3"/>
      <charset val="128"/>
    </font>
    <font>
      <sz val="11"/>
      <color theme="3" tint="-0.499984740745262"/>
      <name val="ＭＳ Ｐゴシック"/>
      <family val="3"/>
      <charset val="128"/>
    </font>
    <font>
      <b/>
      <sz val="12"/>
      <color rgb="FFFFFF99"/>
      <name val="ＭＳ Ｐゴシック"/>
      <family val="3"/>
      <charset val="128"/>
    </font>
    <font>
      <sz val="14"/>
      <color indexed="9"/>
      <name val="ＭＳ Ｐゴシック"/>
      <family val="3"/>
      <charset val="128"/>
    </font>
    <font>
      <sz val="10"/>
      <color indexed="63"/>
      <name val="Verdana"/>
      <family val="2"/>
    </font>
    <font>
      <sz val="11"/>
      <name val="HGS行書体"/>
      <family val="4"/>
      <charset val="128"/>
    </font>
    <font>
      <sz val="11"/>
      <name val="HGPｺﾞｼｯｸE"/>
      <family val="3"/>
      <charset val="128"/>
    </font>
  </fonts>
  <fills count="57">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bgColor indexed="64"/>
      </patternFill>
    </fill>
    <fill>
      <patternFill patternType="solid">
        <fgColor rgb="FFFFCC99"/>
        <bgColor indexed="64"/>
      </patternFill>
    </fill>
    <fill>
      <patternFill patternType="solid">
        <fgColor rgb="FF6EF729"/>
        <bgColor indexed="64"/>
      </patternFill>
    </fill>
    <fill>
      <patternFill patternType="solid">
        <fgColor theme="4"/>
        <bgColor indexed="64"/>
      </patternFill>
    </fill>
    <fill>
      <patternFill patternType="solid">
        <fgColor theme="4" tint="0.39997558519241921"/>
        <bgColor indexed="64"/>
      </patternFill>
    </fill>
    <fill>
      <patternFill patternType="solid">
        <fgColor theme="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3399FF"/>
        <bgColor indexed="64"/>
      </patternFill>
    </fill>
    <fill>
      <patternFill patternType="solid">
        <fgColor indexed="1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66CCFF"/>
        <bgColor indexed="64"/>
      </patternFill>
    </fill>
    <fill>
      <patternFill patternType="solid">
        <fgColor theme="7" tint="-0.499984740745262"/>
        <bgColor indexed="64"/>
      </patternFill>
    </fill>
    <fill>
      <patternFill patternType="solid">
        <fgColor theme="1" tint="0.14999847407452621"/>
        <bgColor indexed="64"/>
      </patternFill>
    </fill>
  </fills>
  <borders count="245">
    <border>
      <left/>
      <right/>
      <top/>
      <bottom/>
      <diagonal/>
    </border>
    <border>
      <left style="medium">
        <color indexed="12"/>
      </left>
      <right style="medium">
        <color indexed="12"/>
      </right>
      <top style="double">
        <color indexed="12"/>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rgb="FF888888"/>
      </right>
      <top/>
      <bottom style="medium">
        <color rgb="FF888888"/>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indexed="23"/>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top/>
      <bottom style="medium">
        <color indexed="12"/>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style="medium">
        <color auto="1"/>
      </left>
      <right style="medium">
        <color indexed="12"/>
      </right>
      <top style="medium">
        <color indexed="12"/>
      </top>
      <bottom style="thin">
        <color indexed="12"/>
      </bottom>
      <diagonal/>
    </border>
    <border>
      <left style="medium">
        <color indexed="12"/>
      </left>
      <right style="medium">
        <color indexed="12"/>
      </right>
      <top/>
      <bottom style="medium">
        <color auto="1"/>
      </bottom>
      <diagonal/>
    </border>
    <border>
      <left style="medium">
        <color indexed="12"/>
      </left>
      <right style="medium">
        <color auto="1"/>
      </right>
      <top style="medium">
        <color indexed="12"/>
      </top>
      <bottom style="medium">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auto="1"/>
      </left>
      <right style="medium">
        <color indexed="12"/>
      </right>
      <top style="thin">
        <color rgb="FF0070C0"/>
      </top>
      <bottom style="medium">
        <color auto="1"/>
      </bottom>
      <diagonal/>
    </border>
    <border>
      <left style="medium">
        <color rgb="FF888888"/>
      </left>
      <right/>
      <top/>
      <bottom style="medium">
        <color rgb="FF888888"/>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rgb="FFFFFF00"/>
      </left>
      <right/>
      <top style="thick">
        <color rgb="FFFFFF00"/>
      </top>
      <bottom/>
      <diagonal/>
    </border>
    <border>
      <left/>
      <right/>
      <top style="thick">
        <color rgb="FFFFFF00"/>
      </top>
      <bottom/>
      <diagonal/>
    </border>
    <border>
      <left/>
      <right style="thick">
        <color rgb="FFFFFF00"/>
      </right>
      <top style="thick">
        <color rgb="FFFFFF00"/>
      </top>
      <bottom/>
      <diagonal/>
    </border>
    <border>
      <left style="thick">
        <color rgb="FFFFFF00"/>
      </left>
      <right/>
      <top/>
      <bottom/>
      <diagonal/>
    </border>
    <border>
      <left/>
      <right style="thick">
        <color rgb="FFFFFF00"/>
      </right>
      <top/>
      <bottom/>
      <diagonal/>
    </border>
    <border>
      <left style="thick">
        <color rgb="FFFFFF00"/>
      </left>
      <right/>
      <top/>
      <bottom style="thick">
        <color rgb="FFFFFF00"/>
      </bottom>
      <diagonal/>
    </border>
    <border>
      <left/>
      <right/>
      <top/>
      <bottom style="thick">
        <color rgb="FFFFFF00"/>
      </bottom>
      <diagonal/>
    </border>
    <border>
      <left/>
      <right style="thick">
        <color rgb="FFFFFF00"/>
      </right>
      <top/>
      <bottom style="thick">
        <color rgb="FFFFFF00"/>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thick">
        <color rgb="FF002060"/>
      </left>
      <right/>
      <top style="medium">
        <color rgb="FF002060"/>
      </top>
      <bottom style="thick">
        <color rgb="FF002060"/>
      </bottom>
      <diagonal/>
    </border>
    <border>
      <left/>
      <right/>
      <top style="medium">
        <color rgb="FF002060"/>
      </top>
      <bottom style="thick">
        <color rgb="FF002060"/>
      </bottom>
      <diagonal/>
    </border>
    <border>
      <left/>
      <right style="thick">
        <color rgb="FF002060"/>
      </right>
      <top style="medium">
        <color rgb="FF002060"/>
      </top>
      <bottom style="thick">
        <color rgb="FF002060"/>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right style="medium">
        <color auto="1"/>
      </right>
      <top style="thick">
        <color indexed="12"/>
      </top>
      <bottom/>
      <diagonal/>
    </border>
    <border>
      <left/>
      <right style="medium">
        <color auto="1"/>
      </right>
      <top/>
      <bottom/>
      <diagonal/>
    </border>
    <border>
      <left/>
      <right style="medium">
        <color auto="1"/>
      </right>
      <top/>
      <bottom style="medium">
        <color indexed="12"/>
      </bottom>
      <diagonal/>
    </border>
    <border>
      <left/>
      <right/>
      <top style="thin">
        <color indexed="12"/>
      </top>
      <bottom style="thick">
        <color indexed="12"/>
      </bottom>
      <diagonal/>
    </border>
    <border>
      <left style="thick">
        <color indexed="12"/>
      </left>
      <right style="thick">
        <color indexed="12"/>
      </right>
      <top style="thick">
        <color indexed="12"/>
      </top>
      <bottom/>
      <diagonal/>
    </border>
    <border>
      <left style="thick">
        <color indexed="12"/>
      </left>
      <right style="thick">
        <color indexed="12"/>
      </right>
      <top/>
      <bottom/>
      <diagonal/>
    </border>
    <border>
      <left style="thick">
        <color indexed="12"/>
      </left>
      <right style="thick">
        <color indexed="12"/>
      </right>
      <top/>
      <bottom style="medium">
        <color indexed="12"/>
      </bottom>
      <diagonal/>
    </border>
    <border>
      <left style="thin">
        <color theme="3"/>
      </left>
      <right style="thick">
        <color indexed="12"/>
      </right>
      <top style="thin">
        <color theme="3"/>
      </top>
      <bottom style="thick">
        <color indexed="12"/>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12"/>
      </top>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1" fillId="0" borderId="0">
      <alignment vertical="center"/>
    </xf>
    <xf numFmtId="0" fontId="6" fillId="0" borderId="0"/>
    <xf numFmtId="0" fontId="71" fillId="0" borderId="0">
      <alignment vertical="center"/>
    </xf>
    <xf numFmtId="0" fontId="6" fillId="0" borderId="0"/>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71" fillId="0" borderId="0">
      <alignment vertical="center"/>
    </xf>
    <xf numFmtId="0" fontId="3" fillId="0" borderId="0">
      <alignment vertical="center"/>
    </xf>
    <xf numFmtId="0" fontId="4" fillId="0" borderId="0">
      <alignment vertical="center"/>
    </xf>
    <xf numFmtId="0" fontId="7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207" fillId="0" borderId="0"/>
    <xf numFmtId="0" fontId="208" fillId="0" borderId="0" applyNumberFormat="0" applyFill="0" applyBorder="0" applyAlignment="0" applyProtection="0"/>
    <xf numFmtId="0" fontId="207" fillId="0" borderId="0"/>
  </cellStyleXfs>
  <cellXfs count="941">
    <xf numFmtId="0" fontId="0" fillId="0" borderId="0" xfId="0">
      <alignment vertical="center"/>
    </xf>
    <xf numFmtId="0" fontId="6" fillId="0" borderId="0" xfId="2">
      <alignment vertical="center"/>
    </xf>
    <xf numFmtId="0" fontId="6" fillId="2" borderId="0" xfId="2" applyFill="1" applyBorder="1" applyAlignment="1">
      <alignment horizontal="center" vertical="center"/>
    </xf>
    <xf numFmtId="14" fontId="19" fillId="3" borderId="2"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6" fillId="6" borderId="0" xfId="2" applyFill="1">
      <alignment vertical="center"/>
    </xf>
    <xf numFmtId="177" fontId="12" fillId="3" borderId="10" xfId="2" applyNumberFormat="1" applyFont="1" applyFill="1" applyBorder="1" applyAlignment="1">
      <alignment horizontal="center" vertical="center" shrinkToFit="1"/>
    </xf>
    <xf numFmtId="0" fontId="6" fillId="0" borderId="11" xfId="2" applyBorder="1">
      <alignment vertical="center"/>
    </xf>
    <xf numFmtId="0" fontId="23" fillId="6" borderId="13" xfId="2" applyFont="1" applyFill="1" applyBorder="1" applyAlignment="1">
      <alignment horizontal="center" vertical="center"/>
    </xf>
    <xf numFmtId="0" fontId="0" fillId="0" borderId="10" xfId="0" applyBorder="1" applyAlignment="1">
      <alignment horizontal="center" vertical="center" wrapText="1"/>
    </xf>
    <xf numFmtId="0" fontId="0" fillId="2" borderId="10" xfId="0" applyFill="1" applyBorder="1" applyAlignment="1">
      <alignment horizontal="center" vertical="center" wrapText="1"/>
    </xf>
    <xf numFmtId="0" fontId="6" fillId="0" borderId="10" xfId="2" applyBorder="1" applyAlignment="1">
      <alignment horizontal="center" vertical="center" wrapText="1"/>
    </xf>
    <xf numFmtId="0" fontId="23" fillId="6" borderId="15" xfId="2" applyFont="1" applyFill="1" applyBorder="1" applyAlignment="1">
      <alignment horizontal="center" vertical="center"/>
    </xf>
    <xf numFmtId="0" fontId="23" fillId="6" borderId="9" xfId="2" applyFont="1" applyFill="1" applyBorder="1" applyAlignment="1">
      <alignment horizontal="center" vertical="center"/>
    </xf>
    <xf numFmtId="0" fontId="23" fillId="0" borderId="15" xfId="2" applyFont="1" applyBorder="1" applyAlignment="1">
      <alignment horizontal="center" vertical="center"/>
    </xf>
    <xf numFmtId="0" fontId="6" fillId="2" borderId="10" xfId="2" applyFill="1" applyBorder="1" applyAlignment="1">
      <alignment horizontal="center" vertical="center" wrapText="1"/>
    </xf>
    <xf numFmtId="0" fontId="23" fillId="6" borderId="17" xfId="2" applyFont="1" applyFill="1" applyBorder="1" applyAlignment="1">
      <alignment horizontal="center" vertical="center"/>
    </xf>
    <xf numFmtId="177" fontId="17" fillId="6" borderId="18" xfId="2" applyNumberFormat="1" applyFont="1" applyFill="1" applyBorder="1" applyAlignment="1">
      <alignment horizontal="center" vertical="center" wrapText="1"/>
    </xf>
    <xf numFmtId="0" fontId="23" fillId="6" borderId="11" xfId="2" applyFont="1" applyFill="1" applyBorder="1" applyAlignment="1">
      <alignment horizontal="center" vertical="center"/>
    </xf>
    <xf numFmtId="0" fontId="6" fillId="6" borderId="17" xfId="2" applyFill="1" applyBorder="1">
      <alignment vertical="center"/>
    </xf>
    <xf numFmtId="0" fontId="6" fillId="6" borderId="18" xfId="2" applyFill="1" applyBorder="1">
      <alignment vertical="center"/>
    </xf>
    <xf numFmtId="0" fontId="6" fillId="6" borderId="11" xfId="2" applyFill="1" applyBorder="1">
      <alignment vertical="center"/>
    </xf>
    <xf numFmtId="0" fontId="6" fillId="6" borderId="19" xfId="2" applyFill="1" applyBorder="1">
      <alignment vertical="center"/>
    </xf>
    <xf numFmtId="0" fontId="14" fillId="6" borderId="20" xfId="2" applyFont="1" applyFill="1" applyBorder="1">
      <alignment vertical="center"/>
    </xf>
    <xf numFmtId="0" fontId="6" fillId="6" borderId="6" xfId="2" applyFill="1" applyBorder="1">
      <alignment vertical="center"/>
    </xf>
    <xf numFmtId="0" fontId="6" fillId="0" borderId="19" xfId="2" applyBorder="1">
      <alignment vertical="center"/>
    </xf>
    <xf numFmtId="0" fontId="6" fillId="6" borderId="21" xfId="2" applyFill="1" applyBorder="1">
      <alignment vertical="center"/>
    </xf>
    <xf numFmtId="0" fontId="6" fillId="6" borderId="22" xfId="2" applyFill="1" applyBorder="1">
      <alignment vertical="center"/>
    </xf>
    <xf numFmtId="0" fontId="6" fillId="6" borderId="23" xfId="2" applyFill="1" applyBorder="1">
      <alignment vertical="center"/>
    </xf>
    <xf numFmtId="0" fontId="6" fillId="0" borderId="24" xfId="2" applyBorder="1">
      <alignment vertical="center"/>
    </xf>
    <xf numFmtId="0" fontId="6" fillId="0" borderId="25" xfId="2" applyBorder="1">
      <alignment vertical="center"/>
    </xf>
    <xf numFmtId="0" fontId="6" fillId="0" borderId="26" xfId="2" applyBorder="1">
      <alignment vertical="center"/>
    </xf>
    <xf numFmtId="0" fontId="6" fillId="0" borderId="27" xfId="2" applyBorder="1">
      <alignment vertical="center"/>
    </xf>
    <xf numFmtId="0" fontId="18" fillId="3" borderId="28" xfId="2" applyFont="1" applyFill="1" applyBorder="1" applyAlignment="1">
      <alignment horizontal="center" vertical="center" wrapText="1"/>
    </xf>
    <xf numFmtId="0" fontId="25" fillId="0" borderId="0" xfId="2" applyFont="1" applyFill="1" applyBorder="1" applyAlignment="1">
      <alignment vertical="center"/>
    </xf>
    <xf numFmtId="0" fontId="21" fillId="0" borderId="0" xfId="2" applyFont="1" applyFill="1" applyBorder="1" applyAlignment="1">
      <alignment vertical="top" wrapText="1"/>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6" xfId="2" applyFont="1" applyFill="1" applyBorder="1" applyAlignment="1">
      <alignment horizontal="center" vertical="center"/>
    </xf>
    <xf numFmtId="14" fontId="10" fillId="2" borderId="37"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9" xfId="2" applyFont="1" applyFill="1" applyBorder="1" applyAlignment="1">
      <alignment vertical="center" wrapText="1"/>
    </xf>
    <xf numFmtId="0" fontId="6" fillId="6" borderId="40" xfId="2" applyFill="1" applyBorder="1" applyAlignment="1">
      <alignment vertical="center" wrapText="1"/>
    </xf>
    <xf numFmtId="0" fontId="6" fillId="6" borderId="41"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8" fillId="0" borderId="34" xfId="1" applyFill="1" applyBorder="1" applyAlignment="1" applyProtection="1">
      <alignment vertical="center" wrapText="1"/>
    </xf>
    <xf numFmtId="0" fontId="10" fillId="6" borderId="0" xfId="2" applyFont="1" applyFill="1">
      <alignment vertical="center"/>
    </xf>
    <xf numFmtId="14" fontId="27" fillId="3" borderId="2" xfId="1" applyNumberFormat="1" applyFont="1" applyFill="1" applyBorder="1" applyAlignment="1" applyProtection="1">
      <alignment horizontal="center" vertical="center" wrapText="1" shrinkToFit="1"/>
    </xf>
    <xf numFmtId="14" fontId="21" fillId="0" borderId="0" xfId="2" applyNumberFormat="1" applyFont="1" applyFill="1" applyBorder="1" applyAlignment="1">
      <alignment horizontal="center" vertical="center"/>
    </xf>
    <xf numFmtId="0" fontId="35" fillId="10" borderId="49" xfId="17" applyFont="1" applyFill="1" applyBorder="1" applyAlignment="1">
      <alignment horizontal="left" vertical="center"/>
    </xf>
    <xf numFmtId="0" fontId="35" fillId="10" borderId="50" xfId="17" applyFont="1" applyFill="1" applyBorder="1" applyAlignment="1">
      <alignment horizontal="center" vertical="center"/>
    </xf>
    <xf numFmtId="0" fontId="35" fillId="10" borderId="50" xfId="2" applyFont="1" applyFill="1" applyBorder="1" applyAlignment="1">
      <alignment horizontal="center" vertical="center"/>
    </xf>
    <xf numFmtId="0" fontId="36" fillId="10" borderId="50" xfId="2" applyFont="1" applyFill="1" applyBorder="1" applyAlignment="1">
      <alignment horizontal="center" vertical="center"/>
    </xf>
    <xf numFmtId="0" fontId="36" fillId="10" borderId="51" xfId="2" applyFont="1" applyFill="1" applyBorder="1" applyAlignment="1">
      <alignment horizontal="center" vertical="center"/>
    </xf>
    <xf numFmtId="0" fontId="37" fillId="0" borderId="0" xfId="2" applyFont="1">
      <alignment vertical="center"/>
    </xf>
    <xf numFmtId="0" fontId="40" fillId="0" borderId="0" xfId="2" applyFont="1" applyAlignment="1">
      <alignment horizontal="center" vertical="center"/>
    </xf>
    <xf numFmtId="0" fontId="41" fillId="0" borderId="0" xfId="2" applyFont="1" applyAlignment="1">
      <alignment vertical="center" wrapText="1"/>
    </xf>
    <xf numFmtId="0" fontId="1" fillId="0" borderId="0" xfId="17">
      <alignment vertical="center"/>
    </xf>
    <xf numFmtId="0" fontId="42" fillId="0" borderId="0" xfId="17" applyFont="1">
      <alignment vertical="center"/>
    </xf>
    <xf numFmtId="0" fontId="36" fillId="10" borderId="52" xfId="2" applyFont="1" applyFill="1" applyBorder="1" applyAlignment="1">
      <alignment horizontal="center" vertical="center"/>
    </xf>
    <xf numFmtId="0" fontId="36" fillId="10" borderId="53" xfId="2" applyFont="1" applyFill="1" applyBorder="1" applyAlignment="1">
      <alignment horizontal="center" vertical="center"/>
    </xf>
    <xf numFmtId="0" fontId="43" fillId="0" borderId="0" xfId="2" applyFont="1" applyAlignment="1">
      <alignment vertical="center" wrapText="1"/>
    </xf>
    <xf numFmtId="0" fontId="45" fillId="0" borderId="0" xfId="2" applyFont="1">
      <alignment vertical="center"/>
    </xf>
    <xf numFmtId="0" fontId="46" fillId="0" borderId="0" xfId="2" applyFont="1" applyAlignment="1">
      <alignment horizontal="center" vertical="center"/>
    </xf>
    <xf numFmtId="0" fontId="1" fillId="11" borderId="53" xfId="17" applyFill="1" applyBorder="1">
      <alignment vertical="center"/>
    </xf>
    <xf numFmtId="0" fontId="39" fillId="0" borderId="0" xfId="17" applyFont="1" applyAlignment="1">
      <alignment horizontal="center" vertical="center"/>
    </xf>
    <xf numFmtId="0" fontId="47" fillId="0" borderId="0" xfId="2" applyFont="1" applyAlignment="1">
      <alignment vertical="center" wrapText="1"/>
    </xf>
    <xf numFmtId="0" fontId="8" fillId="0" borderId="52" xfId="1" applyFill="1" applyBorder="1" applyAlignment="1" applyProtection="1">
      <alignment vertical="center"/>
    </xf>
    <xf numFmtId="0" fontId="1" fillId="11" borderId="53" xfId="17" applyFill="1" applyBorder="1" applyAlignment="1">
      <alignment horizontal="center" vertical="center"/>
    </xf>
    <xf numFmtId="0" fontId="43" fillId="0" borderId="0" xfId="2" applyFont="1">
      <alignment vertical="center"/>
    </xf>
    <xf numFmtId="0" fontId="8" fillId="11" borderId="0" xfId="1" applyFill="1" applyBorder="1" applyAlignment="1" applyProtection="1">
      <alignment vertical="center" wrapText="1"/>
    </xf>
    <xf numFmtId="0" fontId="6" fillId="11" borderId="53" xfId="2" applyFill="1" applyBorder="1" applyAlignment="1">
      <alignment vertical="center" wrapText="1"/>
    </xf>
    <xf numFmtId="0" fontId="47" fillId="0" borderId="0" xfId="17" applyFont="1" applyAlignment="1">
      <alignment vertical="center" wrapText="1"/>
    </xf>
    <xf numFmtId="0" fontId="49" fillId="0" borderId="0" xfId="17" applyFont="1" applyAlignment="1">
      <alignment horizontal="left" vertical="center"/>
    </xf>
    <xf numFmtId="0" fontId="39"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1" fillId="13" borderId="59" xfId="17" applyFont="1" applyFill="1" applyBorder="1" applyAlignment="1">
      <alignment horizontal="center" vertical="center"/>
    </xf>
    <xf numFmtId="180" fontId="51" fillId="13" borderId="60" xfId="17" applyNumberFormat="1" applyFont="1" applyFill="1" applyBorder="1" applyAlignment="1">
      <alignment horizontal="center" vertical="center"/>
    </xf>
    <xf numFmtId="0" fontId="58" fillId="3" borderId="61" xfId="17" applyFont="1" applyFill="1" applyBorder="1" applyAlignment="1">
      <alignment horizontal="center" vertical="center" wrapText="1"/>
    </xf>
    <xf numFmtId="0" fontId="7" fillId="3" borderId="62" xfId="17" applyFont="1" applyFill="1" applyBorder="1" applyAlignment="1">
      <alignment horizontal="center" vertical="center" wrapText="1"/>
    </xf>
    <xf numFmtId="0" fontId="14" fillId="3" borderId="62" xfId="17" applyFont="1" applyFill="1" applyBorder="1" applyAlignment="1">
      <alignment horizontal="center" vertical="center" wrapText="1"/>
    </xf>
    <xf numFmtId="0" fontId="60" fillId="3" borderId="62" xfId="17" applyFont="1" applyFill="1" applyBorder="1" applyAlignment="1">
      <alignment horizontal="center" vertical="center" wrapText="1"/>
    </xf>
    <xf numFmtId="0" fontId="7" fillId="3" borderId="63" xfId="17" applyFont="1" applyFill="1" applyBorder="1" applyAlignment="1">
      <alignment horizontal="center" vertical="center" wrapText="1"/>
    </xf>
    <xf numFmtId="0" fontId="7" fillId="3" borderId="38" xfId="17" applyFont="1" applyFill="1" applyBorder="1" applyAlignment="1">
      <alignment horizontal="center" vertical="center" wrapText="1"/>
    </xf>
    <xf numFmtId="176" fontId="61" fillId="3" borderId="45" xfId="17" applyNumberFormat="1" applyFont="1" applyFill="1" applyBorder="1" applyAlignment="1">
      <alignment horizontal="center" vertical="center" wrapText="1"/>
    </xf>
    <xf numFmtId="0" fontId="61" fillId="3" borderId="45" xfId="17" applyFont="1" applyFill="1" applyBorder="1" applyAlignment="1">
      <alignment horizontal="left" vertical="center" wrapText="1"/>
    </xf>
    <xf numFmtId="0" fontId="7" fillId="3" borderId="32" xfId="17" applyFont="1" applyFill="1" applyBorder="1" applyAlignment="1">
      <alignment horizontal="center" vertical="center" wrapText="1"/>
    </xf>
    <xf numFmtId="176" fontId="61" fillId="14" borderId="64" xfId="17" applyNumberFormat="1" applyFont="1" applyFill="1" applyBorder="1" applyAlignment="1">
      <alignment horizontal="center" vertical="center" wrapText="1"/>
    </xf>
    <xf numFmtId="0" fontId="61" fillId="14" borderId="64" xfId="17" applyFont="1" applyFill="1" applyBorder="1" applyAlignment="1">
      <alignment horizontal="left" vertical="center" wrapText="1"/>
    </xf>
    <xf numFmtId="0" fontId="65" fillId="15" borderId="65" xfId="17" applyFont="1" applyFill="1" applyBorder="1" applyAlignment="1">
      <alignment horizontal="center" vertical="center" wrapText="1"/>
    </xf>
    <xf numFmtId="176" fontId="63" fillId="15" borderId="65" xfId="17" applyNumberFormat="1" applyFont="1" applyFill="1" applyBorder="1" applyAlignment="1">
      <alignment horizontal="center" vertical="center" wrapText="1"/>
    </xf>
    <xf numFmtId="181" fontId="65" fillId="11" borderId="65" xfId="0" applyNumberFormat="1" applyFont="1" applyFill="1" applyBorder="1" applyAlignment="1">
      <alignment horizontal="center" vertical="center"/>
    </xf>
    <xf numFmtId="0" fontId="65" fillId="15" borderId="66" xfId="17" applyFont="1" applyFill="1" applyBorder="1" applyAlignment="1">
      <alignment horizontal="center" vertical="center" wrapText="1"/>
    </xf>
    <xf numFmtId="182" fontId="67" fillId="15" borderId="67" xfId="17" applyNumberFormat="1" applyFont="1" applyFill="1" applyBorder="1" applyAlignment="1">
      <alignment horizontal="center" vertical="center" wrapText="1"/>
    </xf>
    <xf numFmtId="0" fontId="7" fillId="3" borderId="39" xfId="17" applyFont="1" applyFill="1" applyBorder="1" applyAlignment="1">
      <alignment horizontal="center" vertical="center" wrapText="1"/>
    </xf>
    <xf numFmtId="0" fontId="7" fillId="3" borderId="40" xfId="17" applyFont="1" applyFill="1" applyBorder="1" applyAlignment="1">
      <alignment horizontal="center" vertical="center" wrapText="1"/>
    </xf>
    <xf numFmtId="0" fontId="14" fillId="3" borderId="40" xfId="17" applyFont="1" applyFill="1" applyBorder="1" applyAlignment="1">
      <alignment horizontal="center" vertical="center" wrapText="1"/>
    </xf>
    <xf numFmtId="0" fontId="60" fillId="3" borderId="40" xfId="17" applyFont="1" applyFill="1" applyBorder="1" applyAlignment="1">
      <alignment horizontal="center" vertical="center" wrapText="1"/>
    </xf>
    <xf numFmtId="0" fontId="7" fillId="3" borderId="41"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6" xfId="2" applyBorder="1" applyAlignment="1">
      <alignment vertical="top" wrapText="1"/>
    </xf>
    <xf numFmtId="0" fontId="6" fillId="16" borderId="16" xfId="2" applyFill="1" applyBorder="1" applyAlignment="1">
      <alignment vertical="top" wrapText="1"/>
    </xf>
    <xf numFmtId="0" fontId="23" fillId="0" borderId="0" xfId="2" applyFont="1" applyAlignment="1">
      <alignment vertical="top" wrapText="1"/>
    </xf>
    <xf numFmtId="0" fontId="6" fillId="2" borderId="16" xfId="2" applyFill="1" applyBorder="1" applyAlignment="1">
      <alignment vertical="top" wrapText="1"/>
    </xf>
    <xf numFmtId="0" fontId="6" fillId="2" borderId="69" xfId="2" applyFill="1" applyBorder="1" applyAlignment="1">
      <alignment vertical="top" wrapText="1"/>
    </xf>
    <xf numFmtId="0" fontId="6" fillId="2" borderId="70" xfId="2" applyFill="1" applyBorder="1" applyAlignment="1">
      <alignment vertical="top" wrapText="1"/>
    </xf>
    <xf numFmtId="0" fontId="1" fillId="2" borderId="71" xfId="2" applyFont="1" applyFill="1" applyBorder="1" applyAlignment="1">
      <alignment vertical="top" wrapText="1"/>
    </xf>
    <xf numFmtId="0" fontId="1" fillId="2" borderId="69" xfId="2" applyFont="1" applyFill="1" applyBorder="1" applyAlignment="1">
      <alignment vertical="top" wrapText="1"/>
    </xf>
    <xf numFmtId="0" fontId="1" fillId="2" borderId="68" xfId="2" applyFont="1" applyFill="1" applyBorder="1" applyAlignment="1">
      <alignment vertical="top" wrapText="1"/>
    </xf>
    <xf numFmtId="0" fontId="6" fillId="3" borderId="16" xfId="2" applyFill="1" applyBorder="1">
      <alignment vertical="center"/>
    </xf>
    <xf numFmtId="0" fontId="1" fillId="3" borderId="72" xfId="2" applyFont="1" applyFill="1" applyBorder="1" applyAlignment="1">
      <alignment vertical="top" wrapText="1"/>
    </xf>
    <xf numFmtId="0" fontId="6" fillId="17" borderId="16" xfId="2" applyFill="1" applyBorder="1">
      <alignment vertical="center"/>
    </xf>
    <xf numFmtId="0" fontId="0" fillId="0" borderId="74" xfId="0" applyBorder="1">
      <alignment vertical="center"/>
    </xf>
    <xf numFmtId="0" fontId="15" fillId="0" borderId="74" xfId="0" applyFont="1" applyBorder="1">
      <alignment vertical="center"/>
    </xf>
    <xf numFmtId="0" fontId="0" fillId="0" borderId="75" xfId="0" applyBorder="1">
      <alignment vertical="center"/>
    </xf>
    <xf numFmtId="0" fontId="0" fillId="0" borderId="55" xfId="0" applyBorder="1">
      <alignment vertical="center"/>
    </xf>
    <xf numFmtId="177" fontId="12" fillId="22" borderId="10" xfId="2" applyNumberFormat="1" applyFont="1" applyFill="1" applyBorder="1" applyAlignment="1">
      <alignment horizontal="center" vertical="center" shrinkToFit="1"/>
    </xf>
    <xf numFmtId="0" fontId="6" fillId="22" borderId="0" xfId="2" applyFill="1" applyBorder="1" applyAlignment="1">
      <alignment horizontal="center" vertical="center"/>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2"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10" xfId="2" applyFill="1" applyBorder="1" applyAlignment="1">
      <alignment horizontal="center" vertical="center" wrapText="1"/>
    </xf>
    <xf numFmtId="0" fontId="6" fillId="0" borderId="110" xfId="2" applyBorder="1" applyAlignment="1">
      <alignment horizontal="center" vertical="center" wrapText="1"/>
    </xf>
    <xf numFmtId="0" fontId="6" fillId="7" borderId="110" xfId="2" applyFill="1" applyBorder="1" applyAlignment="1">
      <alignment horizontal="center" vertical="center" wrapText="1"/>
    </xf>
    <xf numFmtId="0" fontId="1" fillId="6" borderId="0" xfId="2" applyFont="1" applyFill="1">
      <alignment vertical="center"/>
    </xf>
    <xf numFmtId="0" fontId="21" fillId="0" borderId="47" xfId="1" applyFont="1" applyFill="1" applyBorder="1" applyAlignment="1" applyProtection="1">
      <alignment vertical="top" wrapText="1"/>
    </xf>
    <xf numFmtId="0" fontId="72" fillId="22" borderId="0" xfId="0" applyFont="1" applyFill="1" applyAlignment="1">
      <alignment vertical="top" wrapText="1"/>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4" xfId="0" applyBorder="1" applyAlignment="1">
      <alignment vertical="top"/>
    </xf>
    <xf numFmtId="0" fontId="0" fillId="0" borderId="0" xfId="0" applyAlignment="1">
      <alignment vertical="top"/>
    </xf>
    <xf numFmtId="0" fontId="77" fillId="22" borderId="0" xfId="0" applyFont="1" applyFill="1">
      <alignment vertical="center"/>
    </xf>
    <xf numFmtId="0" fontId="76" fillId="22" borderId="0" xfId="0" applyFont="1" applyFill="1">
      <alignment vertical="center"/>
    </xf>
    <xf numFmtId="0" fontId="1" fillId="16" borderId="71" xfId="2" applyFont="1" applyFill="1" applyBorder="1" applyAlignment="1">
      <alignment vertical="top" wrapText="1"/>
    </xf>
    <xf numFmtId="0" fontId="80" fillId="0" borderId="0" xfId="0" applyFont="1" applyAlignment="1">
      <alignment horizontal="justify" vertical="center"/>
    </xf>
    <xf numFmtId="0" fontId="83" fillId="0" borderId="63" xfId="0" applyFont="1" applyBorder="1" applyAlignment="1">
      <alignment horizontal="justify" vertical="center" wrapText="1"/>
    </xf>
    <xf numFmtId="0" fontId="83" fillId="0" borderId="41" xfId="0" applyFont="1" applyBorder="1" applyAlignment="1">
      <alignment horizontal="justify" vertical="center" wrapText="1"/>
    </xf>
    <xf numFmtId="0" fontId="80" fillId="0" borderId="116" xfId="0" applyFont="1" applyBorder="1" applyAlignment="1">
      <alignment horizontal="center" vertical="center" wrapText="1"/>
    </xf>
    <xf numFmtId="0" fontId="80" fillId="0" borderId="41" xfId="0" applyFont="1" applyBorder="1" applyAlignment="1">
      <alignment horizontal="center" vertical="center" wrapText="1"/>
    </xf>
    <xf numFmtId="0" fontId="80" fillId="30" borderId="41" xfId="0" applyFont="1" applyFill="1" applyBorder="1" applyAlignment="1">
      <alignment horizontal="justify" vertical="center" wrapText="1"/>
    </xf>
    <xf numFmtId="0" fontId="80" fillId="0" borderId="41" xfId="0" applyFont="1" applyBorder="1" applyAlignment="1">
      <alignment horizontal="justify" vertical="center" wrapText="1"/>
    </xf>
    <xf numFmtId="0" fontId="7" fillId="31" borderId="62" xfId="17" applyFont="1" applyFill="1" applyBorder="1" applyAlignment="1">
      <alignment horizontal="center" vertical="center" wrapText="1"/>
    </xf>
    <xf numFmtId="0" fontId="8" fillId="22" borderId="0" xfId="1" applyFill="1" applyBorder="1" applyAlignment="1" applyProtection="1">
      <alignment horizontal="left" vertical="center"/>
    </xf>
    <xf numFmtId="0" fontId="0" fillId="0" borderId="0" xfId="0" applyAlignment="1">
      <alignment horizontal="left" vertical="center"/>
    </xf>
    <xf numFmtId="0" fontId="84" fillId="0" borderId="0" xfId="0" applyFont="1" applyAlignment="1">
      <alignment horizontal="left" vertical="center"/>
    </xf>
    <xf numFmtId="0" fontId="85" fillId="0" borderId="0" xfId="0" applyFont="1" applyAlignment="1">
      <alignment horizontal="center" vertical="center" wrapText="1"/>
    </xf>
    <xf numFmtId="0" fontId="85" fillId="0" borderId="0" xfId="0" applyFont="1" applyAlignment="1">
      <alignment horizontal="left" vertical="center" wrapText="1"/>
    </xf>
    <xf numFmtId="0" fontId="80" fillId="26" borderId="116" xfId="0" applyFont="1" applyFill="1" applyBorder="1" applyAlignment="1">
      <alignment horizontal="center" vertical="center" wrapText="1"/>
    </xf>
    <xf numFmtId="0" fontId="80" fillId="26" borderId="41" xfId="0" applyFont="1" applyFill="1" applyBorder="1" applyAlignment="1">
      <alignment horizontal="center" vertical="center" wrapText="1"/>
    </xf>
    <xf numFmtId="0" fontId="80" fillId="26" borderId="41" xfId="0" applyFont="1" applyFill="1" applyBorder="1" applyAlignment="1">
      <alignment horizontal="justify" vertical="center" wrapText="1"/>
    </xf>
    <xf numFmtId="0" fontId="75" fillId="22" borderId="0" xfId="0" applyFont="1" applyFill="1" applyAlignment="1">
      <alignment horizontal="center" vertical="center"/>
    </xf>
    <xf numFmtId="0" fontId="80" fillId="22" borderId="116" xfId="0" applyFont="1" applyFill="1" applyBorder="1" applyAlignment="1">
      <alignment horizontal="center" vertical="center" wrapText="1"/>
    </xf>
    <xf numFmtId="0" fontId="80" fillId="22" borderId="41" xfId="0" applyFont="1" applyFill="1" applyBorder="1" applyAlignment="1">
      <alignment horizontal="center" vertical="center" wrapText="1"/>
    </xf>
    <xf numFmtId="0" fontId="80" fillId="22" borderId="41" xfId="0" applyFont="1" applyFill="1" applyBorder="1" applyAlignment="1">
      <alignment horizontal="justify" vertical="center" wrapText="1"/>
    </xf>
    <xf numFmtId="0" fontId="72" fillId="26" borderId="0" xfId="0" applyFont="1" applyFill="1" applyAlignment="1">
      <alignment vertical="top" wrapText="1"/>
    </xf>
    <xf numFmtId="0" fontId="8" fillId="0" borderId="139" xfId="1" applyFill="1" applyBorder="1" applyAlignment="1" applyProtection="1">
      <alignment vertical="center" wrapText="1"/>
    </xf>
    <xf numFmtId="0" fontId="98" fillId="0" borderId="63" xfId="0" applyFont="1" applyBorder="1" applyAlignment="1">
      <alignment horizontal="justify" vertical="center" wrapText="1"/>
    </xf>
    <xf numFmtId="0" fontId="98" fillId="0" borderId="41" xfId="0" applyFont="1" applyBorder="1" applyAlignment="1">
      <alignment horizontal="justify" vertical="center" wrapText="1"/>
    </xf>
    <xf numFmtId="0" fontId="98" fillId="30" borderId="41" xfId="0" applyFont="1" applyFill="1" applyBorder="1" applyAlignment="1">
      <alignment horizontal="justify" vertical="center" wrapText="1"/>
    </xf>
    <xf numFmtId="0" fontId="103" fillId="0" borderId="0" xfId="17" applyFont="1">
      <alignment vertical="center"/>
    </xf>
    <xf numFmtId="0" fontId="102" fillId="0" borderId="0" xfId="2" applyFont="1">
      <alignment vertical="center"/>
    </xf>
    <xf numFmtId="0" fontId="104" fillId="23" borderId="143" xfId="0" applyFont="1" applyFill="1" applyBorder="1" applyAlignment="1">
      <alignment horizontal="center" vertical="center" wrapText="1"/>
    </xf>
    <xf numFmtId="0" fontId="0" fillId="27" borderId="0" xfId="0" applyFill="1">
      <alignment vertical="center"/>
    </xf>
    <xf numFmtId="0" fontId="80"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8" xfId="2" applyFont="1" applyFill="1" applyBorder="1" applyAlignment="1">
      <alignment horizontal="center" vertical="center" wrapText="1"/>
    </xf>
    <xf numFmtId="0" fontId="1" fillId="0" borderId="12" xfId="0" applyFont="1" applyBorder="1" applyAlignment="1">
      <alignment horizontal="center" vertical="center" wrapText="1"/>
    </xf>
    <xf numFmtId="0" fontId="0" fillId="0" borderId="12" xfId="0" applyBorder="1" applyAlignment="1">
      <alignment horizontal="center" vertical="center" wrapText="1"/>
    </xf>
    <xf numFmtId="0" fontId="32" fillId="0" borderId="12" xfId="0" applyFont="1" applyBorder="1" applyAlignment="1">
      <alignment horizontal="center" vertical="center" wrapText="1"/>
    </xf>
    <xf numFmtId="0" fontId="21" fillId="0" borderId="145" xfId="1" applyFont="1" applyFill="1" applyBorder="1" applyAlignment="1" applyProtection="1">
      <alignment vertical="top" wrapText="1"/>
    </xf>
    <xf numFmtId="0" fontId="95" fillId="26"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vertical="top" wrapText="1"/>
    </xf>
    <xf numFmtId="0" fontId="74" fillId="27" borderId="0" xfId="0" applyFont="1" applyFill="1" applyAlignment="1">
      <alignment vertical="top" wrapText="1"/>
    </xf>
    <xf numFmtId="0" fontId="97" fillId="27" borderId="0" xfId="0" applyFont="1" applyFill="1" applyAlignment="1">
      <alignment horizontal="center" vertical="center" wrapText="1"/>
    </xf>
    <xf numFmtId="0" fontId="97" fillId="27" borderId="0" xfId="0" applyFont="1" applyFill="1" applyAlignment="1">
      <alignment horizontal="center" vertical="top" wrapText="1"/>
    </xf>
    <xf numFmtId="0" fontId="99" fillId="27" borderId="0" xfId="0" applyFont="1" applyFill="1" applyAlignment="1">
      <alignment horizontal="center" vertical="top" wrapText="1"/>
    </xf>
    <xf numFmtId="0" fontId="97" fillId="27" borderId="0" xfId="0" applyFont="1" applyFill="1" applyAlignment="1">
      <alignment vertical="top" wrapText="1"/>
    </xf>
    <xf numFmtId="0" fontId="95" fillId="22" borderId="0" xfId="0" applyFont="1" applyFill="1" applyAlignment="1">
      <alignment vertical="top" wrapText="1"/>
    </xf>
    <xf numFmtId="0" fontId="0" fillId="22" borderId="0" xfId="0" applyFill="1" applyAlignment="1">
      <alignment horizontal="left" vertical="top" wrapText="1" indent="1"/>
    </xf>
    <xf numFmtId="0" fontId="28" fillId="28" borderId="0" xfId="0" applyFont="1" applyFill="1" applyAlignment="1">
      <alignment vertical="center"/>
    </xf>
    <xf numFmtId="14" fontId="29" fillId="24" borderId="3" xfId="2" applyNumberFormat="1" applyFont="1" applyFill="1" applyBorder="1" applyAlignment="1">
      <alignment horizontal="center" vertical="center" shrinkToFit="1"/>
    </xf>
    <xf numFmtId="14" fontId="30" fillId="24" borderId="4" xfId="2" applyNumberFormat="1" applyFont="1" applyFill="1" applyBorder="1" applyAlignment="1">
      <alignment horizontal="center" vertical="center" shrinkToFit="1"/>
    </xf>
    <xf numFmtId="0" fontId="28" fillId="24" borderId="43" xfId="0" applyFont="1" applyFill="1" applyBorder="1" applyAlignment="1">
      <alignment horizontal="center" vertical="center" wrapText="1"/>
    </xf>
    <xf numFmtId="0" fontId="111" fillId="24" borderId="35" xfId="2" applyFont="1" applyFill="1" applyBorder="1" applyAlignment="1">
      <alignment horizontal="center" vertical="center" wrapText="1"/>
    </xf>
    <xf numFmtId="0" fontId="116" fillId="3" borderId="46" xfId="2" applyFont="1" applyFill="1" applyBorder="1" applyAlignment="1">
      <alignment horizontal="center" vertical="center"/>
    </xf>
    <xf numFmtId="14" fontId="116" fillId="3" borderId="45" xfId="2" applyNumberFormat="1" applyFont="1" applyFill="1" applyBorder="1" applyAlignment="1">
      <alignment horizontal="center" vertical="center"/>
    </xf>
    <xf numFmtId="14" fontId="116" fillId="3" borderId="2" xfId="2" applyNumberFormat="1" applyFont="1" applyFill="1" applyBorder="1" applyAlignment="1">
      <alignment horizontal="center" vertical="center"/>
    </xf>
    <xf numFmtId="0" fontId="116" fillId="3" borderId="44" xfId="2" applyFont="1" applyFill="1" applyBorder="1" applyAlignment="1">
      <alignment horizontal="center" vertical="center"/>
    </xf>
    <xf numFmtId="14" fontId="116" fillId="3" borderId="3" xfId="2" applyNumberFormat="1" applyFont="1" applyFill="1" applyBorder="1" applyAlignment="1">
      <alignment horizontal="center" vertical="center"/>
    </xf>
    <xf numFmtId="0" fontId="116" fillId="3" borderId="11" xfId="2" applyFont="1" applyFill="1" applyBorder="1" applyAlignment="1">
      <alignment horizontal="center" vertical="center"/>
    </xf>
    <xf numFmtId="0" fontId="116" fillId="22" borderId="0" xfId="2" applyFont="1" applyFill="1" applyBorder="1" applyAlignment="1">
      <alignment horizontal="center" vertical="center"/>
    </xf>
    <xf numFmtId="14" fontId="116" fillId="22" borderId="0" xfId="2" applyNumberFormat="1" applyFont="1" applyFill="1" applyBorder="1" applyAlignment="1">
      <alignment horizontal="center" vertical="center"/>
    </xf>
    <xf numFmtId="0" fontId="23" fillId="22" borderId="0" xfId="2" applyFont="1" applyFill="1" applyBorder="1" applyAlignment="1">
      <alignment horizontal="center" vertical="center"/>
    </xf>
    <xf numFmtId="0" fontId="117" fillId="0" borderId="0" xfId="2" applyFont="1" applyFill="1" applyBorder="1" applyAlignment="1">
      <alignment horizontal="center" vertical="center"/>
    </xf>
    <xf numFmtId="14" fontId="116" fillId="0" borderId="0" xfId="2" applyNumberFormat="1" applyFont="1" applyFill="1" applyBorder="1" applyAlignment="1">
      <alignment horizontal="center"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21" fillId="26" borderId="118" xfId="0" applyFont="1" applyFill="1" applyBorder="1" applyAlignment="1">
      <alignment horizontal="left" vertical="center"/>
    </xf>
    <xf numFmtId="0" fontId="0" fillId="0" borderId="16" xfId="0" applyBorder="1" applyAlignment="1">
      <alignment vertical="top" wrapText="1"/>
    </xf>
    <xf numFmtId="0" fontId="24" fillId="22" borderId="42" xfId="2" applyFont="1" applyFill="1" applyBorder="1" applyAlignment="1">
      <alignment horizontal="center" vertical="center" wrapText="1"/>
    </xf>
    <xf numFmtId="0" fontId="23" fillId="24" borderId="5" xfId="2" applyFont="1" applyFill="1" applyBorder="1" applyAlignment="1">
      <alignment horizontal="center" vertical="center" wrapText="1"/>
    </xf>
    <xf numFmtId="177" fontId="10" fillId="22" borderId="109" xfId="2" applyNumberFormat="1" applyFont="1" applyFill="1" applyBorder="1" applyAlignment="1">
      <alignment horizontal="center" vertical="center" wrapText="1"/>
    </xf>
    <xf numFmtId="0" fontId="24" fillId="22" borderId="10" xfId="2" applyFont="1" applyFill="1" applyBorder="1" applyAlignment="1">
      <alignment horizontal="center" vertical="center" wrapText="1"/>
    </xf>
    <xf numFmtId="180" fontId="51" fillId="13" borderId="149" xfId="17" applyNumberFormat="1" applyFont="1" applyFill="1" applyBorder="1" applyAlignment="1">
      <alignment horizontal="center" vertical="center"/>
    </xf>
    <xf numFmtId="0" fontId="8" fillId="0" borderId="0" xfId="1" applyAlignment="1" applyProtection="1">
      <alignment vertical="center" wrapText="1"/>
    </xf>
    <xf numFmtId="0" fontId="8" fillId="0" borderId="144" xfId="1" applyFill="1" applyBorder="1" applyAlignment="1" applyProtection="1">
      <alignment vertical="center" wrapText="1"/>
    </xf>
    <xf numFmtId="0" fontId="123" fillId="22" borderId="0" xfId="0" applyFont="1" applyFill="1" applyAlignment="1">
      <alignment vertical="center" wrapText="1"/>
    </xf>
    <xf numFmtId="0" fontId="0" fillId="37" borderId="0" xfId="0" applyFill="1">
      <alignment vertical="center"/>
    </xf>
    <xf numFmtId="0" fontId="135" fillId="37" borderId="0" xfId="0" applyFont="1" applyFill="1">
      <alignment vertical="center"/>
    </xf>
    <xf numFmtId="0" fontId="136" fillId="37" borderId="0" xfId="0" applyFont="1" applyFill="1">
      <alignment vertical="center"/>
    </xf>
    <xf numFmtId="0" fontId="137" fillId="37" borderId="0" xfId="0" applyFont="1" applyFill="1">
      <alignment vertical="center"/>
    </xf>
    <xf numFmtId="0" fontId="138" fillId="37" borderId="0" xfId="0" applyFont="1" applyFill="1">
      <alignment vertical="center"/>
    </xf>
    <xf numFmtId="0" fontId="78" fillId="37" borderId="0" xfId="0" applyFont="1" applyFill="1">
      <alignment vertical="center"/>
    </xf>
    <xf numFmtId="0" fontId="23" fillId="35" borderId="7" xfId="2" applyFont="1" applyFill="1" applyBorder="1" applyAlignment="1">
      <alignment horizontal="center" vertical="center" wrapText="1"/>
    </xf>
    <xf numFmtId="0" fontId="23" fillId="35" borderId="5" xfId="2" applyFont="1" applyFill="1" applyBorder="1" applyAlignment="1">
      <alignment horizontal="center" vertical="center" wrapText="1"/>
    </xf>
    <xf numFmtId="184" fontId="142" fillId="27" borderId="0" xfId="0" applyNumberFormat="1" applyFont="1" applyFill="1" applyAlignment="1">
      <alignment vertical="center" wrapText="1"/>
    </xf>
    <xf numFmtId="0" fontId="130" fillId="26" borderId="0" xfId="0" applyFont="1" applyFill="1">
      <alignment vertical="center"/>
    </xf>
    <xf numFmtId="180" fontId="51" fillId="13" borderId="155" xfId="17" applyNumberFormat="1" applyFont="1" applyFill="1" applyBorder="1" applyAlignment="1">
      <alignment horizontal="center" vertical="center"/>
    </xf>
    <xf numFmtId="184" fontId="133" fillId="27" borderId="0" xfId="0" applyNumberFormat="1" applyFont="1" applyFill="1" applyAlignment="1">
      <alignment vertical="center" wrapText="1"/>
    </xf>
    <xf numFmtId="177" fontId="142" fillId="27" borderId="0" xfId="0" applyNumberFormat="1" applyFont="1" applyFill="1" applyBorder="1" applyAlignment="1">
      <alignment horizontal="right" vertical="center" wrapText="1"/>
    </xf>
    <xf numFmtId="0" fontId="143" fillId="27" borderId="0" xfId="0" applyFont="1" applyFill="1" applyAlignment="1">
      <alignment vertical="center" wrapText="1"/>
    </xf>
    <xf numFmtId="0" fontId="6" fillId="0" borderId="73" xfId="0" applyFont="1" applyBorder="1">
      <alignment vertical="center"/>
    </xf>
    <xf numFmtId="0" fontId="6" fillId="0" borderId="50" xfId="0" applyFont="1" applyBorder="1">
      <alignment vertical="center"/>
    </xf>
    <xf numFmtId="0" fontId="6" fillId="0" borderId="74" xfId="0" applyFont="1" applyBorder="1">
      <alignment vertical="center"/>
    </xf>
    <xf numFmtId="0" fontId="6" fillId="0" borderId="0" xfId="0" applyFont="1">
      <alignment vertical="center"/>
    </xf>
    <xf numFmtId="0" fontId="113" fillId="0" borderId="74" xfId="0" applyFont="1" applyBorder="1">
      <alignment vertical="center"/>
    </xf>
    <xf numFmtId="0" fontId="113" fillId="0" borderId="0" xfId="0" applyFont="1">
      <alignment vertical="center"/>
    </xf>
    <xf numFmtId="0" fontId="113" fillId="6" borderId="74" xfId="0" applyFont="1" applyFill="1" applyBorder="1">
      <alignment vertical="center"/>
    </xf>
    <xf numFmtId="0" fontId="113" fillId="6" borderId="0" xfId="0" applyFont="1" applyFill="1">
      <alignment vertical="center"/>
    </xf>
    <xf numFmtId="180" fontId="51" fillId="13" borderId="160" xfId="17" applyNumberFormat="1" applyFont="1" applyFill="1" applyBorder="1" applyAlignment="1">
      <alignment horizontal="center" vertical="center"/>
    </xf>
    <xf numFmtId="0" fontId="6" fillId="6" borderId="164" xfId="2" applyFill="1" applyBorder="1">
      <alignment vertical="center"/>
    </xf>
    <xf numFmtId="0" fontId="6" fillId="0" borderId="164" xfId="2" applyBorder="1">
      <alignment vertical="center"/>
    </xf>
    <xf numFmtId="3" fontId="150" fillId="22" borderId="0" xfId="0" applyNumberFormat="1" applyFont="1" applyFill="1" applyAlignment="1">
      <alignment vertical="center" wrapText="1"/>
    </xf>
    <xf numFmtId="0" fontId="118" fillId="22" borderId="162" xfId="17" applyFont="1" applyFill="1" applyBorder="1" applyAlignment="1">
      <alignment horizontal="center" vertical="center" wrapText="1"/>
    </xf>
    <xf numFmtId="14" fontId="118" fillId="22" borderId="163" xfId="17" applyNumberFormat="1" applyFont="1" applyFill="1" applyBorder="1" applyAlignment="1">
      <alignment horizontal="center" vertical="center"/>
    </xf>
    <xf numFmtId="185" fontId="150" fillId="22" borderId="0" xfId="0" applyNumberFormat="1" applyFont="1" applyFill="1" applyAlignment="1">
      <alignment horizontal="right" vertical="center" wrapText="1"/>
    </xf>
    <xf numFmtId="0" fontId="6" fillId="0" borderId="0" xfId="2" applyAlignment="1">
      <alignment horizontal="left" vertical="top"/>
    </xf>
    <xf numFmtId="0" fontId="6" fillId="38" borderId="176" xfId="2" applyFill="1" applyBorder="1" applyAlignment="1">
      <alignment horizontal="left" vertical="top"/>
    </xf>
    <xf numFmtId="0" fontId="8" fillId="38" borderId="175" xfId="1" applyFill="1" applyBorder="1" applyAlignment="1" applyProtection="1">
      <alignment horizontal="left" vertical="top"/>
    </xf>
    <xf numFmtId="14" fontId="19" fillId="3" borderId="108" xfId="2" applyNumberFormat="1" applyFont="1" applyFill="1" applyBorder="1" applyAlignment="1">
      <alignment horizontal="center" vertical="center" shrinkToFit="1"/>
    </xf>
    <xf numFmtId="14" fontId="27" fillId="3" borderId="108" xfId="1" applyNumberFormat="1" applyFont="1" applyFill="1" applyBorder="1" applyAlignment="1" applyProtection="1">
      <alignment horizontal="center" vertical="center" wrapText="1" shrinkToFit="1"/>
    </xf>
    <xf numFmtId="0" fontId="8" fillId="0" borderId="116" xfId="1" applyFill="1" applyBorder="1" applyAlignment="1" applyProtection="1">
      <alignment vertical="center" wrapText="1"/>
    </xf>
    <xf numFmtId="0" fontId="21" fillId="24" borderId="3" xfId="2" applyFont="1" applyFill="1" applyBorder="1" applyAlignment="1">
      <alignment vertical="center"/>
    </xf>
    <xf numFmtId="0" fontId="103" fillId="0" borderId="0" xfId="17" applyFont="1" applyAlignment="1">
      <alignment horizontal="left" vertical="center"/>
    </xf>
    <xf numFmtId="0" fontId="72" fillId="27" borderId="0" xfId="0" applyFont="1" applyFill="1" applyAlignment="1">
      <alignment vertical="top" wrapText="1"/>
    </xf>
    <xf numFmtId="3" fontId="73" fillId="27" borderId="0" xfId="0" applyNumberFormat="1" applyFont="1" applyFill="1" applyAlignment="1">
      <alignment vertical="top" wrapText="1"/>
    </xf>
    <xf numFmtId="0" fontId="13" fillId="0" borderId="0" xfId="2" applyFont="1" applyFill="1" applyBorder="1" applyAlignment="1">
      <alignment vertical="center"/>
    </xf>
    <xf numFmtId="0" fontId="13" fillId="0" borderId="0" xfId="2" applyFont="1" applyFill="1" applyAlignment="1">
      <alignment vertical="center" wrapText="1"/>
    </xf>
    <xf numFmtId="0" fontId="6" fillId="0" borderId="0" xfId="2" applyFont="1" applyFill="1" applyBorder="1" applyAlignment="1">
      <alignment horizontal="center" vertical="center"/>
    </xf>
    <xf numFmtId="185" fontId="153" fillId="22" borderId="0" xfId="0" applyNumberFormat="1" applyFont="1" applyFill="1" applyAlignment="1">
      <alignment horizontal="right" vertical="center"/>
    </xf>
    <xf numFmtId="0" fontId="150" fillId="0" borderId="0" xfId="0" applyFont="1" applyAlignment="1">
      <alignment vertical="center" wrapText="1"/>
    </xf>
    <xf numFmtId="185" fontId="153" fillId="0" borderId="0" xfId="0" applyNumberFormat="1" applyFont="1" applyAlignment="1">
      <alignment horizontal="right" vertical="center"/>
    </xf>
    <xf numFmtId="184" fontId="143" fillId="27" borderId="0" xfId="0" applyNumberFormat="1" applyFont="1" applyFill="1" applyBorder="1" applyAlignment="1">
      <alignment horizontal="center" vertical="center" wrapText="1"/>
    </xf>
    <xf numFmtId="184" fontId="143" fillId="27" borderId="0" xfId="0" applyNumberFormat="1" applyFont="1" applyFill="1" applyAlignment="1">
      <alignment vertical="center" wrapText="1"/>
    </xf>
    <xf numFmtId="177" fontId="142" fillId="27" borderId="0" xfId="0" applyNumberFormat="1" applyFont="1" applyFill="1" applyAlignment="1">
      <alignment horizontal="right" vertical="center" wrapText="1"/>
    </xf>
    <xf numFmtId="0" fontId="160" fillId="22" borderId="0" xfId="0" applyFont="1" applyFill="1">
      <alignment vertical="center"/>
    </xf>
    <xf numFmtId="0" fontId="160" fillId="22" borderId="0" xfId="0" applyFont="1" applyFill="1" applyBorder="1">
      <alignment vertical="center"/>
    </xf>
    <xf numFmtId="0" fontId="161" fillId="2" borderId="69" xfId="2" applyFont="1" applyFill="1" applyBorder="1" applyAlignment="1">
      <alignment vertical="top" wrapText="1"/>
    </xf>
    <xf numFmtId="0" fontId="116" fillId="24" borderId="46" xfId="2" applyFont="1" applyFill="1" applyBorder="1" applyAlignment="1">
      <alignment horizontal="center" vertical="center"/>
    </xf>
    <xf numFmtId="0" fontId="116" fillId="24" borderId="11" xfId="2" applyFont="1" applyFill="1" applyBorder="1" applyAlignment="1">
      <alignment horizontal="center" vertical="center" wrapText="1"/>
    </xf>
    <xf numFmtId="0" fontId="116" fillId="24" borderId="44" xfId="2" applyFont="1" applyFill="1" applyBorder="1" applyAlignment="1">
      <alignment horizontal="center" vertical="center"/>
    </xf>
    <xf numFmtId="3" fontId="162" fillId="27" borderId="0" xfId="0" applyNumberFormat="1" applyFont="1" applyFill="1">
      <alignment vertical="center"/>
    </xf>
    <xf numFmtId="0" fontId="6" fillId="0" borderId="0" xfId="2">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8" fillId="0" borderId="0" xfId="1" applyFill="1" applyBorder="1" applyAlignment="1" applyProtection="1">
      <alignment vertical="center" wrapText="1"/>
    </xf>
    <xf numFmtId="14" fontId="13" fillId="22" borderId="141" xfId="2" applyNumberFormat="1" applyFont="1" applyFill="1" applyBorder="1" applyAlignment="1">
      <alignment horizontal="center" vertical="center"/>
    </xf>
    <xf numFmtId="14" fontId="13" fillId="22" borderId="142" xfId="2" applyNumberFormat="1" applyFont="1" applyFill="1" applyBorder="1" applyAlignment="1">
      <alignment horizontal="center" vertical="center"/>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14" fillId="22" borderId="140" xfId="2" applyFont="1" applyFill="1" applyBorder="1" applyAlignment="1">
      <alignment horizontal="center" vertical="center" wrapText="1"/>
    </xf>
    <xf numFmtId="0" fontId="115" fillId="22" borderId="141" xfId="2" applyFont="1" applyFill="1" applyBorder="1" applyAlignment="1">
      <alignment horizontal="left" vertical="center"/>
    </xf>
    <xf numFmtId="0" fontId="18" fillId="24" borderId="186" xfId="2" applyFont="1" applyFill="1" applyBorder="1" applyAlignment="1">
      <alignment horizontal="center" vertical="center" wrapText="1"/>
    </xf>
    <xf numFmtId="0" fontId="21" fillId="0" borderId="188" xfId="1" applyFont="1" applyFill="1" applyBorder="1" applyAlignment="1" applyProtection="1">
      <alignment vertical="top" wrapText="1"/>
    </xf>
    <xf numFmtId="0" fontId="8" fillId="0" borderId="189" xfId="1" applyFill="1" applyBorder="1" applyAlignment="1" applyProtection="1">
      <alignment vertical="center" wrapText="1"/>
    </xf>
    <xf numFmtId="0" fontId="18" fillId="24" borderId="190" xfId="2" applyFont="1" applyFill="1" applyBorder="1" applyAlignment="1">
      <alignment horizontal="center" vertical="center" wrapText="1"/>
    </xf>
    <xf numFmtId="0" fontId="21" fillId="0" borderId="181" xfId="1" applyFont="1" applyBorder="1" applyAlignment="1" applyProtection="1">
      <alignment horizontal="left" vertical="top" wrapText="1"/>
    </xf>
    <xf numFmtId="0" fontId="18" fillId="24" borderId="190" xfId="1" applyFont="1" applyFill="1" applyBorder="1" applyAlignment="1" applyProtection="1">
      <alignment horizontal="center" vertical="center" wrapText="1"/>
    </xf>
    <xf numFmtId="0" fontId="21" fillId="0" borderId="188" xfId="2" applyFont="1" applyFill="1" applyBorder="1" applyAlignment="1">
      <alignment vertical="top" wrapText="1"/>
    </xf>
    <xf numFmtId="0" fontId="8" fillId="0" borderId="191" xfId="1" applyBorder="1" applyAlignment="1" applyProtection="1">
      <alignment vertical="center" wrapText="1"/>
    </xf>
    <xf numFmtId="0" fontId="112" fillId="24" borderId="193" xfId="0" applyFont="1" applyFill="1" applyBorder="1" applyAlignment="1">
      <alignment horizontal="center" vertical="center" wrapText="1"/>
    </xf>
    <xf numFmtId="0" fontId="109" fillId="0" borderId="181" xfId="0" applyFont="1" applyBorder="1" applyAlignment="1">
      <alignment horizontal="left" vertical="top" wrapText="1"/>
    </xf>
    <xf numFmtId="0" fontId="28" fillId="24" borderId="194" xfId="0" applyFont="1" applyFill="1" applyBorder="1" applyAlignment="1">
      <alignment horizontal="center" vertical="center" wrapText="1"/>
    </xf>
    <xf numFmtId="0" fontId="21" fillId="0" borderId="181" xfId="0" applyFont="1" applyBorder="1" applyAlignment="1">
      <alignment horizontal="left" vertical="top" wrapText="1"/>
    </xf>
    <xf numFmtId="0" fontId="158" fillId="22" borderId="0" xfId="0" applyFont="1" applyFill="1">
      <alignment vertical="center"/>
    </xf>
    <xf numFmtId="0" fontId="154" fillId="22" borderId="0" xfId="0" applyFont="1" applyFill="1" applyAlignment="1">
      <alignment vertical="center" wrapText="1"/>
    </xf>
    <xf numFmtId="0" fontId="150" fillId="22" borderId="0" xfId="0" applyFont="1" applyFill="1" applyAlignment="1">
      <alignment vertical="center" wrapText="1"/>
    </xf>
    <xf numFmtId="0" fontId="153" fillId="22" borderId="0" xfId="0" applyFont="1" applyFill="1">
      <alignment vertical="center"/>
    </xf>
    <xf numFmtId="0" fontId="153" fillId="0" borderId="0" xfId="0" applyFont="1">
      <alignment vertical="center"/>
    </xf>
    <xf numFmtId="3" fontId="164" fillId="0" borderId="0" xfId="0" applyNumberFormat="1" applyFont="1">
      <alignment vertical="center"/>
    </xf>
    <xf numFmtId="0" fontId="110" fillId="0" borderId="31" xfId="2" applyFont="1" applyBorder="1" applyAlignment="1">
      <alignment vertical="center" shrinkToFit="1"/>
    </xf>
    <xf numFmtId="0" fontId="110" fillId="0" borderId="105" xfId="2" applyFont="1" applyBorder="1" applyAlignment="1">
      <alignment vertical="center" shrinkToFit="1"/>
    </xf>
    <xf numFmtId="0" fontId="167" fillId="26" borderId="104" xfId="2" applyFont="1" applyFill="1" applyBorder="1" applyAlignment="1">
      <alignment horizontal="center" vertical="center" wrapText="1" shrinkToFit="1"/>
    </xf>
    <xf numFmtId="0" fontId="168" fillId="0" borderId="0" xfId="0" applyFont="1" applyAlignment="1">
      <alignment vertical="center" wrapText="1"/>
    </xf>
    <xf numFmtId="0" fontId="169" fillId="0" borderId="0" xfId="0" applyFont="1" applyAlignment="1">
      <alignment vertical="center" wrapText="1"/>
    </xf>
    <xf numFmtId="3" fontId="148" fillId="27" borderId="0" xfId="0" applyNumberFormat="1" applyFont="1" applyFill="1">
      <alignment vertical="center"/>
    </xf>
    <xf numFmtId="0" fontId="157" fillId="22" borderId="0" xfId="0" applyFont="1" applyFill="1" applyAlignment="1">
      <alignment vertical="top" wrapText="1"/>
    </xf>
    <xf numFmtId="0" fontId="142" fillId="27" borderId="0" xfId="0" applyFont="1" applyFill="1" applyBorder="1" applyAlignment="1">
      <alignment horizontal="left" vertical="center" wrapText="1"/>
    </xf>
    <xf numFmtId="3" fontId="142" fillId="27" borderId="0" xfId="0" applyNumberFormat="1" applyFont="1" applyFill="1" applyBorder="1" applyAlignment="1">
      <alignment horizontal="right" vertical="center" wrapText="1"/>
    </xf>
    <xf numFmtId="177" fontId="143" fillId="27" borderId="0" xfId="0" applyNumberFormat="1" applyFont="1" applyFill="1" applyBorder="1" applyAlignment="1">
      <alignment horizontal="right" vertical="center" wrapText="1"/>
    </xf>
    <xf numFmtId="0" fontId="0" fillId="22" borderId="0" xfId="0" applyFill="1" applyAlignment="1">
      <alignment horizontal="left" vertical="top"/>
    </xf>
    <xf numFmtId="0" fontId="27" fillId="0" borderId="101" xfId="1" applyFont="1" applyBorder="1" applyAlignment="1" applyProtection="1">
      <alignment vertical="top" wrapText="1"/>
    </xf>
    <xf numFmtId="0" fontId="27" fillId="0" borderId="102" xfId="2" applyFont="1" applyBorder="1" applyAlignment="1">
      <alignment vertical="top" wrapText="1"/>
    </xf>
    <xf numFmtId="0" fontId="27" fillId="0" borderId="103" xfId="2" applyFont="1" applyBorder="1" applyAlignment="1">
      <alignment vertical="top" wrapText="1"/>
    </xf>
    <xf numFmtId="0" fontId="18" fillId="26" borderId="182" xfId="2" applyFont="1" applyFill="1" applyBorder="1" applyAlignment="1">
      <alignment horizontal="center" vertical="center" wrapText="1"/>
    </xf>
    <xf numFmtId="0" fontId="109" fillId="26" borderId="183" xfId="2" applyFont="1" applyFill="1" applyBorder="1" applyAlignment="1">
      <alignment horizontal="center" vertical="center"/>
    </xf>
    <xf numFmtId="0" fontId="109" fillId="26" borderId="184" xfId="2" applyFont="1" applyFill="1" applyBorder="1" applyAlignment="1">
      <alignment horizontal="center" vertical="center"/>
    </xf>
    <xf numFmtId="14" fontId="21" fillId="26" borderId="185" xfId="2" applyNumberFormat="1" applyFont="1" applyFill="1" applyBorder="1" applyAlignment="1">
      <alignment horizontal="center" vertical="center"/>
    </xf>
    <xf numFmtId="0" fontId="174" fillId="22" borderId="10" xfId="0" applyFont="1" applyFill="1" applyBorder="1" applyAlignment="1">
      <alignment horizontal="center" vertical="center" wrapText="1"/>
    </xf>
    <xf numFmtId="177" fontId="175" fillId="22" borderId="10" xfId="2" applyNumberFormat="1" applyFont="1" applyFill="1" applyBorder="1" applyAlignment="1">
      <alignment horizontal="center" vertical="center" shrinkToFit="1"/>
    </xf>
    <xf numFmtId="0" fontId="6" fillId="0" borderId="0" xfId="2" applyAlignment="1">
      <alignment horizontal="left" vertical="center"/>
    </xf>
    <xf numFmtId="0" fontId="6" fillId="0" borderId="0" xfId="2">
      <alignment vertical="center"/>
    </xf>
    <xf numFmtId="0" fontId="8" fillId="0" borderId="203" xfId="1" applyBorder="1" applyAlignment="1" applyProtection="1">
      <alignment vertical="center"/>
    </xf>
    <xf numFmtId="3" fontId="176" fillId="27" borderId="0" xfId="0" applyNumberFormat="1" applyFont="1" applyFill="1" applyAlignment="1">
      <alignment vertical="center" wrapText="1"/>
    </xf>
    <xf numFmtId="177" fontId="23" fillId="24" borderId="10" xfId="2" applyNumberFormat="1" applyFont="1" applyFill="1" applyBorder="1" applyAlignment="1">
      <alignment horizontal="center" vertical="center" shrinkToFit="1"/>
    </xf>
    <xf numFmtId="0" fontId="179" fillId="39" borderId="0" xfId="0" applyFont="1" applyFill="1" applyAlignment="1">
      <alignment vertical="top" wrapText="1"/>
    </xf>
    <xf numFmtId="0" fontId="0" fillId="39" borderId="0" xfId="0" applyFill="1">
      <alignment vertical="center"/>
    </xf>
    <xf numFmtId="0" fontId="181" fillId="39" borderId="0" xfId="0" applyFont="1" applyFill="1" applyAlignment="1">
      <alignment vertical="center" wrapText="1"/>
    </xf>
    <xf numFmtId="0" fontId="0" fillId="39" borderId="0" xfId="0" applyFill="1" applyAlignment="1">
      <alignment vertical="top" wrapText="1"/>
    </xf>
    <xf numFmtId="0" fontId="77" fillId="39" borderId="0" xfId="0" applyFont="1" applyFill="1" applyAlignment="1">
      <alignment vertical="top" wrapText="1"/>
    </xf>
    <xf numFmtId="0" fontId="182" fillId="39" borderId="0" xfId="0" applyFont="1" applyFill="1" applyAlignment="1">
      <alignment vertical="center" wrapText="1"/>
    </xf>
    <xf numFmtId="0" fontId="183" fillId="39" borderId="0" xfId="0" applyFont="1" applyFill="1" applyAlignment="1">
      <alignment vertical="center" wrapText="1"/>
    </xf>
    <xf numFmtId="0" fontId="184" fillId="39" borderId="0" xfId="0" applyFont="1" applyFill="1" applyAlignment="1">
      <alignment vertical="center" wrapText="1"/>
    </xf>
    <xf numFmtId="0" fontId="77" fillId="0" borderId="0" xfId="0" applyFont="1" applyAlignment="1">
      <alignment vertical="top" wrapText="1"/>
    </xf>
    <xf numFmtId="0" fontId="185" fillId="6" borderId="74" xfId="0" applyFont="1" applyFill="1" applyBorder="1">
      <alignment vertical="center"/>
    </xf>
    <xf numFmtId="0" fontId="185" fillId="6" borderId="0" xfId="0" applyFont="1" applyFill="1" applyAlignment="1">
      <alignment horizontal="left" vertical="center"/>
    </xf>
    <xf numFmtId="0" fontId="185" fillId="6" borderId="0" xfId="0" applyFont="1" applyFill="1">
      <alignment vertical="center"/>
    </xf>
    <xf numFmtId="176" fontId="185" fillId="6" borderId="0" xfId="0" applyNumberFormat="1" applyFont="1" applyFill="1" applyAlignment="1">
      <alignment horizontal="left" vertical="center"/>
    </xf>
    <xf numFmtId="183" fontId="185" fillId="6" borderId="0" xfId="0" applyNumberFormat="1" applyFont="1" applyFill="1" applyAlignment="1">
      <alignment horizontal="center" vertical="center"/>
    </xf>
    <xf numFmtId="0" fontId="185" fillId="6" borderId="74" xfId="0" applyFont="1" applyFill="1" applyBorder="1" applyAlignment="1">
      <alignment vertical="top"/>
    </xf>
    <xf numFmtId="0" fontId="185" fillId="6" borderId="0" xfId="0" applyFont="1" applyFill="1" applyAlignment="1">
      <alignment vertical="top"/>
    </xf>
    <xf numFmtId="14" fontId="185" fillId="6" borderId="0" xfId="0" applyNumberFormat="1" applyFont="1" applyFill="1" applyAlignment="1">
      <alignment horizontal="left" vertical="center"/>
    </xf>
    <xf numFmtId="14" fontId="185" fillId="0" borderId="0" xfId="0" applyNumberFormat="1" applyFont="1">
      <alignment vertical="center"/>
    </xf>
    <xf numFmtId="0" fontId="186" fillId="0" borderId="0" xfId="0" applyFont="1">
      <alignment vertical="center"/>
    </xf>
    <xf numFmtId="180" fontId="51" fillId="13" borderId="204" xfId="17" applyNumberFormat="1" applyFont="1" applyFill="1" applyBorder="1" applyAlignment="1">
      <alignment horizontal="center" vertical="center"/>
    </xf>
    <xf numFmtId="0" fontId="8" fillId="0" borderId="208" xfId="1" applyBorder="1" applyAlignment="1" applyProtection="1">
      <alignment vertical="center"/>
    </xf>
    <xf numFmtId="0" fontId="185" fillId="6" borderId="0" xfId="0" applyFont="1" applyFill="1" applyAlignment="1">
      <alignment horizontal="left" vertical="center"/>
    </xf>
    <xf numFmtId="0" fontId="8" fillId="0" borderId="145" xfId="1" applyFill="1" applyBorder="1" applyAlignment="1" applyProtection="1">
      <alignment vertical="top" wrapText="1"/>
    </xf>
    <xf numFmtId="0" fontId="6" fillId="0" borderId="68" xfId="2" applyBorder="1" applyAlignment="1">
      <alignment vertical="top" wrapText="1"/>
    </xf>
    <xf numFmtId="0" fontId="6" fillId="0" borderId="0" xfId="2">
      <alignment vertical="center"/>
    </xf>
    <xf numFmtId="0" fontId="8" fillId="38" borderId="149" xfId="1" applyFill="1" applyBorder="1" applyAlignment="1" applyProtection="1">
      <alignment horizontal="left" vertical="top"/>
    </xf>
    <xf numFmtId="0" fontId="6" fillId="38" borderId="174" xfId="2" applyFill="1" applyBorder="1" applyAlignment="1">
      <alignment horizontal="left" vertical="top"/>
    </xf>
    <xf numFmtId="0" fontId="38" fillId="0" borderId="0" xfId="17" applyFont="1">
      <alignment vertical="center"/>
    </xf>
    <xf numFmtId="0" fontId="94" fillId="0" borderId="0" xfId="17" applyFont="1" applyAlignment="1">
      <alignment horizontal="left" vertical="center"/>
    </xf>
    <xf numFmtId="0" fontId="36" fillId="10" borderId="0" xfId="2" applyFont="1" applyFill="1" applyAlignment="1">
      <alignment horizontal="center" vertical="center"/>
    </xf>
    <xf numFmtId="0" fontId="44" fillId="0" borderId="0" xfId="17" applyFont="1">
      <alignment vertical="center"/>
    </xf>
    <xf numFmtId="0" fontId="14" fillId="0" borderId="0" xfId="17" applyFont="1" applyAlignment="1">
      <alignment horizontal="center" vertical="center"/>
    </xf>
    <xf numFmtId="14" fontId="1" fillId="0" borderId="52"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4" fillId="0" borderId="0" xfId="17" applyFont="1" applyAlignment="1">
      <alignment vertical="top" wrapText="1"/>
    </xf>
    <xf numFmtId="0" fontId="1" fillId="11" borderId="0" xfId="17" applyFill="1" applyAlignment="1">
      <alignment horizontal="center" vertical="center"/>
    </xf>
    <xf numFmtId="0" fontId="1" fillId="0" borderId="52" xfId="17" applyBorder="1">
      <alignment vertical="center"/>
    </xf>
    <xf numFmtId="0" fontId="6" fillId="11" borderId="0" xfId="2" applyFill="1" applyAlignment="1">
      <alignment vertical="center" wrapText="1"/>
    </xf>
    <xf numFmtId="0" fontId="39" fillId="0" borderId="0" xfId="17" applyFont="1">
      <alignment vertical="center"/>
    </xf>
    <xf numFmtId="0" fontId="48" fillId="0" borderId="0" xfId="17" applyFont="1" applyAlignment="1">
      <alignment horizontal="center" vertical="center" wrapText="1"/>
    </xf>
    <xf numFmtId="0" fontId="49"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50" fillId="0" borderId="0" xfId="17" applyFont="1" applyAlignment="1">
      <alignment horizontal="left" vertical="center"/>
    </xf>
    <xf numFmtId="0" fontId="51" fillId="0" borderId="55" xfId="17" applyFont="1" applyBorder="1">
      <alignment vertical="center"/>
    </xf>
    <xf numFmtId="0" fontId="51" fillId="0" borderId="55" xfId="17" applyFont="1" applyBorder="1" applyAlignment="1">
      <alignment horizontal="right" vertical="center"/>
    </xf>
    <xf numFmtId="0" fontId="39" fillId="0" borderId="57" xfId="17" applyFont="1" applyBorder="1" applyAlignment="1">
      <alignment horizontal="center" vertical="center"/>
    </xf>
    <xf numFmtId="0" fontId="39" fillId="0" borderId="209" xfId="17" applyFont="1" applyBorder="1" applyAlignment="1">
      <alignment horizontal="center" vertical="center" wrapText="1"/>
    </xf>
    <xf numFmtId="0" fontId="52" fillId="0" borderId="0" xfId="17" applyFont="1" applyAlignment="1">
      <alignment horizontal="center" vertical="center"/>
    </xf>
    <xf numFmtId="0" fontId="53" fillId="0" borderId="0" xfId="17" applyFont="1" applyAlignment="1">
      <alignment horizontal="center" vertical="center"/>
    </xf>
    <xf numFmtId="0" fontId="54" fillId="0" borderId="0" xfId="17" applyFont="1" applyAlignment="1">
      <alignment horizontal="center" vertical="center" wrapText="1"/>
    </xf>
    <xf numFmtId="0" fontId="49" fillId="0" borderId="0" xfId="17" applyFont="1" applyAlignment="1">
      <alignment horizontal="right" vertical="center"/>
    </xf>
    <xf numFmtId="0" fontId="55" fillId="0" borderId="0" xfId="17" applyFont="1" applyAlignment="1">
      <alignment horizontal="center" vertical="center"/>
    </xf>
    <xf numFmtId="0" fontId="1" fillId="0" borderId="0" xfId="17" applyAlignment="1">
      <alignment vertical="center" shrinkToFit="1"/>
    </xf>
    <xf numFmtId="0" fontId="12" fillId="0" borderId="210" xfId="17" applyFont="1" applyBorder="1" applyAlignment="1">
      <alignment horizontal="center" vertical="center" shrinkToFit="1"/>
    </xf>
    <xf numFmtId="0" fontId="51" fillId="0" borderId="58" xfId="17" applyFont="1" applyBorder="1" applyAlignment="1">
      <alignment vertical="center" shrinkToFit="1"/>
    </xf>
    <xf numFmtId="0" fontId="51" fillId="0" borderId="58" xfId="17" applyFont="1" applyBorder="1" applyAlignment="1">
      <alignment horizontal="center" vertical="center"/>
    </xf>
    <xf numFmtId="0" fontId="1" fillId="0" borderId="153" xfId="17" applyBorder="1" applyAlignment="1">
      <alignment horizontal="center" vertical="center" wrapText="1"/>
    </xf>
    <xf numFmtId="0" fontId="1" fillId="0" borderId="154" xfId="17" applyBorder="1" applyAlignment="1">
      <alignment horizontal="center" vertical="center"/>
    </xf>
    <xf numFmtId="0" fontId="13" fillId="0" borderId="156" xfId="2" applyFont="1" applyBorder="1" applyAlignment="1">
      <alignment horizontal="center" vertical="center" wrapText="1"/>
    </xf>
    <xf numFmtId="0" fontId="13" fillId="0" borderId="157" xfId="2" applyFont="1" applyBorder="1" applyAlignment="1">
      <alignment horizontal="center" vertical="center" wrapText="1"/>
    </xf>
    <xf numFmtId="0" fontId="1" fillId="22" borderId="162" xfId="17" applyFill="1" applyBorder="1" applyAlignment="1">
      <alignment horizontal="center" vertical="center" wrapText="1"/>
    </xf>
    <xf numFmtId="14" fontId="1" fillId="22" borderId="163" xfId="17" applyNumberFormat="1" applyFill="1" applyBorder="1" applyAlignment="1">
      <alignment horizontal="center" vertical="center"/>
    </xf>
    <xf numFmtId="0" fontId="38" fillId="22" borderId="162" xfId="17" applyFont="1" applyFill="1" applyBorder="1" applyAlignment="1">
      <alignment horizontal="center" vertical="center" wrapText="1"/>
    </xf>
    <xf numFmtId="14" fontId="38" fillId="22" borderId="163" xfId="17" applyNumberFormat="1" applyFont="1" applyFill="1" applyBorder="1" applyAlignment="1">
      <alignment horizontal="center" vertical="center"/>
    </xf>
    <xf numFmtId="0" fontId="13" fillId="0" borderId="20" xfId="2" applyFont="1" applyBorder="1" applyAlignment="1">
      <alignment horizontal="center" vertical="center" wrapText="1"/>
    </xf>
    <xf numFmtId="0" fontId="1" fillId="22" borderId="161"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60" fillId="3" borderId="0" xfId="17" applyFont="1" applyFill="1" applyAlignment="1">
      <alignment horizontal="center" vertical="center" wrapText="1"/>
    </xf>
    <xf numFmtId="0" fontId="1" fillId="6" borderId="0" xfId="2" applyFont="1" applyFill="1" applyAlignment="1">
      <alignment horizontal="center" vertical="center"/>
    </xf>
    <xf numFmtId="0" fontId="47" fillId="6" borderId="0" xfId="0" applyFont="1" applyFill="1" applyAlignment="1">
      <alignment horizontal="center" vertical="center" wrapText="1"/>
    </xf>
    <xf numFmtId="180" fontId="51"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7" fillId="6" borderId="0" xfId="17" applyFont="1" applyFill="1">
      <alignment vertical="center"/>
    </xf>
    <xf numFmtId="0" fontId="51" fillId="0" borderId="0" xfId="16" applyFont="1">
      <alignment vertical="center"/>
    </xf>
    <xf numFmtId="0" fontId="10" fillId="0" borderId="0" xfId="16" applyFont="1">
      <alignment vertical="center"/>
    </xf>
    <xf numFmtId="177" fontId="1" fillId="5" borderId="42" xfId="2" applyNumberFormat="1" applyFont="1" applyFill="1" applyBorder="1" applyAlignment="1">
      <alignment horizontal="center" vertical="center" wrapText="1"/>
    </xf>
    <xf numFmtId="177" fontId="6" fillId="22" borderId="10" xfId="2" applyNumberFormat="1" applyFill="1" applyBorder="1" applyAlignment="1">
      <alignment horizontal="center" vertical="center" shrinkToFit="1"/>
    </xf>
    <xf numFmtId="177" fontId="1" fillId="22" borderId="42" xfId="2" applyNumberFormat="1" applyFont="1" applyFill="1" applyBorder="1" applyAlignment="1">
      <alignment horizontal="center" vertical="center" wrapText="1"/>
    </xf>
    <xf numFmtId="177" fontId="6" fillId="22" borderId="14" xfId="2" applyNumberFormat="1" applyFill="1" applyBorder="1" applyAlignment="1">
      <alignment horizontal="center" vertical="center" shrinkToFit="1"/>
    </xf>
    <xf numFmtId="177" fontId="6" fillId="7" borderId="12" xfId="2" applyNumberFormat="1" applyFill="1" applyBorder="1" applyAlignment="1">
      <alignment horizontal="center" vertical="center" shrinkToFit="1"/>
    </xf>
    <xf numFmtId="177" fontId="6" fillId="6" borderId="12" xfId="2" applyNumberFormat="1" applyFill="1" applyBorder="1" applyAlignment="1">
      <alignment horizontal="center" vertical="center" shrinkToFit="1"/>
    </xf>
    <xf numFmtId="177" fontId="6" fillId="0" borderId="12" xfId="2" applyNumberFormat="1" applyBorder="1" applyAlignment="1">
      <alignment horizontal="center" vertical="center" shrinkToFit="1"/>
    </xf>
    <xf numFmtId="177" fontId="6" fillId="0" borderId="10" xfId="2" applyNumberFormat="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25" borderId="10" xfId="2" applyNumberFormat="1" applyFill="1" applyBorder="1" applyAlignment="1">
      <alignment horizontal="center" vertical="center" shrinkToFit="1"/>
    </xf>
    <xf numFmtId="177" fontId="6" fillId="9" borderId="10" xfId="2" applyNumberFormat="1" applyFill="1" applyBorder="1" applyAlignment="1">
      <alignment horizontal="center" vertical="center" shrinkToFit="1"/>
    </xf>
    <xf numFmtId="177" fontId="10" fillId="0" borderId="10" xfId="2" applyNumberFormat="1" applyFont="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2" borderId="10" xfId="2" applyNumberFormat="1" applyFill="1" applyBorder="1" applyAlignment="1">
      <alignment horizontal="center" vertical="center" shrinkToFit="1"/>
    </xf>
    <xf numFmtId="0" fontId="1" fillId="0" borderId="10" xfId="0" applyFont="1" applyBorder="1" applyAlignment="1">
      <alignment horizontal="center" vertical="center" wrapText="1"/>
    </xf>
    <xf numFmtId="0" fontId="6" fillId="6" borderId="10" xfId="2" applyFill="1" applyBorder="1" applyAlignment="1">
      <alignment horizontal="center" vertical="center" wrapText="1"/>
    </xf>
    <xf numFmtId="177" fontId="6" fillId="0" borderId="109" xfId="2" applyNumberFormat="1" applyBorder="1" applyAlignment="1">
      <alignment horizontal="center" vertical="center" wrapText="1"/>
    </xf>
    <xf numFmtId="0" fontId="6" fillId="0" borderId="10" xfId="2" applyBorder="1" applyAlignment="1">
      <alignment horizontal="center" vertical="center"/>
    </xf>
    <xf numFmtId="177" fontId="1" fillId="0" borderId="10" xfId="2" applyNumberFormat="1" applyFont="1" applyBorder="1" applyAlignment="1">
      <alignment horizontal="center" vertical="center" shrinkToFit="1"/>
    </xf>
    <xf numFmtId="177" fontId="6" fillId="6" borderId="10" xfId="2" applyNumberFormat="1" applyFill="1" applyBorder="1" applyAlignment="1">
      <alignment horizontal="center" vertical="center" wrapText="1"/>
    </xf>
    <xf numFmtId="177" fontId="6" fillId="0" borderId="10" xfId="2" applyNumberFormat="1" applyBorder="1" applyAlignment="1">
      <alignment horizontal="center" vertical="center" wrapText="1"/>
    </xf>
    <xf numFmtId="177" fontId="6" fillId="7" borderId="10" xfId="2" applyNumberFormat="1" applyFill="1" applyBorder="1" applyAlignment="1">
      <alignment horizontal="center" vertical="center" wrapText="1"/>
    </xf>
    <xf numFmtId="177" fontId="6" fillId="8" borderId="109" xfId="2" applyNumberFormat="1" applyFill="1" applyBorder="1" applyAlignment="1">
      <alignment horizontal="center" vertical="center" wrapText="1"/>
    </xf>
    <xf numFmtId="0" fontId="23" fillId="0" borderId="9" xfId="2" applyFont="1" applyBorder="1" applyAlignment="1">
      <alignment horizontal="center" vertical="center"/>
    </xf>
    <xf numFmtId="177" fontId="6" fillId="8" borderId="10" xfId="2" applyNumberFormat="1" applyFill="1" applyBorder="1" applyAlignment="1">
      <alignment horizontal="center" vertical="center" wrapText="1"/>
    </xf>
    <xf numFmtId="177" fontId="6" fillId="0" borderId="111"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2" fillId="6" borderId="0" xfId="2" applyFont="1" applyFill="1" applyAlignment="1">
      <alignment horizontal="center" vertical="center"/>
    </xf>
    <xf numFmtId="0" fontId="79" fillId="6" borderId="0" xfId="2" applyFont="1" applyFill="1" applyAlignment="1">
      <alignment horizontal="left" vertical="center"/>
    </xf>
    <xf numFmtId="0" fontId="1" fillId="0" borderId="0" xfId="2" applyFont="1">
      <alignment vertical="center"/>
    </xf>
    <xf numFmtId="0" fontId="122" fillId="22" borderId="0" xfId="0" applyFont="1" applyFill="1" applyAlignment="1">
      <alignment horizontal="center" vertical="center"/>
    </xf>
    <xf numFmtId="0" fontId="185" fillId="6" borderId="0" xfId="0" applyFont="1" applyFill="1" applyAlignment="1">
      <alignment horizontal="left" vertical="center"/>
    </xf>
    <xf numFmtId="184" fontId="142" fillId="40" borderId="0" xfId="0" applyNumberFormat="1" applyFont="1" applyFill="1" applyAlignment="1">
      <alignment vertical="center" wrapText="1"/>
    </xf>
    <xf numFmtId="184" fontId="143" fillId="40" borderId="0" xfId="0" applyNumberFormat="1" applyFont="1" applyFill="1" applyBorder="1" applyAlignment="1">
      <alignment horizontal="center" vertical="center" wrapText="1"/>
    </xf>
    <xf numFmtId="184" fontId="177" fillId="40" borderId="0" xfId="0" applyNumberFormat="1" applyFont="1" applyFill="1" applyAlignment="1">
      <alignment vertical="center" wrapText="1"/>
    </xf>
    <xf numFmtId="0" fontId="189" fillId="0" borderId="0" xfId="1" applyFont="1" applyAlignment="1" applyProtection="1">
      <alignment horizontal="left" vertical="top" wrapText="1"/>
    </xf>
    <xf numFmtId="0" fontId="21" fillId="0" borderId="0" xfId="0" applyFont="1" applyBorder="1" applyAlignment="1">
      <alignment horizontal="left" vertical="top" wrapText="1"/>
    </xf>
    <xf numFmtId="0" fontId="180" fillId="39" borderId="0" xfId="0" applyFont="1" applyFill="1" applyAlignment="1">
      <alignment vertical="center" wrapText="1"/>
    </xf>
    <xf numFmtId="0" fontId="77" fillId="22" borderId="0" xfId="0" applyFont="1" applyFill="1" applyAlignment="1">
      <alignment horizontal="center" vertical="center"/>
    </xf>
    <xf numFmtId="0" fontId="51" fillId="22" borderId="210" xfId="16" applyFont="1" applyFill="1" applyBorder="1">
      <alignment vertical="center"/>
    </xf>
    <xf numFmtId="0" fontId="51" fillId="22" borderId="211" xfId="16" applyFont="1" applyFill="1" applyBorder="1">
      <alignment vertical="center"/>
    </xf>
    <xf numFmtId="0" fontId="10" fillId="22" borderId="211" xfId="16" applyFont="1" applyFill="1" applyBorder="1">
      <alignment vertical="center"/>
    </xf>
    <xf numFmtId="0" fontId="38" fillId="0" borderId="0" xfId="17" applyFont="1" applyAlignment="1">
      <alignment horizontal="left" vertical="center" indent="2"/>
    </xf>
    <xf numFmtId="0" fontId="169" fillId="0" borderId="0" xfId="0" applyFont="1" applyAlignment="1">
      <alignment horizontal="left" vertical="center" wrapText="1"/>
    </xf>
    <xf numFmtId="0" fontId="168" fillId="0" borderId="0" xfId="0" applyFont="1" applyAlignment="1">
      <alignment horizontal="left" vertical="center" wrapText="1"/>
    </xf>
    <xf numFmtId="0" fontId="149" fillId="28" borderId="0" xfId="0" applyFont="1" applyFill="1" applyAlignment="1">
      <alignment vertical="center"/>
    </xf>
    <xf numFmtId="0" fontId="153" fillId="22" borderId="0" xfId="0" applyFont="1" applyFill="1" applyAlignment="1">
      <alignment horizontal="center" vertical="center" wrapText="1"/>
    </xf>
    <xf numFmtId="14" fontId="38" fillId="22" borderId="163" xfId="17" applyNumberFormat="1" applyFont="1" applyFill="1" applyBorder="1" applyAlignment="1">
      <alignment horizontal="center" vertical="center" wrapText="1"/>
    </xf>
    <xf numFmtId="0" fontId="190" fillId="0" borderId="0" xfId="17" applyFont="1" applyAlignment="1">
      <alignment vertical="center"/>
    </xf>
    <xf numFmtId="184" fontId="193" fillId="40" borderId="0" xfId="0" applyNumberFormat="1" applyFont="1" applyFill="1" applyAlignment="1">
      <alignment vertical="center" wrapText="1"/>
    </xf>
    <xf numFmtId="0" fontId="155" fillId="22" borderId="162" xfId="17" applyFont="1" applyFill="1" applyBorder="1" applyAlignment="1">
      <alignment horizontal="center" vertical="center" wrapText="1"/>
    </xf>
    <xf numFmtId="3" fontId="148" fillId="27" borderId="0" xfId="0" applyNumberFormat="1" applyFont="1" applyFill="1" applyBorder="1" applyAlignment="1">
      <alignment horizontal="right" vertical="center"/>
    </xf>
    <xf numFmtId="0" fontId="194" fillId="0" borderId="0" xfId="1" applyFont="1" applyAlignment="1" applyProtection="1">
      <alignment horizontal="left" vertical="top" wrapText="1"/>
    </xf>
    <xf numFmtId="0" fontId="24" fillId="5" borderId="9" xfId="2" applyFont="1" applyFill="1" applyBorder="1" applyAlignment="1">
      <alignment horizontal="center" vertical="top" wrapText="1"/>
    </xf>
    <xf numFmtId="0" fontId="156" fillId="22" borderId="0" xfId="0" applyFont="1" applyFill="1" applyAlignment="1">
      <alignment horizontal="left" vertical="top" wrapText="1"/>
    </xf>
    <xf numFmtId="10" fontId="143" fillId="27" borderId="0" xfId="0" applyNumberFormat="1" applyFont="1" applyFill="1" applyAlignment="1">
      <alignment horizontal="center" vertical="center" wrapText="1"/>
    </xf>
    <xf numFmtId="3" fontId="142" fillId="27" borderId="0" xfId="0" applyNumberFormat="1" applyFont="1" applyFill="1" applyBorder="1" applyAlignment="1">
      <alignment vertical="center" wrapText="1"/>
    </xf>
    <xf numFmtId="184" fontId="177" fillId="43" borderId="0" xfId="0" applyNumberFormat="1" applyFont="1" applyFill="1" applyBorder="1" applyAlignment="1">
      <alignment horizontal="center" vertical="center" wrapText="1"/>
    </xf>
    <xf numFmtId="184" fontId="134" fillId="43" borderId="0" xfId="0" applyNumberFormat="1" applyFont="1" applyFill="1" applyBorder="1" applyAlignment="1">
      <alignment horizontal="center" vertical="center" wrapText="1"/>
    </xf>
    <xf numFmtId="0" fontId="196" fillId="22" borderId="0" xfId="0" applyFont="1" applyFill="1" applyAlignment="1">
      <alignment horizontal="left" vertical="top" wrapText="1" indent="1"/>
    </xf>
    <xf numFmtId="0" fontId="179" fillId="44" borderId="0" xfId="0" applyFont="1" applyFill="1" applyAlignment="1">
      <alignment vertical="top" wrapText="1"/>
    </xf>
    <xf numFmtId="0" fontId="180" fillId="39" borderId="0" xfId="0" applyFont="1" applyFill="1" applyAlignment="1">
      <alignment vertical="center"/>
    </xf>
    <xf numFmtId="0" fontId="179" fillId="46" borderId="212" xfId="0" applyFont="1" applyFill="1" applyBorder="1" applyAlignment="1">
      <alignment vertical="top" wrapText="1"/>
    </xf>
    <xf numFmtId="0" fontId="179" fillId="46" borderId="213" xfId="0" applyFont="1" applyFill="1" applyBorder="1" applyAlignment="1">
      <alignment vertical="top" wrapText="1"/>
    </xf>
    <xf numFmtId="0" fontId="0" fillId="46" borderId="213" xfId="0" applyFill="1" applyBorder="1">
      <alignment vertical="center"/>
    </xf>
    <xf numFmtId="0" fontId="0" fillId="46" borderId="214" xfId="0" applyFill="1" applyBorder="1">
      <alignment vertical="center"/>
    </xf>
    <xf numFmtId="0" fontId="179" fillId="46" borderId="215" xfId="0" applyFont="1" applyFill="1" applyBorder="1" applyAlignment="1">
      <alignment vertical="top" wrapText="1"/>
    </xf>
    <xf numFmtId="0" fontId="179" fillId="46" borderId="0" xfId="0" applyFont="1" applyFill="1" applyBorder="1" applyAlignment="1">
      <alignment vertical="top" wrapText="1"/>
    </xf>
    <xf numFmtId="0" fontId="179" fillId="46" borderId="216" xfId="0" applyFont="1" applyFill="1" applyBorder="1" applyAlignment="1">
      <alignment vertical="top" wrapText="1"/>
    </xf>
    <xf numFmtId="0" fontId="179" fillId="46" borderId="217" xfId="0" applyFont="1" applyFill="1" applyBorder="1" applyAlignment="1">
      <alignment vertical="top" wrapText="1"/>
    </xf>
    <xf numFmtId="0" fontId="179" fillId="46" borderId="218" xfId="0" applyFont="1" applyFill="1" applyBorder="1" applyAlignment="1">
      <alignment vertical="top" wrapText="1"/>
    </xf>
    <xf numFmtId="0" fontId="179" fillId="46" borderId="219" xfId="0" applyFont="1" applyFill="1" applyBorder="1" applyAlignment="1">
      <alignment vertical="top" wrapText="1"/>
    </xf>
    <xf numFmtId="0" fontId="179" fillId="47" borderId="0" xfId="0" applyFont="1" applyFill="1" applyBorder="1" applyAlignment="1">
      <alignment vertical="top" wrapText="1"/>
    </xf>
    <xf numFmtId="0" fontId="199" fillId="39" borderId="0" xfId="0" applyFont="1" applyFill="1" applyAlignment="1">
      <alignment vertical="top" wrapText="1"/>
    </xf>
    <xf numFmtId="0" fontId="196" fillId="39" borderId="0" xfId="0" applyFont="1" applyFill="1">
      <alignment vertical="center"/>
    </xf>
    <xf numFmtId="0" fontId="200" fillId="39" borderId="0" xfId="0" applyFont="1" applyFill="1" applyAlignment="1">
      <alignment vertical="center" wrapText="1"/>
    </xf>
    <xf numFmtId="0" fontId="178" fillId="39" borderId="0" xfId="0" applyFont="1" applyFill="1" applyAlignment="1">
      <alignment vertical="top" wrapText="1"/>
    </xf>
    <xf numFmtId="0" fontId="0" fillId="39" borderId="0" xfId="0" applyFill="1" applyAlignment="1">
      <alignment horizontal="left" vertical="center"/>
    </xf>
    <xf numFmtId="0" fontId="1" fillId="22" borderId="0" xfId="2" applyFont="1" applyFill="1">
      <alignment vertical="center"/>
    </xf>
    <xf numFmtId="0" fontId="24" fillId="22" borderId="42" xfId="2" applyFont="1" applyFill="1" applyBorder="1" applyAlignment="1">
      <alignment horizontal="center" vertical="top" wrapText="1"/>
    </xf>
    <xf numFmtId="0" fontId="13" fillId="22" borderId="205" xfId="2" applyFont="1" applyFill="1" applyBorder="1" applyAlignment="1">
      <alignment vertical="top" wrapText="1"/>
    </xf>
    <xf numFmtId="0" fontId="13" fillId="22" borderId="206" xfId="2" applyFont="1" applyFill="1" applyBorder="1" applyAlignment="1">
      <alignment vertical="top" wrapText="1"/>
    </xf>
    <xf numFmtId="0" fontId="13" fillId="22" borderId="207" xfId="2" applyFont="1" applyFill="1" applyBorder="1" applyAlignment="1">
      <alignment vertical="top" wrapText="1"/>
    </xf>
    <xf numFmtId="0" fontId="10" fillId="22" borderId="206" xfId="2" applyFont="1" applyFill="1" applyBorder="1" applyAlignment="1">
      <alignment vertical="top" wrapText="1"/>
    </xf>
    <xf numFmtId="0" fontId="10" fillId="22" borderId="207" xfId="2" applyFont="1" applyFill="1" applyBorder="1" applyAlignment="1">
      <alignment vertical="top" wrapText="1"/>
    </xf>
    <xf numFmtId="0" fontId="10" fillId="22" borderId="205" xfId="2" applyFont="1" applyFill="1" applyBorder="1" applyAlignment="1">
      <alignment vertical="top" wrapText="1"/>
    </xf>
    <xf numFmtId="0" fontId="23" fillId="22" borderId="220" xfId="2" applyFont="1" applyFill="1" applyBorder="1" applyAlignment="1">
      <alignment horizontal="left" vertical="center"/>
    </xf>
    <xf numFmtId="0" fontId="23" fillId="22" borderId="13" xfId="2" applyFont="1" applyFill="1" applyBorder="1" applyAlignment="1">
      <alignment horizontal="left" vertical="center"/>
    </xf>
    <xf numFmtId="0" fontId="23" fillId="6" borderId="13" xfId="2" applyFont="1" applyFill="1" applyBorder="1" applyAlignment="1">
      <alignment horizontal="left" vertical="center"/>
    </xf>
    <xf numFmtId="0" fontId="23" fillId="0" borderId="11" xfId="2" applyFont="1" applyBorder="1" applyAlignment="1">
      <alignment horizontal="left" vertical="center"/>
    </xf>
    <xf numFmtId="0" fontId="23" fillId="6" borderId="15" xfId="2" applyFont="1" applyFill="1" applyBorder="1" applyAlignment="1">
      <alignment horizontal="left" vertical="center"/>
    </xf>
    <xf numFmtId="177" fontId="13" fillId="48" borderId="109" xfId="2" applyNumberFormat="1" applyFont="1" applyFill="1" applyBorder="1" applyAlignment="1">
      <alignment horizontal="center" vertical="center" wrapText="1"/>
    </xf>
    <xf numFmtId="177" fontId="13" fillId="48" borderId="10" xfId="2" applyNumberFormat="1" applyFont="1" applyFill="1" applyBorder="1" applyAlignment="1">
      <alignment horizontal="center" vertical="center" shrinkToFit="1"/>
    </xf>
    <xf numFmtId="3" fontId="148" fillId="27" borderId="0" xfId="0" applyNumberFormat="1" applyFont="1" applyFill="1" applyBorder="1" applyAlignment="1">
      <alignment vertical="center"/>
    </xf>
    <xf numFmtId="184" fontId="143" fillId="27" borderId="0" xfId="0" applyNumberFormat="1" applyFont="1" applyFill="1" applyAlignment="1">
      <alignment horizontal="center" vertical="center" wrapText="1"/>
    </xf>
    <xf numFmtId="0" fontId="202" fillId="40" borderId="0" xfId="0" applyFont="1" applyFill="1" applyBorder="1" applyAlignment="1">
      <alignment horizontal="left" vertical="center"/>
    </xf>
    <xf numFmtId="3" fontId="162" fillId="40" borderId="0" xfId="0" applyNumberFormat="1" applyFont="1" applyFill="1" applyAlignment="1">
      <alignment vertical="center" wrapText="1"/>
    </xf>
    <xf numFmtId="177" fontId="203" fillId="40" borderId="0" xfId="0" applyNumberFormat="1" applyFont="1" applyFill="1" applyBorder="1">
      <alignment vertical="center"/>
    </xf>
    <xf numFmtId="184" fontId="187" fillId="40" borderId="0" xfId="0" applyNumberFormat="1" applyFont="1" applyFill="1" applyBorder="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2" fillId="22" borderId="0" xfId="17" applyFont="1" applyFill="1">
      <alignment vertical="center"/>
    </xf>
    <xf numFmtId="0" fontId="171" fillId="40" borderId="0" xfId="0" applyFont="1" applyFill="1" applyBorder="1" applyAlignment="1">
      <alignment horizontal="left" vertical="center"/>
    </xf>
    <xf numFmtId="3" fontId="148" fillId="40" borderId="0" xfId="0" applyNumberFormat="1" applyFont="1" applyFill="1">
      <alignment vertical="center"/>
    </xf>
    <xf numFmtId="177" fontId="172" fillId="40" borderId="0" xfId="0" applyNumberFormat="1" applyFont="1" applyFill="1" applyBorder="1" applyAlignment="1">
      <alignment vertical="center"/>
    </xf>
    <xf numFmtId="3" fontId="142" fillId="27" borderId="0" xfId="0" applyNumberFormat="1" applyFont="1" applyFill="1">
      <alignment vertical="center"/>
    </xf>
    <xf numFmtId="0" fontId="8" fillId="0" borderId="0" xfId="1" applyAlignment="1" applyProtection="1">
      <alignment vertical="center"/>
    </xf>
    <xf numFmtId="0" fontId="147" fillId="27" borderId="0" xfId="0" applyFont="1" applyFill="1" applyBorder="1" applyAlignment="1">
      <alignment horizontal="left" vertical="center" wrapText="1"/>
    </xf>
    <xf numFmtId="186" fontId="148" fillId="27" borderId="0" xfId="0" applyNumberFormat="1" applyFont="1" applyFill="1" applyBorder="1" applyAlignment="1">
      <alignment horizontal="right" vertical="center" wrapText="1"/>
    </xf>
    <xf numFmtId="0" fontId="143" fillId="27" borderId="0" xfId="0" applyFont="1" applyFill="1" applyBorder="1" applyAlignment="1">
      <alignment horizontal="left" vertical="center" shrinkToFit="1"/>
    </xf>
    <xf numFmtId="184" fontId="142" fillId="27" borderId="0" xfId="0" applyNumberFormat="1" applyFont="1" applyFill="1" applyBorder="1" applyAlignment="1">
      <alignment horizontal="center" vertical="center" wrapText="1"/>
    </xf>
    <xf numFmtId="14" fontId="118" fillId="22" borderId="163" xfId="17" applyNumberFormat="1" applyFont="1" applyFill="1" applyBorder="1" applyAlignment="1">
      <alignment horizontal="center" vertical="center" wrapText="1"/>
    </xf>
    <xf numFmtId="0" fontId="6" fillId="0" borderId="0" xfId="2">
      <alignment vertical="center"/>
    </xf>
    <xf numFmtId="177" fontId="13" fillId="0" borderId="10" xfId="2" applyNumberFormat="1" applyFont="1" applyBorder="1" applyAlignment="1">
      <alignment horizontal="center" vertical="center" wrapText="1"/>
    </xf>
    <xf numFmtId="177" fontId="13" fillId="0" borderId="10" xfId="2" applyNumberFormat="1" applyFont="1" applyBorder="1" applyAlignment="1">
      <alignment horizontal="center" vertical="center" shrinkToFit="1"/>
    </xf>
    <xf numFmtId="177" fontId="13" fillId="8" borderId="10" xfId="2" applyNumberFormat="1" applyFont="1" applyFill="1" applyBorder="1" applyAlignment="1">
      <alignment horizontal="center" vertical="center" shrinkToFit="1"/>
    </xf>
    <xf numFmtId="177" fontId="13" fillId="22" borderId="10" xfId="2" applyNumberFormat="1" applyFont="1" applyFill="1" applyBorder="1" applyAlignment="1">
      <alignment horizontal="center" vertical="center" shrinkToFit="1"/>
    </xf>
    <xf numFmtId="177" fontId="13" fillId="22" borderId="108" xfId="2" applyNumberFormat="1" applyFont="1" applyFill="1" applyBorder="1" applyAlignment="1">
      <alignment horizontal="center" vertical="center" wrapText="1"/>
    </xf>
    <xf numFmtId="177" fontId="13" fillId="22" borderId="109" xfId="2" applyNumberFormat="1" applyFont="1" applyFill="1" applyBorder="1" applyAlignment="1">
      <alignment horizontal="center" vertical="center" wrapText="1"/>
    </xf>
    <xf numFmtId="0" fontId="13" fillId="0" borderId="221" xfId="2" applyFont="1" applyBorder="1" applyAlignment="1">
      <alignment horizontal="center" vertical="center" wrapText="1"/>
    </xf>
    <xf numFmtId="0" fontId="13" fillId="0" borderId="222" xfId="2" applyFont="1" applyBorder="1" applyAlignment="1">
      <alignment horizontal="center" vertical="center" wrapText="1"/>
    </xf>
    <xf numFmtId="0" fontId="13" fillId="0" borderId="223" xfId="2" applyFont="1" applyBorder="1" applyAlignment="1">
      <alignment horizontal="center" vertical="center" wrapText="1"/>
    </xf>
    <xf numFmtId="0" fontId="13" fillId="0" borderId="221" xfId="2" applyFont="1" applyBorder="1" applyAlignment="1">
      <alignment horizontal="center" vertical="center"/>
    </xf>
    <xf numFmtId="0" fontId="13" fillId="6" borderId="221" xfId="2" applyFont="1" applyFill="1" applyBorder="1" applyAlignment="1">
      <alignment horizontal="center" vertical="center" wrapText="1"/>
    </xf>
    <xf numFmtId="0" fontId="8" fillId="0" borderId="145" xfId="1" applyFill="1" applyBorder="1" applyAlignment="1" applyProtection="1">
      <alignment vertical="center"/>
    </xf>
    <xf numFmtId="0" fontId="8" fillId="0" borderId="224" xfId="1" applyFill="1" applyBorder="1" applyAlignment="1" applyProtection="1">
      <alignment vertical="center"/>
    </xf>
    <xf numFmtId="0" fontId="10" fillId="0" borderId="225" xfId="2" applyFont="1" applyBorder="1" applyAlignment="1">
      <alignment vertical="center"/>
    </xf>
    <xf numFmtId="0" fontId="10" fillId="0" borderId="226" xfId="2" applyFont="1" applyBorder="1" applyAlignment="1">
      <alignment vertical="center"/>
    </xf>
    <xf numFmtId="0" fontId="77" fillId="22" borderId="0" xfId="0" applyFont="1" applyFill="1" applyAlignment="1">
      <alignment horizontal="center" vertical="center" wrapText="1"/>
    </xf>
    <xf numFmtId="0" fontId="174" fillId="22" borderId="165" xfId="0" applyFont="1" applyFill="1" applyBorder="1" applyAlignment="1">
      <alignment horizontal="center" vertical="center" wrapText="1"/>
    </xf>
    <xf numFmtId="0" fontId="174" fillId="22" borderId="199" xfId="0" applyFont="1" applyFill="1" applyBorder="1" applyAlignment="1">
      <alignment horizontal="center" vertical="center" wrapText="1"/>
    </xf>
    <xf numFmtId="0" fontId="209" fillId="22" borderId="220" xfId="2" applyFont="1" applyFill="1" applyBorder="1" applyAlignment="1">
      <alignment horizontal="center" vertical="center"/>
    </xf>
    <xf numFmtId="177" fontId="209" fillId="22" borderId="10" xfId="2" applyNumberFormat="1" applyFont="1" applyFill="1" applyBorder="1" applyAlignment="1">
      <alignment horizontal="center" vertical="center" shrinkToFit="1"/>
    </xf>
    <xf numFmtId="177" fontId="210" fillId="22" borderId="10" xfId="2" applyNumberFormat="1" applyFont="1" applyFill="1" applyBorder="1" applyAlignment="1">
      <alignment horizontal="center" vertical="center" shrinkToFit="1"/>
    </xf>
    <xf numFmtId="177" fontId="211" fillId="22" borderId="12" xfId="2" applyNumberFormat="1" applyFont="1" applyFill="1" applyBorder="1" applyAlignment="1">
      <alignment horizontal="center" vertical="center" shrinkToFit="1"/>
    </xf>
    <xf numFmtId="177" fontId="212" fillId="22" borderId="108" xfId="2" applyNumberFormat="1" applyFont="1" applyFill="1" applyBorder="1" applyAlignment="1">
      <alignment horizontal="center" vertical="center" wrapText="1"/>
    </xf>
    <xf numFmtId="0" fontId="213" fillId="0" borderId="180" xfId="1" applyFont="1" applyBorder="1" applyAlignment="1" applyProtection="1">
      <alignment horizontal="left" vertical="top" wrapText="1"/>
    </xf>
    <xf numFmtId="0" fontId="36" fillId="0" borderId="33" xfId="1" applyFont="1" applyBorder="1" applyAlignment="1" applyProtection="1">
      <alignment horizontal="left" vertical="top" wrapText="1"/>
    </xf>
    <xf numFmtId="0" fontId="195" fillId="0" borderId="0" xfId="0" applyFont="1" applyAlignment="1">
      <alignment vertical="top" wrapText="1"/>
    </xf>
    <xf numFmtId="0" fontId="116" fillId="3" borderId="2" xfId="2" applyFont="1" applyFill="1" applyBorder="1" applyAlignment="1">
      <alignment horizontal="center" vertical="center"/>
    </xf>
    <xf numFmtId="0" fontId="131" fillId="34" borderId="227" xfId="2" applyFont="1" applyFill="1" applyBorder="1" applyAlignment="1">
      <alignment horizontal="center" vertical="center" wrapText="1"/>
    </xf>
    <xf numFmtId="0" fontId="132" fillId="34" borderId="228" xfId="2" applyFont="1" applyFill="1" applyBorder="1" applyAlignment="1">
      <alignment horizontal="center" vertical="center" wrapText="1"/>
    </xf>
    <xf numFmtId="0" fontId="204" fillId="34" borderId="228" xfId="2" applyFont="1" applyFill="1" applyBorder="1" applyAlignment="1">
      <alignment horizontal="left" vertical="center"/>
    </xf>
    <xf numFmtId="0" fontId="125" fillId="34" borderId="228" xfId="2" applyFont="1" applyFill="1" applyBorder="1" applyAlignment="1">
      <alignment horizontal="center" vertical="center"/>
    </xf>
    <xf numFmtId="0" fontId="125" fillId="34" borderId="229" xfId="2" applyFont="1" applyFill="1" applyBorder="1" applyAlignment="1">
      <alignment horizontal="center" vertical="center"/>
    </xf>
    <xf numFmtId="0" fontId="77" fillId="22" borderId="230" xfId="0" applyFont="1" applyFill="1" applyBorder="1" applyAlignment="1">
      <alignment horizontal="left" vertical="center"/>
    </xf>
    <xf numFmtId="14" fontId="77" fillId="22" borderId="230" xfId="0" applyNumberFormat="1" applyFont="1" applyFill="1" applyBorder="1" applyAlignment="1">
      <alignment horizontal="left" vertical="center"/>
    </xf>
    <xf numFmtId="0" fontId="104" fillId="41" borderId="143" xfId="0" applyFont="1" applyFill="1" applyBorder="1" applyAlignment="1">
      <alignment horizontal="center" vertical="center" wrapText="1"/>
    </xf>
    <xf numFmtId="0" fontId="104" fillId="0" borderId="143" xfId="0" applyFont="1" applyBorder="1" applyAlignment="1">
      <alignment horizontal="center" vertical="center" wrapText="1"/>
    </xf>
    <xf numFmtId="0" fontId="104" fillId="0" borderId="165" xfId="0" applyFont="1" applyBorder="1" applyAlignment="1">
      <alignment horizontal="center" vertical="center" wrapText="1"/>
    </xf>
    <xf numFmtId="14" fontId="155" fillId="22" borderId="163" xfId="17" applyNumberFormat="1" applyFont="1" applyFill="1" applyBorder="1" applyAlignment="1">
      <alignment horizontal="center" vertical="center" wrapText="1"/>
    </xf>
    <xf numFmtId="3" fontId="13" fillId="22" borderId="0" xfId="0" applyNumberFormat="1" applyFont="1" applyFill="1">
      <alignment vertical="center"/>
    </xf>
    <xf numFmtId="0" fontId="104" fillId="49" borderId="143" xfId="0" applyFont="1" applyFill="1" applyBorder="1" applyAlignment="1">
      <alignment horizontal="center" vertical="center" wrapText="1"/>
    </xf>
    <xf numFmtId="0" fontId="214" fillId="0" borderId="0" xfId="0" applyFont="1">
      <alignment vertical="center"/>
    </xf>
    <xf numFmtId="3" fontId="153" fillId="0" borderId="0" xfId="0" applyNumberFormat="1" applyFont="1">
      <alignment vertical="center"/>
    </xf>
    <xf numFmtId="184" fontId="177" fillId="50" borderId="0" xfId="0" applyNumberFormat="1" applyFont="1" applyFill="1" applyBorder="1" applyAlignment="1">
      <alignment horizontal="center" vertical="center" wrapText="1"/>
    </xf>
    <xf numFmtId="177" fontId="23" fillId="22" borderId="10" xfId="2" applyNumberFormat="1" applyFont="1" applyFill="1" applyBorder="1" applyAlignment="1">
      <alignment horizontal="center" vertical="center" shrinkToFit="1"/>
    </xf>
    <xf numFmtId="0" fontId="157" fillId="24" borderId="0" xfId="0" applyFont="1" applyFill="1" applyAlignment="1">
      <alignment horizontal="center" vertical="center"/>
    </xf>
    <xf numFmtId="0" fontId="142" fillId="50" borderId="0" xfId="0" applyFont="1" applyFill="1" applyBorder="1" applyAlignment="1">
      <alignment horizontal="left" vertical="center" wrapText="1"/>
    </xf>
    <xf numFmtId="0" fontId="142" fillId="50" borderId="0" xfId="0" applyFont="1" applyFill="1" applyAlignment="1">
      <alignment horizontal="left" vertical="center" wrapText="1"/>
    </xf>
    <xf numFmtId="0" fontId="142" fillId="50" borderId="0" xfId="0" applyFont="1" applyFill="1" applyBorder="1" applyAlignment="1">
      <alignment horizontal="left" vertical="center"/>
    </xf>
    <xf numFmtId="0" fontId="142" fillId="50" borderId="0" xfId="0" applyFont="1" applyFill="1" applyAlignment="1">
      <alignment horizontal="left" vertical="center" shrinkToFit="1"/>
    </xf>
    <xf numFmtId="0" fontId="142" fillId="50" borderId="0" xfId="0" applyFont="1" applyFill="1" applyBorder="1" applyAlignment="1">
      <alignment horizontal="left" vertical="center" shrinkToFit="1"/>
    </xf>
    <xf numFmtId="0" fontId="6" fillId="0" borderId="0" xfId="2">
      <alignment vertical="center"/>
    </xf>
    <xf numFmtId="0" fontId="8" fillId="0" borderId="236" xfId="1" applyBorder="1" applyAlignment="1" applyProtection="1">
      <alignment vertical="center"/>
    </xf>
    <xf numFmtId="14" fontId="109" fillId="24" borderId="237" xfId="2" applyNumberFormat="1" applyFont="1" applyFill="1" applyBorder="1" applyAlignment="1">
      <alignment vertical="center" wrapText="1" shrinkToFit="1"/>
    </xf>
    <xf numFmtId="14" fontId="21" fillId="24" borderId="238" xfId="1" applyNumberFormat="1" applyFont="1" applyFill="1" applyBorder="1" applyAlignment="1" applyProtection="1">
      <alignment vertical="center" wrapText="1" shrinkToFit="1"/>
    </xf>
    <xf numFmtId="14" fontId="21" fillId="24" borderId="239" xfId="1" applyNumberFormat="1" applyFont="1" applyFill="1" applyBorder="1" applyAlignment="1" applyProtection="1">
      <alignment vertical="center" wrapText="1" shrinkToFit="1"/>
    </xf>
    <xf numFmtId="0" fontId="21" fillId="0" borderId="181" xfId="1" applyFont="1" applyBorder="1" applyAlignment="1" applyProtection="1">
      <alignment horizontal="left" vertical="center" wrapText="1"/>
    </xf>
    <xf numFmtId="0" fontId="8" fillId="0" borderId="240" xfId="1" applyBorder="1" applyAlignment="1" applyProtection="1">
      <alignment horizontal="left" vertical="center" wrapText="1"/>
    </xf>
    <xf numFmtId="0" fontId="166" fillId="52" borderId="0" xfId="0" applyFont="1" applyFill="1" applyAlignment="1">
      <alignment horizontal="center" vertical="center" wrapText="1"/>
    </xf>
    <xf numFmtId="0" fontId="163" fillId="52" borderId="115" xfId="0" applyFont="1" applyFill="1" applyBorder="1" applyAlignment="1">
      <alignment horizontal="center" vertical="center" wrapText="1"/>
    </xf>
    <xf numFmtId="0" fontId="8" fillId="0" borderId="0" xfId="1" applyAlignment="1" applyProtection="1">
      <alignment horizontal="left" vertical="top" wrapText="1"/>
    </xf>
    <xf numFmtId="0" fontId="189" fillId="0" borderId="244" xfId="1" applyFont="1" applyBorder="1" applyAlignment="1" applyProtection="1">
      <alignment horizontal="left" vertical="top" wrapText="1"/>
    </xf>
    <xf numFmtId="0" fontId="154" fillId="0" borderId="0" xfId="0" applyFont="1" applyAlignment="1">
      <alignment vertical="center" wrapText="1"/>
    </xf>
    <xf numFmtId="0" fontId="165" fillId="40" borderId="0" xfId="0" applyFont="1" applyFill="1" applyBorder="1" applyAlignment="1">
      <alignment horizontal="left" vertical="center" shrinkToFit="1"/>
    </xf>
    <xf numFmtId="3" fontId="142" fillId="40" borderId="0" xfId="0" applyNumberFormat="1" applyFont="1" applyFill="1" applyBorder="1" applyAlignment="1">
      <alignment vertical="center" wrapText="1"/>
    </xf>
    <xf numFmtId="177" fontId="142" fillId="40" borderId="0" xfId="0" applyNumberFormat="1" applyFont="1" applyFill="1" applyBorder="1" applyAlignment="1">
      <alignment horizontal="right" vertical="center" wrapText="1"/>
    </xf>
    <xf numFmtId="0" fontId="13" fillId="24" borderId="162" xfId="17" applyFont="1" applyFill="1" applyBorder="1" applyAlignment="1">
      <alignment horizontal="center" vertical="center" wrapText="1"/>
    </xf>
    <xf numFmtId="14" fontId="13" fillId="24" borderId="163" xfId="17" applyNumberFormat="1" applyFont="1" applyFill="1" applyBorder="1" applyAlignment="1">
      <alignment horizontal="center" vertical="center"/>
    </xf>
    <xf numFmtId="0" fontId="118" fillId="24" borderId="162" xfId="17" applyFont="1" applyFill="1" applyBorder="1" applyAlignment="1">
      <alignment horizontal="center" vertical="center" wrapText="1"/>
    </xf>
    <xf numFmtId="14" fontId="118" fillId="24" borderId="163" xfId="17" applyNumberFormat="1" applyFont="1" applyFill="1" applyBorder="1" applyAlignment="1">
      <alignment horizontal="center" vertical="center"/>
    </xf>
    <xf numFmtId="0" fontId="18" fillId="2" borderId="48" xfId="2" applyFont="1" applyFill="1" applyBorder="1" applyAlignment="1">
      <alignment horizontal="left" vertical="center" wrapText="1"/>
    </xf>
    <xf numFmtId="0" fontId="116" fillId="24" borderId="29" xfId="2" applyFont="1" applyFill="1" applyBorder="1" applyAlignment="1">
      <alignment horizontal="center" vertical="center"/>
    </xf>
    <xf numFmtId="14" fontId="116" fillId="24" borderId="30" xfId="2" applyNumberFormat="1" applyFont="1" applyFill="1" applyBorder="1" applyAlignment="1">
      <alignment horizontal="center" vertical="center"/>
    </xf>
    <xf numFmtId="0" fontId="189" fillId="24" borderId="0" xfId="1" applyFont="1" applyFill="1" applyAlignment="1" applyProtection="1">
      <alignment horizontal="left" vertical="top" wrapText="1"/>
    </xf>
    <xf numFmtId="14" fontId="116" fillId="24" borderId="45" xfId="2" applyNumberFormat="1" applyFont="1" applyFill="1" applyBorder="1" applyAlignment="1">
      <alignment horizontal="center" vertical="center"/>
    </xf>
    <xf numFmtId="0" fontId="21" fillId="24" borderId="11" xfId="1" applyFont="1" applyFill="1" applyBorder="1" applyAlignment="1" applyProtection="1">
      <alignment horizontal="center" vertical="center" wrapText="1"/>
    </xf>
    <xf numFmtId="14" fontId="116" fillId="24" borderId="2" xfId="2" applyNumberFormat="1" applyFont="1" applyFill="1" applyBorder="1" applyAlignment="1">
      <alignment horizontal="center" vertical="center" wrapText="1"/>
    </xf>
    <xf numFmtId="14" fontId="116" fillId="24" borderId="3" xfId="2" applyNumberFormat="1" applyFont="1" applyFill="1" applyBorder="1" applyAlignment="1">
      <alignment horizontal="center" vertical="center"/>
    </xf>
    <xf numFmtId="14" fontId="116" fillId="24" borderId="2" xfId="2" applyNumberFormat="1" applyFont="1" applyFill="1" applyBorder="1" applyAlignment="1">
      <alignment horizontal="center" vertical="center"/>
    </xf>
    <xf numFmtId="0" fontId="116" fillId="24" borderId="3" xfId="2" applyFont="1" applyFill="1" applyBorder="1" applyAlignment="1">
      <alignment horizontal="center" vertical="center" shrinkToFit="1"/>
    </xf>
    <xf numFmtId="0" fontId="18" fillId="26" borderId="48" xfId="2" applyFont="1" applyFill="1" applyBorder="1" applyAlignment="1">
      <alignment horizontal="center" vertical="center" wrapText="1"/>
    </xf>
    <xf numFmtId="0" fontId="110" fillId="26" borderId="48" xfId="1" applyFont="1" applyFill="1" applyBorder="1" applyAlignment="1" applyProtection="1">
      <alignment horizontal="center" vertical="center" wrapText="1"/>
    </xf>
    <xf numFmtId="0" fontId="77" fillId="24" borderId="230" xfId="0" applyFont="1" applyFill="1" applyBorder="1" applyAlignment="1">
      <alignment horizontal="left" vertical="center"/>
    </xf>
    <xf numFmtId="0" fontId="77" fillId="53" borderId="230" xfId="0" applyFont="1" applyFill="1" applyBorder="1" applyAlignment="1">
      <alignment horizontal="left" vertical="center"/>
    </xf>
    <xf numFmtId="0" fontId="77" fillId="54" borderId="230" xfId="0" applyFont="1" applyFill="1" applyBorder="1" applyAlignment="1">
      <alignment horizontal="left" vertical="center"/>
    </xf>
    <xf numFmtId="0" fontId="218" fillId="52" borderId="0" xfId="0" applyFont="1" applyFill="1" applyAlignment="1">
      <alignment horizontal="center" vertical="center" wrapText="1"/>
    </xf>
    <xf numFmtId="0" fontId="6" fillId="0" borderId="0" xfId="4"/>
    <xf numFmtId="0" fontId="6" fillId="0" borderId="0" xfId="20">
      <alignment vertical="center"/>
    </xf>
    <xf numFmtId="0" fontId="109" fillId="24" borderId="0" xfId="4" applyFont="1" applyFill="1" applyAlignment="1">
      <alignment vertical="top"/>
    </xf>
    <xf numFmtId="0" fontId="109" fillId="24" borderId="0" xfId="20" applyFont="1" applyFill="1" applyAlignment="1">
      <alignment vertical="top"/>
    </xf>
    <xf numFmtId="0" fontId="217" fillId="0" borderId="0" xfId="20" applyFont="1">
      <alignment vertical="center"/>
    </xf>
    <xf numFmtId="0" fontId="7" fillId="24" borderId="0" xfId="4" applyFont="1" applyFill="1" applyAlignment="1">
      <alignment vertical="top"/>
    </xf>
    <xf numFmtId="0" fontId="58" fillId="24" borderId="0" xfId="20" applyFont="1" applyFill="1" applyAlignment="1">
      <alignment horizontal="center" vertical="center"/>
    </xf>
    <xf numFmtId="0" fontId="7" fillId="24" borderId="0" xfId="20" applyFont="1" applyFill="1" applyAlignment="1">
      <alignment vertical="top"/>
    </xf>
    <xf numFmtId="0" fontId="7" fillId="3" borderId="0" xfId="20" applyFont="1" applyFill="1" applyAlignment="1">
      <alignment vertical="top"/>
    </xf>
    <xf numFmtId="0" fontId="223" fillId="3" borderId="0" xfId="20" applyFont="1" applyFill="1" applyAlignment="1">
      <alignment vertical="top"/>
    </xf>
    <xf numFmtId="0" fontId="35" fillId="3" borderId="0" xfId="20" applyFont="1" applyFill="1" applyAlignment="1">
      <alignment vertical="top"/>
    </xf>
    <xf numFmtId="0" fontId="224" fillId="3" borderId="0" xfId="20" applyFont="1" applyFill="1" applyAlignment="1">
      <alignment vertical="top"/>
    </xf>
    <xf numFmtId="0" fontId="6" fillId="3" borderId="0" xfId="20" applyFill="1" applyAlignment="1">
      <alignment horizontal="left" vertical="center"/>
    </xf>
    <xf numFmtId="0" fontId="225" fillId="56" borderId="0" xfId="4" applyFont="1" applyFill="1"/>
    <xf numFmtId="0" fontId="6" fillId="0" borderId="0" xfId="4" applyAlignment="1">
      <alignment horizontal="center" vertical="center"/>
    </xf>
    <xf numFmtId="0" fontId="17" fillId="6" borderId="0" xfId="4" applyFont="1" applyFill="1"/>
    <xf numFmtId="0" fontId="0" fillId="0" borderId="0" xfId="4" applyFont="1"/>
    <xf numFmtId="0" fontId="228" fillId="0" borderId="0" xfId="20" applyFont="1">
      <alignment vertical="center"/>
    </xf>
    <xf numFmtId="0" fontId="229" fillId="0" borderId="0" xfId="20" applyFont="1">
      <alignment vertical="center"/>
    </xf>
    <xf numFmtId="0" fontId="6" fillId="0" borderId="0" xfId="20" applyAlignment="1">
      <alignment horizontal="center" vertical="center"/>
    </xf>
    <xf numFmtId="0" fontId="230" fillId="0" borderId="0" xfId="20" applyFont="1">
      <alignment vertical="center"/>
    </xf>
    <xf numFmtId="0" fontId="6" fillId="0" borderId="74" xfId="0" applyFont="1" applyBorder="1" applyAlignment="1">
      <alignment horizontal="left" vertical="center"/>
    </xf>
    <xf numFmtId="0" fontId="6" fillId="0" borderId="0" xfId="0" applyFont="1" applyBorder="1" applyAlignment="1">
      <alignment horizontal="left" vertical="center"/>
    </xf>
    <xf numFmtId="0" fontId="6" fillId="0" borderId="76" xfId="0" applyFont="1" applyBorder="1" applyAlignment="1">
      <alignment horizontal="left" vertical="center"/>
    </xf>
    <xf numFmtId="0" fontId="185" fillId="6" borderId="0" xfId="0" applyFont="1" applyFill="1" applyAlignment="1">
      <alignment horizontal="left" vertical="center" wrapText="1"/>
    </xf>
    <xf numFmtId="0" fontId="185" fillId="6" borderId="76" xfId="0" applyFont="1" applyFill="1" applyBorder="1" applyAlignment="1">
      <alignment horizontal="left" vertical="center" wrapText="1"/>
    </xf>
    <xf numFmtId="0" fontId="185" fillId="6" borderId="0" xfId="0" applyFont="1" applyFill="1" applyAlignment="1">
      <alignment horizontal="left" vertical="center"/>
    </xf>
    <xf numFmtId="0" fontId="185" fillId="6" borderId="0" xfId="0" applyFont="1" applyFill="1" applyAlignment="1">
      <alignment horizontal="left" vertical="top" wrapText="1"/>
    </xf>
    <xf numFmtId="0" fontId="8" fillId="0" borderId="0" xfId="1" applyAlignment="1" applyProtection="1">
      <alignment horizontal="center" vertical="center" wrapText="1"/>
    </xf>
    <xf numFmtId="0" fontId="89" fillId="0" borderId="0" xfId="0" applyFont="1" applyAlignment="1">
      <alignment horizontal="left" vertical="center" wrapText="1"/>
    </xf>
    <xf numFmtId="0" fontId="85" fillId="0" borderId="0" xfId="0" applyFont="1" applyAlignment="1">
      <alignment horizontal="left" vertical="center" wrapText="1"/>
    </xf>
    <xf numFmtId="0" fontId="88" fillId="0" borderId="0" xfId="0" applyFont="1" applyBorder="1" applyAlignment="1">
      <alignment horizontal="left" vertical="center" wrapText="1"/>
    </xf>
    <xf numFmtId="0" fontId="86" fillId="0" borderId="0" xfId="0" applyFont="1" applyBorder="1" applyAlignment="1">
      <alignment horizontal="left" vertical="center" wrapText="1"/>
    </xf>
    <xf numFmtId="0" fontId="89" fillId="0" borderId="0" xfId="0" applyFont="1" applyAlignment="1">
      <alignment horizontal="left" vertical="top" wrapText="1"/>
    </xf>
    <xf numFmtId="0" fontId="85" fillId="0" borderId="0" xfId="0" applyFont="1" applyAlignment="1">
      <alignment horizontal="left" vertical="top" wrapText="1"/>
    </xf>
    <xf numFmtId="0" fontId="191" fillId="39" borderId="0" xfId="0" applyFont="1" applyFill="1" applyAlignment="1">
      <alignment horizontal="center" vertical="center"/>
    </xf>
    <xf numFmtId="0" fontId="191" fillId="39" borderId="0" xfId="0" applyFont="1" applyFill="1" applyAlignment="1">
      <alignment horizontal="center" vertical="center" wrapText="1"/>
    </xf>
    <xf numFmtId="0" fontId="192" fillId="46" borderId="0" xfId="0" applyFont="1" applyFill="1" applyBorder="1" applyAlignment="1">
      <alignment horizontal="center" vertical="center" wrapText="1"/>
    </xf>
    <xf numFmtId="0" fontId="192" fillId="46" borderId="216" xfId="0" applyFont="1" applyFill="1" applyBorder="1" applyAlignment="1">
      <alignment horizontal="center" vertical="center" wrapText="1"/>
    </xf>
    <xf numFmtId="0" fontId="179" fillId="39" borderId="0" xfId="0" applyFont="1" applyFill="1" applyAlignment="1">
      <alignment horizontal="left" vertical="top" wrapText="1"/>
    </xf>
    <xf numFmtId="0" fontId="179" fillId="46" borderId="0" xfId="0" applyFont="1" applyFill="1" applyBorder="1" applyAlignment="1">
      <alignment horizontal="center" vertical="top" wrapText="1"/>
    </xf>
    <xf numFmtId="0" fontId="179" fillId="46" borderId="0" xfId="0" applyFont="1" applyFill="1" applyBorder="1" applyAlignment="1">
      <alignment horizontal="left" vertical="top" wrapText="1"/>
    </xf>
    <xf numFmtId="0" fontId="179" fillId="39" borderId="0" xfId="0" applyFont="1" applyFill="1" applyAlignment="1">
      <alignment horizontal="center" vertical="center" wrapText="1"/>
    </xf>
    <xf numFmtId="0" fontId="179" fillId="46" borderId="0" xfId="0" applyFont="1" applyFill="1" applyBorder="1" applyAlignment="1">
      <alignment horizontal="left" vertical="top"/>
    </xf>
    <xf numFmtId="0" fontId="179" fillId="46" borderId="216" xfId="0" applyFont="1" applyFill="1" applyBorder="1" applyAlignment="1">
      <alignment horizontal="center" vertical="top" wrapText="1"/>
    </xf>
    <xf numFmtId="0" fontId="200" fillId="39" borderId="0" xfId="0" applyFont="1" applyFill="1" applyAlignment="1">
      <alignment horizontal="left" vertical="center" wrapText="1"/>
    </xf>
    <xf numFmtId="0" fontId="198" fillId="39" borderId="0" xfId="1" applyFont="1" applyFill="1" applyAlignment="1" applyProtection="1">
      <alignment horizontal="center" vertical="center" wrapText="1"/>
    </xf>
    <xf numFmtId="0" fontId="179" fillId="44" borderId="0" xfId="0" applyFont="1" applyFill="1" applyAlignment="1">
      <alignment horizontal="center" vertical="top" wrapText="1"/>
    </xf>
    <xf numFmtId="0" fontId="201" fillId="47" borderId="0" xfId="0" applyFont="1" applyFill="1" applyBorder="1" applyAlignment="1">
      <alignment horizontal="center" vertical="top" wrapText="1"/>
    </xf>
    <xf numFmtId="0" fontId="179" fillId="47" borderId="0" xfId="0" applyFont="1" applyFill="1" applyBorder="1" applyAlignment="1">
      <alignment horizontal="center" vertical="top" wrapText="1"/>
    </xf>
    <xf numFmtId="0" fontId="197" fillId="45" borderId="0" xfId="0" applyFont="1" applyFill="1" applyAlignment="1">
      <alignment horizontal="center" vertical="center" wrapText="1"/>
    </xf>
    <xf numFmtId="0" fontId="179" fillId="26" borderId="0" xfId="0" applyFont="1" applyFill="1" applyAlignment="1">
      <alignment horizontal="center" vertical="top"/>
    </xf>
    <xf numFmtId="0" fontId="10" fillId="7" borderId="158" xfId="17" applyFont="1" applyFill="1" applyBorder="1" applyAlignment="1">
      <alignment horizontal="left" vertical="center" wrapText="1"/>
    </xf>
    <xf numFmtId="0" fontId="10" fillId="7" borderId="155" xfId="17" applyFont="1" applyFill="1" applyBorder="1" applyAlignment="1">
      <alignment horizontal="left" vertical="center" wrapText="1"/>
    </xf>
    <xf numFmtId="0" fontId="10" fillId="7" borderId="159" xfId="17" applyFont="1" applyFill="1" applyBorder="1" applyAlignment="1">
      <alignment horizontal="left" vertical="center" wrapText="1"/>
    </xf>
    <xf numFmtId="0" fontId="38" fillId="22" borderId="205" xfId="17" applyFont="1" applyFill="1" applyBorder="1" applyAlignment="1">
      <alignment horizontal="left" vertical="top" wrapText="1"/>
    </xf>
    <xf numFmtId="0" fontId="38" fillId="22" borderId="206" xfId="17" applyFont="1" applyFill="1" applyBorder="1" applyAlignment="1">
      <alignment horizontal="left" vertical="top" wrapText="1"/>
    </xf>
    <xf numFmtId="0" fontId="38" fillId="22" borderId="207" xfId="17" applyFont="1" applyFill="1" applyBorder="1" applyAlignment="1">
      <alignment horizontal="left" vertical="top" wrapText="1"/>
    </xf>
    <xf numFmtId="0" fontId="13" fillId="22" borderId="205" xfId="2" applyFont="1" applyFill="1" applyBorder="1" applyAlignment="1">
      <alignment horizontal="left" vertical="top" wrapText="1"/>
    </xf>
    <xf numFmtId="0" fontId="13" fillId="22" borderId="206" xfId="2" applyFont="1" applyFill="1" applyBorder="1" applyAlignment="1">
      <alignment horizontal="left" vertical="top" wrapText="1"/>
    </xf>
    <xf numFmtId="0" fontId="13" fillId="22" borderId="207" xfId="2" applyFont="1" applyFill="1" applyBorder="1" applyAlignment="1">
      <alignment horizontal="left" vertical="top" wrapText="1"/>
    </xf>
    <xf numFmtId="0" fontId="124" fillId="22" borderId="205" xfId="2" applyFont="1" applyFill="1" applyBorder="1" applyAlignment="1">
      <alignment horizontal="left" vertical="top" wrapText="1"/>
    </xf>
    <xf numFmtId="0" fontId="124" fillId="22" borderId="206" xfId="2" applyFont="1" applyFill="1" applyBorder="1" applyAlignment="1">
      <alignment horizontal="left" vertical="top" wrapText="1"/>
    </xf>
    <xf numFmtId="0" fontId="124" fillId="22" borderId="207" xfId="2" applyFont="1" applyFill="1" applyBorder="1" applyAlignment="1">
      <alignment horizontal="left" vertical="top" wrapText="1"/>
    </xf>
    <xf numFmtId="0" fontId="61" fillId="14" borderId="64" xfId="17" applyFont="1" applyFill="1" applyBorder="1" applyAlignment="1">
      <alignment horizontal="right" vertical="center" wrapText="1"/>
    </xf>
    <xf numFmtId="0" fontId="62" fillId="14" borderId="64" xfId="0" applyFont="1" applyFill="1" applyBorder="1" applyAlignment="1">
      <alignment horizontal="right" vertical="center"/>
    </xf>
    <xf numFmtId="0" fontId="0" fillId="14" borderId="64" xfId="0" applyFill="1" applyBorder="1" applyAlignment="1">
      <alignment horizontal="right" vertical="center"/>
    </xf>
    <xf numFmtId="180" fontId="61" fillId="14" borderId="64" xfId="17" applyNumberFormat="1" applyFont="1" applyFill="1" applyBorder="1" applyAlignment="1">
      <alignment horizontal="center" vertical="center" wrapText="1"/>
    </xf>
    <xf numFmtId="180" fontId="0" fillId="14" borderId="64" xfId="0" applyNumberFormat="1" applyFill="1" applyBorder="1" applyAlignment="1">
      <alignment horizontal="center" vertical="center" wrapText="1"/>
    </xf>
    <xf numFmtId="0" fontId="63" fillId="15" borderId="65" xfId="17" applyFont="1" applyFill="1" applyBorder="1" applyAlignment="1">
      <alignment horizontal="center" vertical="center" wrapText="1"/>
    </xf>
    <xf numFmtId="0" fontId="64" fillId="15" borderId="65" xfId="0" applyFont="1" applyFill="1" applyBorder="1" applyAlignment="1">
      <alignment horizontal="center" vertical="center"/>
    </xf>
    <xf numFmtId="0" fontId="63" fillId="11" borderId="65" xfId="0" applyFont="1" applyFill="1" applyBorder="1" applyAlignment="1">
      <alignment horizontal="center" vertical="center"/>
    </xf>
    <xf numFmtId="0" fontId="66" fillId="11" borderId="65" xfId="0" applyFont="1" applyFill="1" applyBorder="1" applyAlignment="1">
      <alignment horizontal="center" vertical="center"/>
    </xf>
    <xf numFmtId="0" fontId="68" fillId="21" borderId="127" xfId="16" applyFont="1" applyFill="1" applyBorder="1" applyAlignment="1">
      <alignment horizontal="center" vertical="center"/>
    </xf>
    <xf numFmtId="0" fontId="68" fillId="21" borderId="132" xfId="16" applyFont="1" applyFill="1" applyBorder="1" applyAlignment="1">
      <alignment horizontal="center" vertical="center"/>
    </xf>
    <xf numFmtId="0" fontId="68" fillId="21" borderId="134" xfId="16" applyFont="1" applyFill="1" applyBorder="1" applyAlignment="1">
      <alignment horizontal="center" vertical="center"/>
    </xf>
    <xf numFmtId="0" fontId="69" fillId="2" borderId="128" xfId="16" applyFont="1" applyFill="1" applyBorder="1" applyAlignment="1">
      <alignment vertical="center" wrapText="1"/>
    </xf>
    <xf numFmtId="0" fontId="69" fillId="2" borderId="129" xfId="16" applyFont="1" applyFill="1" applyBorder="1" applyAlignment="1">
      <alignment vertical="center" wrapText="1"/>
    </xf>
    <xf numFmtId="0" fontId="69" fillId="2" borderId="130" xfId="16" applyFont="1" applyFill="1" applyBorder="1" applyAlignment="1">
      <alignment vertical="center" wrapText="1"/>
    </xf>
    <xf numFmtId="0" fontId="69" fillId="2" borderId="106" xfId="16" applyFont="1" applyFill="1" applyBorder="1" applyAlignment="1">
      <alignment vertical="center" wrapText="1"/>
    </xf>
    <xf numFmtId="0" fontId="69" fillId="2" borderId="0" xfId="16" applyFont="1" applyFill="1" applyAlignment="1">
      <alignment vertical="center" wrapText="1"/>
    </xf>
    <xf numFmtId="0" fontId="69" fillId="2" borderId="107" xfId="16" applyFont="1" applyFill="1" applyBorder="1" applyAlignment="1">
      <alignment vertical="center" wrapText="1"/>
    </xf>
    <xf numFmtId="0" fontId="69" fillId="2" borderId="135" xfId="16" applyFont="1" applyFill="1" applyBorder="1" applyAlignment="1">
      <alignment vertical="center" wrapText="1"/>
    </xf>
    <xf numFmtId="0" fontId="69" fillId="2" borderId="136" xfId="16" applyFont="1" applyFill="1" applyBorder="1" applyAlignment="1">
      <alignment vertical="center" wrapText="1"/>
    </xf>
    <xf numFmtId="0" fontId="69" fillId="2" borderId="137" xfId="16" applyFont="1" applyFill="1" applyBorder="1" applyAlignment="1">
      <alignment vertical="center" wrapText="1"/>
    </xf>
    <xf numFmtId="0" fontId="69" fillId="2" borderId="128" xfId="16" applyFont="1" applyFill="1" applyBorder="1" applyAlignment="1">
      <alignment horizontal="left" vertical="center" wrapText="1"/>
    </xf>
    <xf numFmtId="0" fontId="69" fillId="2" borderId="129" xfId="16" applyFont="1" applyFill="1" applyBorder="1" applyAlignment="1">
      <alignment horizontal="left" vertical="center" wrapText="1"/>
    </xf>
    <xf numFmtId="0" fontId="69" fillId="2" borderId="131" xfId="16" applyFont="1" applyFill="1" applyBorder="1" applyAlignment="1">
      <alignment horizontal="left" vertical="center" wrapText="1"/>
    </xf>
    <xf numFmtId="0" fontId="69" fillId="2" borderId="106" xfId="16" applyFont="1" applyFill="1" applyBorder="1" applyAlignment="1">
      <alignment horizontal="left" vertical="center" wrapText="1"/>
    </xf>
    <xf numFmtId="0" fontId="69" fillId="2" borderId="0" xfId="16" applyFont="1" applyFill="1" applyAlignment="1">
      <alignment horizontal="left" vertical="center" wrapText="1"/>
    </xf>
    <xf numFmtId="0" fontId="69" fillId="2" borderId="133" xfId="16" applyFont="1" applyFill="1" applyBorder="1" applyAlignment="1">
      <alignment horizontal="left" vertical="center" wrapText="1"/>
    </xf>
    <xf numFmtId="0" fontId="69" fillId="2" borderId="135" xfId="16" applyFont="1" applyFill="1" applyBorder="1" applyAlignment="1">
      <alignment horizontal="left" vertical="center" wrapText="1"/>
    </xf>
    <xf numFmtId="0" fontId="69" fillId="2" borderId="136" xfId="16" applyFont="1" applyFill="1" applyBorder="1" applyAlignment="1">
      <alignment horizontal="left" vertical="center" wrapText="1"/>
    </xf>
    <xf numFmtId="0" fontId="69" fillId="2" borderId="138" xfId="16" applyFont="1" applyFill="1" applyBorder="1" applyAlignment="1">
      <alignment horizontal="left" vertical="center" wrapText="1"/>
    </xf>
    <xf numFmtId="0" fontId="7" fillId="6" borderId="40" xfId="17" applyFont="1" applyFill="1" applyBorder="1" applyAlignment="1">
      <alignment horizontal="center" vertical="center" wrapText="1"/>
    </xf>
    <xf numFmtId="0" fontId="61" fillId="31" borderId="78" xfId="17" applyFont="1" applyFill="1" applyBorder="1" applyAlignment="1">
      <alignment horizontal="center" vertical="center" wrapText="1"/>
    </xf>
    <xf numFmtId="0" fontId="59" fillId="18" borderId="78" xfId="17" applyFont="1" applyFill="1" applyBorder="1" applyAlignment="1">
      <alignment horizontal="center" vertical="center" wrapText="1"/>
    </xf>
    <xf numFmtId="0" fontId="0" fillId="18" borderId="78" xfId="0" applyFill="1" applyBorder="1" applyAlignment="1">
      <alignment horizontal="center" vertical="center" wrapText="1"/>
    </xf>
    <xf numFmtId="0" fontId="69" fillId="3" borderId="79" xfId="17" applyFont="1" applyFill="1" applyBorder="1" applyAlignment="1">
      <alignment horizontal="center" vertical="center" wrapText="1"/>
    </xf>
    <xf numFmtId="0" fontId="69" fillId="3" borderId="80" xfId="17" applyFont="1" applyFill="1" applyBorder="1" applyAlignment="1">
      <alignment horizontal="center" vertical="center" wrapText="1"/>
    </xf>
    <xf numFmtId="0" fontId="69" fillId="3" borderId="81" xfId="17" applyFont="1" applyFill="1" applyBorder="1" applyAlignment="1">
      <alignment horizontal="center" vertical="center" wrapText="1"/>
    </xf>
    <xf numFmtId="180" fontId="61" fillId="3" borderId="79" xfId="17" applyNumberFormat="1" applyFont="1" applyFill="1" applyBorder="1" applyAlignment="1">
      <alignment horizontal="center" vertical="center" wrapText="1"/>
    </xf>
    <xf numFmtId="180" fontId="61" fillId="3" borderId="81" xfId="17" applyNumberFormat="1" applyFont="1" applyFill="1" applyBorder="1" applyAlignment="1">
      <alignment horizontal="center" vertical="center" wrapText="1"/>
    </xf>
    <xf numFmtId="0" fontId="38" fillId="24" borderId="205" xfId="17" applyFont="1" applyFill="1" applyBorder="1" applyAlignment="1">
      <alignment horizontal="left" vertical="top" wrapText="1"/>
    </xf>
    <xf numFmtId="0" fontId="38" fillId="24" borderId="206" xfId="17" applyFont="1" applyFill="1" applyBorder="1" applyAlignment="1">
      <alignment horizontal="left" vertical="top" wrapText="1"/>
    </xf>
    <xf numFmtId="0" fontId="38" fillId="24" borderId="207" xfId="17" applyFont="1" applyFill="1" applyBorder="1" applyAlignment="1">
      <alignment horizontal="left" vertical="top" wrapText="1"/>
    </xf>
    <xf numFmtId="0" fontId="13" fillId="24" borderId="205" xfId="17" applyFont="1" applyFill="1" applyBorder="1" applyAlignment="1">
      <alignment horizontal="left" vertical="top" wrapText="1"/>
    </xf>
    <xf numFmtId="0" fontId="13" fillId="24" borderId="206" xfId="17" applyFont="1" applyFill="1" applyBorder="1" applyAlignment="1">
      <alignment horizontal="left" vertical="top" wrapText="1"/>
    </xf>
    <xf numFmtId="0" fontId="13" fillId="24" borderId="207" xfId="17" applyFont="1" applyFill="1" applyBorder="1" applyAlignment="1">
      <alignment horizontal="left" vertical="top" wrapText="1"/>
    </xf>
    <xf numFmtId="0" fontId="51" fillId="0" borderId="54" xfId="17" applyFont="1" applyBorder="1" applyAlignment="1">
      <alignment horizontal="center" vertical="center"/>
    </xf>
    <xf numFmtId="0" fontId="51" fillId="0" borderId="55" xfId="17" applyFont="1" applyBorder="1" applyAlignment="1">
      <alignment horizontal="center" vertical="center"/>
    </xf>
    <xf numFmtId="0" fontId="51" fillId="0" borderId="56" xfId="17" applyFont="1" applyBorder="1" applyAlignment="1">
      <alignment horizontal="center" vertical="center"/>
    </xf>
    <xf numFmtId="0" fontId="1" fillId="0" borderId="82" xfId="17" applyBorder="1" applyAlignment="1">
      <alignment horizontal="center" vertical="center"/>
    </xf>
    <xf numFmtId="0" fontId="1" fillId="0" borderId="83" xfId="17" applyBorder="1" applyAlignment="1">
      <alignment horizontal="center" vertical="center"/>
    </xf>
    <xf numFmtId="0" fontId="1" fillId="0" borderId="84" xfId="17" applyBorder="1" applyAlignment="1">
      <alignment horizontal="center" vertical="center"/>
    </xf>
    <xf numFmtId="0" fontId="39" fillId="0" borderId="85" xfId="17" applyFont="1" applyBorder="1" applyAlignment="1">
      <alignment horizontal="center" vertical="center" wrapText="1"/>
    </xf>
    <xf numFmtId="0" fontId="39" fillId="0" borderId="50" xfId="17" applyFont="1" applyBorder="1" applyAlignment="1">
      <alignment horizontal="center" vertical="center" wrapText="1"/>
    </xf>
    <xf numFmtId="0" fontId="35" fillId="19" borderId="0" xfId="17" applyFont="1" applyFill="1" applyAlignment="1">
      <alignment horizontal="center" vertical="center"/>
    </xf>
    <xf numFmtId="179" fontId="11" fillId="0" borderId="86" xfId="17" applyNumberFormat="1" applyFont="1" applyBorder="1" applyAlignment="1">
      <alignment horizontal="center" vertical="center" shrinkToFit="1"/>
    </xf>
    <xf numFmtId="179" fontId="11" fillId="0" borderId="87" xfId="17" applyNumberFormat="1" applyFont="1" applyBorder="1" applyAlignment="1">
      <alignment horizontal="center" vertical="center" shrinkToFit="1"/>
    </xf>
    <xf numFmtId="0" fontId="49" fillId="0" borderId="88" xfId="17" applyFont="1" applyBorder="1" applyAlignment="1">
      <alignment horizontal="center" vertical="center"/>
    </xf>
    <xf numFmtId="0" fontId="49" fillId="0" borderId="89" xfId="17" applyFont="1" applyBorder="1" applyAlignment="1">
      <alignment horizontal="center" vertical="center"/>
    </xf>
    <xf numFmtId="0" fontId="38" fillId="12" borderId="90" xfId="18" applyFont="1" applyFill="1" applyBorder="1" applyAlignment="1">
      <alignment horizontal="center" vertical="center"/>
    </xf>
    <xf numFmtId="0" fontId="38" fillId="12" borderId="91" xfId="18" applyFont="1" applyFill="1" applyBorder="1" applyAlignment="1">
      <alignment horizontal="center" vertical="center"/>
    </xf>
    <xf numFmtId="0" fontId="12" fillId="0" borderId="146" xfId="17" applyFont="1" applyBorder="1" applyAlignment="1">
      <alignment horizontal="center" vertical="center" wrapText="1"/>
    </xf>
    <xf numFmtId="0" fontId="12" fillId="0" borderId="147" xfId="17" applyFont="1" applyBorder="1" applyAlignment="1">
      <alignment horizontal="center" vertical="center" wrapText="1"/>
    </xf>
    <xf numFmtId="0" fontId="12" fillId="0" borderId="148" xfId="17" applyFont="1" applyBorder="1" applyAlignment="1">
      <alignment horizontal="center" vertical="center" wrapText="1"/>
    </xf>
    <xf numFmtId="0" fontId="56" fillId="0" borderId="150" xfId="17" applyFont="1" applyBorder="1" applyAlignment="1">
      <alignment horizontal="center" vertical="center"/>
    </xf>
    <xf numFmtId="0" fontId="56" fillId="0" borderId="151" xfId="17" applyFont="1" applyBorder="1" applyAlignment="1">
      <alignment horizontal="center" vertical="center"/>
    </xf>
    <xf numFmtId="0" fontId="56" fillId="0" borderId="152" xfId="17" applyFont="1" applyBorder="1" applyAlignment="1">
      <alignment horizontal="center" vertical="center"/>
    </xf>
    <xf numFmtId="0" fontId="206" fillId="22" borderId="205" xfId="17" applyFont="1" applyFill="1" applyBorder="1" applyAlignment="1">
      <alignment horizontal="left" vertical="top" wrapText="1"/>
    </xf>
    <xf numFmtId="0" fontId="226" fillId="56" borderId="0" xfId="4" applyFont="1" applyFill="1" applyAlignment="1">
      <alignment vertical="top" wrapText="1"/>
    </xf>
    <xf numFmtId="0" fontId="227" fillId="56" borderId="0" xfId="20" applyFont="1" applyFill="1" applyAlignment="1">
      <alignment vertical="center" wrapText="1"/>
    </xf>
    <xf numFmtId="0" fontId="25" fillId="56" borderId="0" xfId="20" applyFont="1" applyFill="1">
      <alignment vertical="center"/>
    </xf>
    <xf numFmtId="0" fontId="215" fillId="51" borderId="0" xfId="20" applyFont="1" applyFill="1" applyAlignment="1">
      <alignment horizontal="center" vertical="center"/>
    </xf>
    <xf numFmtId="0" fontId="6" fillId="0" borderId="0" xfId="20">
      <alignment vertical="center"/>
    </xf>
    <xf numFmtId="0" fontId="21" fillId="0" borderId="0" xfId="20" applyFont="1" applyAlignment="1">
      <alignment horizontal="center" vertical="center"/>
    </xf>
    <xf numFmtId="0" fontId="219" fillId="0" borderId="0" xfId="20" applyFont="1" applyAlignment="1">
      <alignment horizontal="center" vertical="center"/>
    </xf>
    <xf numFmtId="0" fontId="35" fillId="10" borderId="0" xfId="20" applyFont="1" applyFill="1" applyAlignment="1">
      <alignment horizontal="center" vertical="center"/>
    </xf>
    <xf numFmtId="0" fontId="6" fillId="10" borderId="0" xfId="20" applyFill="1" applyAlignment="1">
      <alignment horizontal="center" vertical="center"/>
    </xf>
    <xf numFmtId="0" fontId="109" fillId="24" borderId="0" xfId="20" applyFont="1" applyFill="1" applyAlignment="1">
      <alignment horizontal="center" vertical="center"/>
    </xf>
    <xf numFmtId="0" fontId="220" fillId="3" borderId="0" xfId="20" applyFont="1" applyFill="1" applyAlignment="1">
      <alignment vertical="top" wrapText="1"/>
    </xf>
    <xf numFmtId="0" fontId="221" fillId="3" borderId="0" xfId="20" applyFont="1" applyFill="1" applyAlignment="1">
      <alignment vertical="top" wrapText="1"/>
    </xf>
    <xf numFmtId="0" fontId="6" fillId="3" borderId="0" xfId="20" applyFill="1" applyAlignment="1">
      <alignment vertical="top" wrapText="1"/>
    </xf>
    <xf numFmtId="0" fontId="52" fillId="55" borderId="0" xfId="20" applyFont="1" applyFill="1" applyAlignment="1">
      <alignment horizontal="left" vertical="top" wrapText="1"/>
    </xf>
    <xf numFmtId="0" fontId="222" fillId="55" borderId="0" xfId="20" applyFont="1" applyFill="1" applyAlignment="1">
      <alignment horizontal="left" vertical="top" wrapText="1"/>
    </xf>
    <xf numFmtId="0" fontId="156" fillId="22" borderId="0" xfId="0" applyFont="1" applyFill="1" applyAlignment="1">
      <alignment horizontal="left" vertical="top" wrapText="1"/>
    </xf>
    <xf numFmtId="0" fontId="130" fillId="26" borderId="0" xfId="0" applyFont="1" applyFill="1" applyAlignment="1">
      <alignment horizontal="center" vertical="center" wrapText="1"/>
    </xf>
    <xf numFmtId="0" fontId="195" fillId="22" borderId="0" xfId="0" applyFont="1" applyFill="1" applyAlignment="1">
      <alignment horizontal="center" vertical="top" wrapText="1"/>
    </xf>
    <xf numFmtId="0" fontId="0" fillId="22" borderId="0" xfId="0" applyFill="1" applyAlignment="1">
      <alignment horizontal="center" vertical="center" wrapText="1"/>
    </xf>
    <xf numFmtId="0" fontId="130" fillId="22" borderId="0" xfId="0" applyFont="1" applyFill="1" applyAlignment="1">
      <alignment horizontal="center" vertical="top" wrapText="1"/>
    </xf>
    <xf numFmtId="0" fontId="178" fillId="22" borderId="0" xfId="0" applyFont="1" applyFill="1" applyAlignment="1">
      <alignment horizontal="center" vertical="center" wrapText="1"/>
    </xf>
    <xf numFmtId="0" fontId="149" fillId="28" borderId="0" xfId="0" applyFont="1" applyFill="1" applyAlignment="1">
      <alignment horizontal="left" vertical="center" wrapText="1"/>
    </xf>
    <xf numFmtId="0" fontId="144" fillId="26" borderId="0" xfId="0" applyFont="1" applyFill="1" applyAlignment="1">
      <alignment horizontal="left" vertical="center"/>
    </xf>
    <xf numFmtId="0" fontId="145" fillId="26" borderId="0" xfId="1" applyFont="1" applyFill="1" applyBorder="1" applyAlignment="1" applyProtection="1">
      <alignment horizontal="left" vertical="top" wrapText="1"/>
    </xf>
    <xf numFmtId="0" fontId="74" fillId="27" borderId="0" xfId="0" applyFont="1" applyFill="1" applyAlignment="1">
      <alignment horizontal="center" vertical="top" wrapText="1"/>
    </xf>
    <xf numFmtId="0" fontId="74" fillId="27" borderId="0" xfId="0" applyFont="1" applyFill="1" applyAlignment="1">
      <alignment horizontal="right" vertical="top" wrapText="1"/>
    </xf>
    <xf numFmtId="0" fontId="119" fillId="32" borderId="0" xfId="0" applyFont="1" applyFill="1" applyAlignment="1">
      <alignment horizontal="center" vertical="top" wrapText="1"/>
    </xf>
    <xf numFmtId="0" fontId="106" fillId="32" borderId="0" xfId="0" applyFont="1" applyFill="1" applyAlignment="1">
      <alignment horizontal="center" vertical="top" wrapText="1"/>
    </xf>
    <xf numFmtId="0" fontId="74" fillId="27" borderId="0" xfId="0" applyFont="1" applyFill="1" applyAlignment="1">
      <alignment horizontal="left" vertical="top" wrapText="1"/>
    </xf>
    <xf numFmtId="0" fontId="159" fillId="36" borderId="0" xfId="0" applyFont="1" applyFill="1" applyAlignment="1">
      <alignment horizontal="left" vertical="top" wrapText="1"/>
    </xf>
    <xf numFmtId="0" fontId="139" fillId="36" borderId="0" xfId="0" applyFont="1" applyFill="1" applyAlignment="1">
      <alignment horizontal="left" vertical="top" wrapText="1"/>
    </xf>
    <xf numFmtId="0" fontId="18" fillId="36" borderId="0" xfId="0" applyFont="1" applyFill="1" applyAlignment="1">
      <alignment horizontal="center" vertical="center"/>
    </xf>
    <xf numFmtId="0" fontId="119" fillId="36" borderId="0" xfId="0" applyFont="1" applyFill="1" applyAlignment="1">
      <alignment horizontal="center" vertical="center"/>
    </xf>
    <xf numFmtId="0" fontId="170" fillId="27" borderId="0" xfId="0" applyFont="1" applyFill="1" applyAlignment="1">
      <alignment horizontal="center" vertical="top" wrapText="1"/>
    </xf>
    <xf numFmtId="0" fontId="80" fillId="25" borderId="121" xfId="0" applyFont="1" applyFill="1" applyBorder="1" applyAlignment="1">
      <alignment horizontal="left" vertical="center"/>
    </xf>
    <xf numFmtId="0" fontId="80" fillId="25" borderId="122" xfId="0" applyFont="1" applyFill="1" applyBorder="1" applyAlignment="1">
      <alignment horizontal="left" vertical="center"/>
    </xf>
    <xf numFmtId="0" fontId="80" fillId="25" borderId="123" xfId="0" applyFont="1" applyFill="1" applyBorder="1" applyAlignment="1">
      <alignment horizontal="left" vertical="center"/>
    </xf>
    <xf numFmtId="0" fontId="80" fillId="25" borderId="126" xfId="0" applyFont="1" applyFill="1" applyBorder="1" applyAlignment="1">
      <alignment horizontal="left" vertical="center"/>
    </xf>
    <xf numFmtId="0" fontId="80" fillId="25" borderId="124" xfId="0" applyFont="1" applyFill="1" applyBorder="1" applyAlignment="1">
      <alignment horizontal="left" vertical="center"/>
    </xf>
    <xf numFmtId="0" fontId="80" fillId="25" borderId="125" xfId="0" applyFont="1" applyFill="1" applyBorder="1" applyAlignment="1">
      <alignment horizontal="left" vertical="center"/>
    </xf>
    <xf numFmtId="0" fontId="80" fillId="25" borderId="118" xfId="0" applyFont="1" applyFill="1" applyBorder="1" applyAlignment="1">
      <alignment horizontal="left" vertical="center"/>
    </xf>
    <xf numFmtId="0" fontId="80" fillId="25" borderId="119" xfId="0" applyFont="1" applyFill="1" applyBorder="1" applyAlignment="1">
      <alignment horizontal="left" vertical="center"/>
    </xf>
    <xf numFmtId="0" fontId="80" fillId="25" borderId="120" xfId="0" applyFont="1" applyFill="1" applyBorder="1" applyAlignment="1">
      <alignment horizontal="left" vertical="center"/>
    </xf>
    <xf numFmtId="0" fontId="82" fillId="0" borderId="115" xfId="0" applyFont="1" applyBorder="1" applyAlignment="1">
      <alignment horizontal="justify" vertical="center" wrapText="1"/>
    </xf>
    <xf numFmtId="0" fontId="82" fillId="0" borderId="116" xfId="0" applyFont="1" applyBorder="1" applyAlignment="1">
      <alignment horizontal="justify" vertical="center" wrapText="1"/>
    </xf>
    <xf numFmtId="0" fontId="80" fillId="0" borderId="115" xfId="0" applyFont="1" applyBorder="1" applyAlignment="1">
      <alignment horizontal="justify" vertical="center" wrapText="1"/>
    </xf>
    <xf numFmtId="0" fontId="80" fillId="0" borderId="116" xfId="0" applyFont="1" applyBorder="1" applyAlignment="1">
      <alignment horizontal="justify" vertical="center" wrapText="1"/>
    </xf>
    <xf numFmtId="0" fontId="80" fillId="22" borderId="117" xfId="0" applyFont="1" applyFill="1" applyBorder="1" applyAlignment="1">
      <alignment horizontal="left" vertical="center"/>
    </xf>
    <xf numFmtId="0" fontId="80" fillId="0" borderId="117" xfId="0" applyFont="1" applyBorder="1" applyAlignment="1">
      <alignment horizontal="left" vertical="center"/>
    </xf>
    <xf numFmtId="0" fontId="106" fillId="33" borderId="0" xfId="0" applyFont="1" applyFill="1" applyAlignment="1">
      <alignment horizontal="left" vertical="center" wrapText="1"/>
    </xf>
    <xf numFmtId="0" fontId="108" fillId="26" borderId="118" xfId="0" applyFont="1" applyFill="1" applyBorder="1" applyAlignment="1">
      <alignment horizontal="left" vertical="center"/>
    </xf>
    <xf numFmtId="0" fontId="108" fillId="26" borderId="119" xfId="0" applyFont="1" applyFill="1" applyBorder="1" applyAlignment="1">
      <alignment horizontal="left" vertical="center"/>
    </xf>
    <xf numFmtId="0" fontId="108" fillId="26" borderId="120" xfId="0" applyFont="1" applyFill="1" applyBorder="1" applyAlignment="1">
      <alignment horizontal="left" vertical="center"/>
    </xf>
    <xf numFmtId="0" fontId="105" fillId="22" borderId="0" xfId="0" applyFont="1" applyFill="1" applyAlignment="1">
      <alignment horizontal="left" vertical="center"/>
    </xf>
    <xf numFmtId="56" fontId="109" fillId="24" borderId="45" xfId="1" applyNumberFormat="1" applyFont="1" applyFill="1" applyBorder="1" applyAlignment="1" applyProtection="1">
      <alignment horizontal="center" vertical="center" wrapText="1"/>
    </xf>
    <xf numFmtId="56" fontId="109" fillId="24" borderId="2" xfId="1" applyNumberFormat="1" applyFont="1" applyFill="1" applyBorder="1" applyAlignment="1" applyProtection="1">
      <alignment horizontal="center" vertical="center" wrapText="1"/>
    </xf>
    <xf numFmtId="56" fontId="109" fillId="24" borderId="3" xfId="1" applyNumberFormat="1" applyFont="1" applyFill="1" applyBorder="1" applyAlignment="1" applyProtection="1">
      <alignment horizontal="center" vertical="center" wrapText="1"/>
    </xf>
    <xf numFmtId="14" fontId="21" fillId="24" borderId="187" xfId="1" applyNumberFormat="1" applyFont="1" applyFill="1" applyBorder="1" applyAlignment="1" applyProtection="1">
      <alignment horizontal="center" vertical="center" wrapText="1"/>
    </xf>
    <xf numFmtId="0" fontId="21" fillId="24" borderId="187" xfId="2" applyFont="1" applyFill="1" applyBorder="1" applyAlignment="1">
      <alignment horizontal="center" vertical="center"/>
    </xf>
    <xf numFmtId="14" fontId="29" fillId="24" borderId="45" xfId="2" applyNumberFormat="1" applyFont="1" applyFill="1" applyBorder="1" applyAlignment="1">
      <alignment horizontal="center" vertical="center" shrinkToFit="1"/>
    </xf>
    <xf numFmtId="14" fontId="29" fillId="24" borderId="2" xfId="2" applyNumberFormat="1" applyFont="1" applyFill="1" applyBorder="1" applyAlignment="1">
      <alignment horizontal="center" vertical="center" shrinkToFit="1"/>
    </xf>
    <xf numFmtId="14" fontId="29" fillId="24" borderId="195" xfId="2" applyNumberFormat="1" applyFont="1" applyFill="1" applyBorder="1" applyAlignment="1">
      <alignment horizontal="center" vertical="center" shrinkToFit="1"/>
    </xf>
    <xf numFmtId="14" fontId="21" fillId="3" borderId="1" xfId="1" applyNumberFormat="1" applyFont="1" applyFill="1" applyBorder="1" applyAlignment="1" applyProtection="1">
      <alignment horizontal="center" vertical="center" wrapText="1"/>
    </xf>
    <xf numFmtId="14" fontId="21" fillId="3" borderId="2" xfId="1" applyNumberFormat="1" applyFont="1" applyFill="1" applyBorder="1" applyAlignment="1" applyProtection="1">
      <alignment horizontal="center" vertical="center" wrapText="1"/>
    </xf>
    <xf numFmtId="14" fontId="19" fillId="3" borderId="45" xfId="2" applyNumberFormat="1" applyFont="1" applyFill="1" applyBorder="1" applyAlignment="1">
      <alignment horizontal="center" vertical="center" shrinkToFit="1"/>
    </xf>
    <xf numFmtId="14" fontId="19" fillId="3" borderId="2" xfId="2" applyNumberFormat="1" applyFont="1" applyFill="1" applyBorder="1" applyAlignment="1">
      <alignment horizontal="center" vertical="center" shrinkToFit="1"/>
    </xf>
    <xf numFmtId="56" fontId="21" fillId="3" borderId="45" xfId="2" applyNumberFormat="1" applyFont="1" applyFill="1" applyBorder="1" applyAlignment="1">
      <alignment horizontal="center" vertical="center" wrapText="1"/>
    </xf>
    <xf numFmtId="56" fontId="21" fillId="3" borderId="2" xfId="2" applyNumberFormat="1" applyFont="1" applyFill="1" applyBorder="1" applyAlignment="1">
      <alignment horizontal="center" vertical="center" wrapText="1"/>
    </xf>
    <xf numFmtId="56" fontId="21" fillId="24" borderId="45" xfId="2" applyNumberFormat="1" applyFont="1" applyFill="1" applyBorder="1" applyAlignment="1">
      <alignment horizontal="center" vertical="center" wrapText="1"/>
    </xf>
    <xf numFmtId="56" fontId="21" fillId="24" borderId="2" xfId="2" applyNumberFormat="1" applyFont="1" applyFill="1" applyBorder="1" applyAlignment="1">
      <alignment horizontal="center" vertical="center" wrapText="1"/>
    </xf>
    <xf numFmtId="56" fontId="21" fillId="24" borderId="166" xfId="2" applyNumberFormat="1" applyFont="1" applyFill="1" applyBorder="1" applyAlignment="1">
      <alignment horizontal="center" vertical="center" wrapText="1"/>
    </xf>
    <xf numFmtId="0" fontId="21" fillId="24" borderId="192" xfId="2" applyFont="1" applyFill="1" applyBorder="1" applyAlignment="1">
      <alignment horizontal="center" vertical="center"/>
    </xf>
    <xf numFmtId="0" fontId="21" fillId="24" borderId="196" xfId="2" applyFont="1" applyFill="1" applyBorder="1" applyAlignment="1">
      <alignment horizontal="center" vertical="center"/>
    </xf>
    <xf numFmtId="14" fontId="21" fillId="24" borderId="45" xfId="2" applyNumberFormat="1" applyFont="1" applyFill="1" applyBorder="1" applyAlignment="1">
      <alignment horizontal="center" vertical="center" wrapText="1" shrinkToFit="1"/>
    </xf>
    <xf numFmtId="14" fontId="21" fillId="24" borderId="2" xfId="2" applyNumberFormat="1" applyFont="1" applyFill="1" applyBorder="1" applyAlignment="1">
      <alignment horizontal="center" vertical="center" shrinkToFit="1"/>
    </xf>
    <xf numFmtId="14" fontId="21" fillId="24" borderId="195" xfId="2" applyNumberFormat="1" applyFont="1" applyFill="1" applyBorder="1" applyAlignment="1">
      <alignment horizontal="center" vertical="center" shrinkToFit="1"/>
    </xf>
    <xf numFmtId="14" fontId="21" fillId="24" borderId="171" xfId="1" applyNumberFormat="1" applyFont="1" applyFill="1" applyBorder="1" applyAlignment="1" applyProtection="1">
      <alignment horizontal="center" vertical="center" wrapText="1" shrinkToFit="1"/>
    </xf>
    <xf numFmtId="14" fontId="21" fillId="24" borderId="173" xfId="1" applyNumberFormat="1" applyFont="1" applyFill="1" applyBorder="1" applyAlignment="1" applyProtection="1">
      <alignment horizontal="center" vertical="center" wrapText="1" shrinkToFit="1"/>
    </xf>
    <xf numFmtId="14" fontId="21" fillId="24" borderId="172" xfId="1" applyNumberFormat="1" applyFont="1" applyFill="1" applyBorder="1" applyAlignment="1" applyProtection="1">
      <alignment horizontal="center" vertical="center" wrapText="1" shrinkToFit="1"/>
    </xf>
    <xf numFmtId="56" fontId="21" fillId="24" borderId="3" xfId="2" applyNumberFormat="1" applyFont="1" applyFill="1" applyBorder="1" applyAlignment="1">
      <alignment horizontal="center" vertical="center" wrapText="1"/>
    </xf>
    <xf numFmtId="56" fontId="21" fillId="24" borderId="237" xfId="2" applyNumberFormat="1" applyFont="1" applyFill="1" applyBorder="1" applyAlignment="1">
      <alignment horizontal="center" vertical="center" wrapText="1"/>
    </xf>
    <xf numFmtId="56" fontId="21" fillId="24" borderId="238" xfId="2" applyNumberFormat="1" applyFont="1" applyFill="1" applyBorder="1" applyAlignment="1">
      <alignment horizontal="center" vertical="center" wrapText="1"/>
    </xf>
    <xf numFmtId="56" fontId="21" fillId="24" borderId="239" xfId="2" applyNumberFormat="1" applyFont="1" applyFill="1" applyBorder="1" applyAlignment="1">
      <alignment horizontal="center" vertical="center" wrapText="1"/>
    </xf>
    <xf numFmtId="14" fontId="21" fillId="24" borderId="169" xfId="1" applyNumberFormat="1" applyFont="1" applyFill="1" applyBorder="1" applyAlignment="1" applyProtection="1">
      <alignment horizontal="center" vertical="center" wrapText="1" shrinkToFit="1"/>
    </xf>
    <xf numFmtId="14" fontId="21" fillId="24" borderId="167" xfId="1" applyNumberFormat="1" applyFont="1" applyFill="1" applyBorder="1" applyAlignment="1" applyProtection="1">
      <alignment horizontal="center" vertical="center" wrapText="1" shrinkToFit="1"/>
    </xf>
    <xf numFmtId="14" fontId="21" fillId="24" borderId="170" xfId="1" applyNumberFormat="1" applyFont="1" applyFill="1" applyBorder="1" applyAlignment="1" applyProtection="1">
      <alignment horizontal="center" vertical="center" wrapText="1" shrinkToFit="1"/>
    </xf>
    <xf numFmtId="56" fontId="21" fillId="24" borderId="45" xfId="1" applyNumberFormat="1" applyFont="1" applyFill="1" applyBorder="1" applyAlignment="1" applyProtection="1">
      <alignment horizontal="center" vertical="center" wrapText="1"/>
    </xf>
    <xf numFmtId="56" fontId="21" fillId="24" borderId="2" xfId="1" applyNumberFormat="1" applyFont="1" applyFill="1" applyBorder="1" applyAlignment="1" applyProtection="1">
      <alignment horizontal="center" vertical="center" wrapText="1"/>
    </xf>
    <xf numFmtId="56" fontId="21" fillId="24" borderId="3" xfId="1" applyNumberFormat="1" applyFont="1" applyFill="1" applyBorder="1" applyAlignment="1" applyProtection="1">
      <alignment horizontal="center" vertical="center" wrapText="1"/>
    </xf>
    <xf numFmtId="14" fontId="109" fillId="24" borderId="169" xfId="2" applyNumberFormat="1" applyFont="1" applyFill="1" applyBorder="1" applyAlignment="1">
      <alignment horizontal="center" vertical="center" wrapText="1" shrinkToFit="1"/>
    </xf>
    <xf numFmtId="14" fontId="109" fillId="24" borderId="167" xfId="2" applyNumberFormat="1" applyFont="1" applyFill="1" applyBorder="1" applyAlignment="1">
      <alignment horizontal="center" vertical="center" wrapText="1" shrinkToFit="1"/>
    </xf>
    <xf numFmtId="14" fontId="109" fillId="24" borderId="168" xfId="2" applyNumberFormat="1" applyFont="1" applyFill="1" applyBorder="1" applyAlignment="1">
      <alignment horizontal="center" vertical="center" wrapText="1" shrinkToFit="1"/>
    </xf>
    <xf numFmtId="56" fontId="21" fillId="24" borderId="233" xfId="2" applyNumberFormat="1" applyFont="1" applyFill="1" applyBorder="1" applyAlignment="1">
      <alignment horizontal="center" vertical="center"/>
    </xf>
    <xf numFmtId="0" fontId="21" fillId="24" borderId="234" xfId="2" applyFont="1" applyFill="1" applyBorder="1" applyAlignment="1">
      <alignment horizontal="center" vertical="center"/>
    </xf>
    <xf numFmtId="0" fontId="21" fillId="24" borderId="235" xfId="2" applyFont="1" applyFill="1" applyBorder="1" applyAlignment="1">
      <alignment horizontal="center" vertical="center"/>
    </xf>
    <xf numFmtId="14" fontId="109" fillId="24" borderId="171" xfId="2" applyNumberFormat="1" applyFont="1" applyFill="1" applyBorder="1" applyAlignment="1">
      <alignment horizontal="center" vertical="center" wrapText="1" shrinkToFit="1"/>
    </xf>
    <xf numFmtId="14" fontId="109" fillId="24" borderId="173" xfId="2" applyNumberFormat="1" applyFont="1" applyFill="1" applyBorder="1" applyAlignment="1">
      <alignment horizontal="center" vertical="center" wrapText="1" shrinkToFit="1"/>
    </xf>
    <xf numFmtId="14" fontId="21" fillId="24" borderId="231" xfId="1" applyNumberFormat="1" applyFont="1" applyFill="1" applyBorder="1" applyAlignment="1" applyProtection="1">
      <alignment horizontal="center" vertical="center" wrapText="1"/>
    </xf>
    <xf numFmtId="14" fontId="21" fillId="24" borderId="232" xfId="1" applyNumberFormat="1" applyFont="1" applyFill="1" applyBorder="1" applyAlignment="1" applyProtection="1">
      <alignment horizontal="center" vertical="center" wrapText="1"/>
    </xf>
    <xf numFmtId="14" fontId="116" fillId="24" borderId="45" xfId="2" applyNumberFormat="1" applyFont="1" applyFill="1" applyBorder="1" applyAlignment="1">
      <alignment horizontal="center" vertical="center"/>
    </xf>
    <xf numFmtId="14" fontId="116" fillId="24" borderId="2" xfId="2" applyNumberFormat="1" applyFont="1" applyFill="1" applyBorder="1" applyAlignment="1">
      <alignment horizontal="center" vertical="center"/>
    </xf>
    <xf numFmtId="14" fontId="116" fillId="24" borderId="3" xfId="2" applyNumberFormat="1" applyFont="1" applyFill="1" applyBorder="1" applyAlignment="1">
      <alignment horizontal="center" vertical="center"/>
    </xf>
    <xf numFmtId="0" fontId="10" fillId="0" borderId="62" xfId="2" applyFont="1" applyFill="1" applyBorder="1" applyAlignment="1">
      <alignment vertical="center"/>
    </xf>
    <xf numFmtId="0" fontId="10" fillId="0" borderId="62"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0" fontId="116" fillId="24" borderId="45" xfId="2" applyFont="1" applyFill="1" applyBorder="1" applyAlignment="1">
      <alignment horizontal="center" vertical="center"/>
    </xf>
    <xf numFmtId="0" fontId="116" fillId="24" borderId="3" xfId="2" applyFont="1" applyFill="1" applyBorder="1" applyAlignment="1">
      <alignment horizontal="center" vertical="center"/>
    </xf>
    <xf numFmtId="0" fontId="1" fillId="17" borderId="72" xfId="2" applyFont="1" applyFill="1" applyBorder="1" applyAlignment="1">
      <alignment vertical="top" wrapText="1"/>
    </xf>
    <xf numFmtId="0" fontId="6" fillId="0" borderId="68" xfId="2" applyBorder="1" applyAlignment="1">
      <alignment vertical="top" wrapText="1"/>
    </xf>
    <xf numFmtId="0" fontId="70" fillId="0" borderId="0" xfId="1" applyFont="1" applyAlignment="1" applyProtection="1">
      <alignment vertical="center"/>
    </xf>
    <xf numFmtId="0" fontId="6" fillId="0" borderId="0" xfId="2">
      <alignment vertical="center"/>
    </xf>
    <xf numFmtId="0" fontId="6" fillId="29" borderId="60" xfId="2" applyFill="1" applyBorder="1" applyAlignment="1">
      <alignment horizontal="left" vertical="top" wrapText="1"/>
    </xf>
    <xf numFmtId="0" fontId="6" fillId="29" borderId="149" xfId="2" applyFill="1" applyBorder="1" applyAlignment="1">
      <alignment horizontal="left" vertical="top" wrapText="1"/>
    </xf>
    <xf numFmtId="0" fontId="6" fillId="29" borderId="175" xfId="2" applyFill="1" applyBorder="1" applyAlignment="1">
      <alignment horizontal="left" vertical="top" wrapText="1"/>
    </xf>
    <xf numFmtId="0" fontId="1" fillId="38" borderId="60" xfId="2" applyFont="1" applyFill="1" applyBorder="1" applyAlignment="1">
      <alignment horizontal="left" vertical="top" wrapText="1"/>
    </xf>
    <xf numFmtId="0" fontId="1" fillId="38" borderId="71" xfId="2" applyFont="1" applyFill="1" applyBorder="1" applyAlignment="1">
      <alignment horizontal="left" vertical="top" wrapText="1"/>
    </xf>
    <xf numFmtId="0" fontId="8" fillId="38" borderId="149" xfId="1" applyFill="1" applyBorder="1" applyAlignment="1" applyProtection="1">
      <alignment horizontal="left" vertical="top"/>
    </xf>
    <xf numFmtId="0" fontId="6" fillId="38" borderId="174" xfId="2" applyFill="1" applyBorder="1" applyAlignment="1">
      <alignment horizontal="left" vertical="top"/>
    </xf>
    <xf numFmtId="0" fontId="6" fillId="2" borderId="77" xfId="2" applyFill="1" applyBorder="1" applyAlignment="1">
      <alignment vertical="top" wrapText="1"/>
    </xf>
    <xf numFmtId="0" fontId="15" fillId="2" borderId="68" xfId="0" applyFont="1" applyFill="1" applyBorder="1" applyAlignment="1">
      <alignment vertical="top" wrapText="1"/>
    </xf>
    <xf numFmtId="0" fontId="1" fillId="2" borderId="77" xfId="2" applyFont="1" applyFill="1" applyBorder="1" applyAlignment="1">
      <alignment horizontal="left" vertical="top" wrapText="1"/>
    </xf>
    <xf numFmtId="0" fontId="1" fillId="2" borderId="68" xfId="2" applyFont="1" applyFill="1" applyBorder="1" applyAlignment="1">
      <alignment horizontal="left" vertical="top" wrapText="1"/>
    </xf>
    <xf numFmtId="0" fontId="14" fillId="6" borderId="20" xfId="2" applyFont="1" applyFill="1" applyBorder="1" applyAlignment="1">
      <alignment horizontal="left" vertical="center"/>
    </xf>
    <xf numFmtId="0" fontId="14" fillId="6" borderId="6" xfId="2" applyFont="1" applyFill="1" applyBorder="1" applyAlignment="1">
      <alignment horizontal="left" vertical="center"/>
    </xf>
    <xf numFmtId="0" fontId="6" fillId="6" borderId="92" xfId="2" applyFill="1" applyBorder="1">
      <alignment vertical="center"/>
    </xf>
    <xf numFmtId="0" fontId="6" fillId="6" borderId="27" xfId="2" applyFill="1" applyBorder="1">
      <alignment vertical="center"/>
    </xf>
    <xf numFmtId="0" fontId="6" fillId="6" borderId="93" xfId="2" applyFill="1" applyBorder="1">
      <alignment vertical="center"/>
    </xf>
    <xf numFmtId="0" fontId="6" fillId="6" borderId="94" xfId="2" applyFill="1" applyBorder="1">
      <alignment vertical="center"/>
    </xf>
    <xf numFmtId="0" fontId="6" fillId="6" borderId="95" xfId="2" applyFill="1" applyBorder="1">
      <alignment vertical="center"/>
    </xf>
    <xf numFmtId="0" fontId="6" fillId="6" borderId="96" xfId="2" applyFill="1" applyBorder="1">
      <alignment vertical="center"/>
    </xf>
    <xf numFmtId="0" fontId="22" fillId="6" borderId="97" xfId="2" applyFont="1" applyFill="1" applyBorder="1" applyAlignment="1">
      <alignment horizontal="center" vertical="top" wrapText="1"/>
    </xf>
    <xf numFmtId="0" fontId="22" fillId="6" borderId="89" xfId="2" applyFont="1" applyFill="1" applyBorder="1" applyAlignment="1">
      <alignment horizontal="center" vertical="top" wrapText="1"/>
    </xf>
    <xf numFmtId="0" fontId="22" fillId="6" borderId="98" xfId="2" applyFont="1" applyFill="1" applyBorder="1" applyAlignment="1">
      <alignment horizontal="center" vertical="top" wrapText="1"/>
    </xf>
    <xf numFmtId="0" fontId="22" fillId="6" borderId="99" xfId="2" applyFont="1" applyFill="1" applyBorder="1" applyAlignment="1">
      <alignment horizontal="center" vertical="top" wrapText="1"/>
    </xf>
    <xf numFmtId="0" fontId="22" fillId="6" borderId="100" xfId="2" applyFont="1" applyFill="1" applyBorder="1" applyAlignment="1">
      <alignment horizontal="center" vertical="top" wrapText="1"/>
    </xf>
    <xf numFmtId="0" fontId="1" fillId="6" borderId="17" xfId="2" applyFont="1" applyFill="1" applyBorder="1" applyAlignment="1">
      <alignment vertical="top" wrapText="1"/>
    </xf>
    <xf numFmtId="0" fontId="6" fillId="6" borderId="0" xfId="2" applyFill="1" applyAlignment="1">
      <alignment vertical="top" wrapText="1"/>
    </xf>
    <xf numFmtId="0" fontId="6" fillId="6" borderId="18" xfId="2" applyFill="1" applyBorder="1" applyAlignment="1">
      <alignment vertical="top" wrapText="1"/>
    </xf>
    <xf numFmtId="0" fontId="26" fillId="0" borderId="0" xfId="19" applyFont="1" applyAlignment="1">
      <alignment vertical="center" wrapText="1"/>
    </xf>
    <xf numFmtId="0" fontId="21" fillId="0" borderId="101" xfId="1" applyFont="1" applyBorder="1" applyAlignment="1" applyProtection="1">
      <alignment vertical="top" wrapText="1"/>
    </xf>
    <xf numFmtId="0" fontId="21" fillId="0" borderId="197" xfId="1" applyFont="1" applyBorder="1" applyAlignment="1" applyProtection="1">
      <alignment vertical="top" wrapText="1"/>
    </xf>
    <xf numFmtId="0" fontId="21" fillId="0" borderId="198" xfId="1" applyFont="1" applyBorder="1" applyAlignment="1" applyProtection="1">
      <alignment vertical="top" wrapText="1"/>
    </xf>
    <xf numFmtId="0" fontId="25" fillId="22" borderId="112" xfId="2" applyFont="1" applyFill="1" applyBorder="1" applyAlignment="1">
      <alignment horizontal="left" vertical="top" wrapText="1"/>
    </xf>
    <xf numFmtId="0" fontId="25" fillId="22" borderId="113" xfId="2" applyFont="1" applyFill="1" applyBorder="1" applyAlignment="1">
      <alignment horizontal="left" vertical="top" wrapText="1"/>
    </xf>
    <xf numFmtId="0" fontId="25" fillId="22" borderId="114" xfId="2" applyFont="1" applyFill="1" applyBorder="1" applyAlignment="1">
      <alignment horizontal="left" vertical="top" wrapText="1"/>
    </xf>
    <xf numFmtId="0" fontId="112" fillId="42" borderId="104" xfId="2" applyFont="1" applyFill="1" applyBorder="1" applyAlignment="1">
      <alignment horizontal="center" vertical="center" wrapText="1" shrinkToFit="1"/>
    </xf>
    <xf numFmtId="0" fontId="33" fillId="42" borderId="31" xfId="2" applyFont="1" applyFill="1" applyBorder="1" applyAlignment="1">
      <alignment horizontal="center" vertical="center" shrinkToFit="1"/>
    </xf>
    <xf numFmtId="0" fontId="33" fillId="42" borderId="105" xfId="2" applyFont="1" applyFill="1" applyBorder="1" applyAlignment="1">
      <alignment horizontal="center" vertical="center" shrinkToFit="1"/>
    </xf>
    <xf numFmtId="0" fontId="21" fillId="42" borderId="101" xfId="1" applyFont="1" applyFill="1" applyBorder="1" applyAlignment="1" applyProtection="1">
      <alignment vertical="top" wrapText="1"/>
    </xf>
    <xf numFmtId="0" fontId="21" fillId="42" borderId="102" xfId="2" applyFont="1" applyFill="1" applyBorder="1" applyAlignment="1">
      <alignment vertical="top" wrapText="1"/>
    </xf>
    <xf numFmtId="0" fontId="21" fillId="42" borderId="103" xfId="2" applyFont="1" applyFill="1" applyBorder="1" applyAlignment="1">
      <alignment vertical="top" wrapText="1"/>
    </xf>
    <xf numFmtId="0" fontId="28" fillId="20" borderId="62" xfId="2" applyFont="1" applyFill="1" applyBorder="1" applyAlignment="1">
      <alignment horizontal="center" vertical="center" shrinkToFit="1"/>
    </xf>
    <xf numFmtId="0" fontId="28" fillId="20" borderId="63" xfId="2" applyFont="1" applyFill="1" applyBorder="1" applyAlignment="1">
      <alignment horizontal="center" vertical="center" shrinkToFit="1"/>
    </xf>
    <xf numFmtId="0" fontId="7" fillId="8" borderId="177" xfId="2" applyFont="1" applyFill="1" applyBorder="1" applyAlignment="1">
      <alignment horizontal="left" vertical="top" wrapText="1"/>
    </xf>
    <xf numFmtId="0" fontId="7" fillId="8" borderId="178" xfId="2" applyFont="1" applyFill="1" applyBorder="1" applyAlignment="1">
      <alignment horizontal="left" vertical="top" wrapText="1"/>
    </xf>
    <xf numFmtId="0" fontId="7" fillId="8" borderId="179" xfId="2" applyFont="1" applyFill="1" applyBorder="1" applyAlignment="1">
      <alignment horizontal="left" vertical="top" wrapText="1"/>
    </xf>
    <xf numFmtId="0" fontId="188" fillId="0" borderId="104" xfId="2" applyFont="1" applyBorder="1" applyAlignment="1">
      <alignment horizontal="center" vertical="center" wrapText="1" shrinkToFit="1"/>
    </xf>
    <xf numFmtId="0" fontId="110" fillId="0" borderId="31" xfId="2" applyFont="1" applyBorder="1" applyAlignment="1">
      <alignment horizontal="center" vertical="center" wrapText="1" shrinkToFit="1"/>
    </xf>
    <xf numFmtId="0" fontId="110" fillId="0" borderId="105" xfId="2" applyFont="1" applyBorder="1" applyAlignment="1">
      <alignment horizontal="center" vertical="center" wrapText="1" shrinkToFit="1"/>
    </xf>
    <xf numFmtId="0" fontId="28" fillId="24" borderId="104" xfId="2" applyFont="1" applyFill="1" applyBorder="1" applyAlignment="1">
      <alignment horizontal="center" vertical="center" shrinkToFit="1"/>
    </xf>
    <xf numFmtId="0" fontId="18" fillId="24" borderId="31" xfId="2" applyFont="1" applyFill="1" applyBorder="1" applyAlignment="1">
      <alignment horizontal="center" vertical="center" shrinkToFit="1"/>
    </xf>
    <xf numFmtId="0" fontId="18" fillId="24" borderId="105" xfId="2" applyFont="1" applyFill="1" applyBorder="1" applyAlignment="1">
      <alignment horizontal="center" vertical="center" shrinkToFit="1"/>
    </xf>
    <xf numFmtId="0" fontId="152" fillId="42" borderId="104" xfId="2" applyFont="1" applyFill="1" applyBorder="1" applyAlignment="1">
      <alignment horizontal="center" vertical="center" wrapText="1" shrinkToFit="1"/>
    </xf>
    <xf numFmtId="0" fontId="21" fillId="0" borderId="200" xfId="1" applyFont="1" applyBorder="1" applyAlignment="1" applyProtection="1">
      <alignment horizontal="left" vertical="top" wrapText="1"/>
    </xf>
    <xf numFmtId="0" fontId="21" fillId="0" borderId="201" xfId="1" applyFont="1" applyBorder="1" applyAlignment="1" applyProtection="1">
      <alignment horizontal="left" vertical="top" wrapText="1"/>
    </xf>
    <xf numFmtId="0" fontId="21" fillId="0" borderId="202" xfId="1" applyFont="1" applyBorder="1" applyAlignment="1" applyProtection="1">
      <alignment horizontal="left" vertical="top" wrapText="1"/>
    </xf>
    <xf numFmtId="0" fontId="28" fillId="42" borderId="177" xfId="2" applyFont="1" applyFill="1" applyBorder="1" applyAlignment="1">
      <alignment horizontal="center" vertical="center" wrapText="1" shrinkToFit="1"/>
    </xf>
    <xf numFmtId="0" fontId="28" fillId="42" borderId="178" xfId="2" applyFont="1" applyFill="1" applyBorder="1" applyAlignment="1">
      <alignment horizontal="center" vertical="center" wrapText="1" shrinkToFit="1"/>
    </xf>
    <xf numFmtId="0" fontId="28" fillId="42" borderId="179" xfId="2" applyFont="1" applyFill="1" applyBorder="1" applyAlignment="1">
      <alignment horizontal="center" vertical="center" wrapText="1" shrinkToFit="1"/>
    </xf>
    <xf numFmtId="0" fontId="20" fillId="42" borderId="61" xfId="2" applyFont="1" applyFill="1" applyBorder="1" applyAlignment="1">
      <alignment horizontal="left" vertical="top" wrapText="1" shrinkToFit="1"/>
    </xf>
    <xf numFmtId="0" fontId="20" fillId="42" borderId="62" xfId="2" applyFont="1" applyFill="1" applyBorder="1" applyAlignment="1">
      <alignment horizontal="left" vertical="top" wrapText="1" shrinkToFit="1"/>
    </xf>
    <xf numFmtId="0" fontId="20" fillId="42" borderId="63" xfId="2" applyFont="1" applyFill="1" applyBorder="1" applyAlignment="1">
      <alignment horizontal="left" vertical="top" wrapText="1" shrinkToFit="1"/>
    </xf>
    <xf numFmtId="0" fontId="216" fillId="22" borderId="241" xfId="2" applyFont="1" applyFill="1" applyBorder="1" applyAlignment="1">
      <alignment horizontal="center" vertical="center" wrapText="1" shrinkToFit="1"/>
    </xf>
    <xf numFmtId="0" fontId="216" fillId="22" borderId="242" xfId="2" applyFont="1" applyFill="1" applyBorder="1" applyAlignment="1">
      <alignment horizontal="center" vertical="center" wrapText="1" shrinkToFit="1"/>
    </xf>
    <xf numFmtId="0" fontId="216" fillId="22" borderId="243" xfId="2" applyFont="1" applyFill="1" applyBorder="1" applyAlignment="1">
      <alignment horizontal="center" vertical="center" wrapText="1" shrinkToFit="1"/>
    </xf>
    <xf numFmtId="178" fontId="27" fillId="3" borderId="2" xfId="2" applyNumberFormat="1" applyFont="1" applyFill="1" applyBorder="1" applyAlignment="1">
      <alignment horizontal="center" vertical="center"/>
    </xf>
    <xf numFmtId="178" fontId="27" fillId="3" borderId="2"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6CCFF"/>
      <color rgb="FF3399FF"/>
      <color rgb="FFEBA915"/>
      <color rgb="FF6EF729"/>
      <color rgb="FF00CC00"/>
      <color rgb="FFBB1F05"/>
      <color rgb="FFFFE7FF"/>
      <color rgb="FFFF99FF"/>
      <color rgb="FFFF0066"/>
      <color rgb="FFF6B3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'11　感染症統計'!$A$7</c:f>
              <c:strCache>
                <c:ptCount val="1"/>
                <c:pt idx="0">
                  <c:v>2022年</c:v>
                </c:pt>
              </c:strCache>
            </c:strRef>
          </c:tx>
          <c:spPr>
            <a:ln w="63500" cap="rnd">
              <a:solidFill>
                <a:srgbClr val="FF0000"/>
              </a:solidFill>
              <a:round/>
            </a:ln>
            <a:effectLst/>
          </c:spPr>
          <c:marker>
            <c:symbol val="none"/>
          </c:marker>
          <c:val>
            <c:numRef>
              <c:f>'11　感染症統計'!$B$7:$M$7</c:f>
              <c:numCache>
                <c:formatCode>#,##0_ </c:formatCode>
                <c:ptCount val="12"/>
                <c:pt idx="0" formatCode="General">
                  <c:v>73</c:v>
                </c:pt>
                <c:pt idx="1">
                  <c:v>38</c:v>
                </c:pt>
                <c:pt idx="2">
                  <c:v>38</c:v>
                </c:pt>
              </c:numCache>
            </c:numRef>
          </c:val>
          <c:smooth val="0"/>
          <c:extLst>
            <c:ext xmlns:c16="http://schemas.microsoft.com/office/drawing/2014/chart" uri="{C3380CC4-5D6E-409C-BE32-E72D297353CC}">
              <c16:uniqueId val="{00000000-B26B-4AAB-ADDF-AF634710DDB6}"/>
            </c:ext>
          </c:extLst>
        </c:ser>
        <c:ser>
          <c:idx val="7"/>
          <c:order val="1"/>
          <c:tx>
            <c:strRef>
              <c:f>'11　感染症統計'!$A$8</c:f>
              <c:strCache>
                <c:ptCount val="1"/>
                <c:pt idx="0">
                  <c:v>2021年</c:v>
                </c:pt>
              </c:strCache>
            </c:strRef>
          </c:tx>
          <c:spPr>
            <a:ln w="25400" cap="rnd">
              <a:solidFill>
                <a:schemeClr val="accent6">
                  <a:lumMod val="75000"/>
                </a:schemeClr>
              </a:solidFill>
              <a:round/>
            </a:ln>
            <a:effectLst/>
          </c:spPr>
          <c:marker>
            <c:symbol val="none"/>
          </c:marker>
          <c:val>
            <c:numRef>
              <c:f>'11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'11　感染症統計'!$A$9</c:f>
              <c:strCache>
                <c:ptCount val="1"/>
                <c:pt idx="0">
                  <c:v>2020年</c:v>
                </c:pt>
              </c:strCache>
            </c:strRef>
          </c:tx>
          <c:spPr>
            <a:ln w="19050" cap="rnd">
              <a:solidFill>
                <a:schemeClr val="accent1"/>
              </a:solidFill>
              <a:round/>
            </a:ln>
            <a:effectLst/>
          </c:spPr>
          <c:marker>
            <c:symbol val="none"/>
          </c:marker>
          <c:val>
            <c:numRef>
              <c:f>'11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'11　感染症統計'!$A$10</c:f>
              <c:strCache>
                <c:ptCount val="1"/>
                <c:pt idx="0">
                  <c:v>2019年</c:v>
                </c:pt>
              </c:strCache>
            </c:strRef>
          </c:tx>
          <c:spPr>
            <a:ln w="12700" cap="rnd">
              <a:solidFill>
                <a:srgbClr val="FF0066"/>
              </a:solidFill>
              <a:round/>
            </a:ln>
            <a:effectLst/>
          </c:spPr>
          <c:marker>
            <c:symbol val="none"/>
          </c:marker>
          <c:val>
            <c:numRef>
              <c:f>'11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'11　感染症統計'!$A$11</c:f>
              <c:strCache>
                <c:ptCount val="1"/>
                <c:pt idx="0">
                  <c:v>2018年</c:v>
                </c:pt>
              </c:strCache>
            </c:strRef>
          </c:tx>
          <c:spPr>
            <a:ln w="12700" cap="rnd">
              <a:solidFill>
                <a:schemeClr val="accent3"/>
              </a:solidFill>
              <a:round/>
            </a:ln>
            <a:effectLst/>
          </c:spPr>
          <c:marker>
            <c:symbol val="none"/>
          </c:marker>
          <c:val>
            <c:numRef>
              <c:f>'11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'11　感染症統計'!$A$12</c:f>
              <c:strCache>
                <c:ptCount val="1"/>
                <c:pt idx="0">
                  <c:v>2017年</c:v>
                </c:pt>
              </c:strCache>
            </c:strRef>
          </c:tx>
          <c:spPr>
            <a:ln w="12700" cap="rnd">
              <a:solidFill>
                <a:schemeClr val="accent4"/>
              </a:solidFill>
              <a:round/>
            </a:ln>
            <a:effectLst/>
          </c:spPr>
          <c:marker>
            <c:symbol val="none"/>
          </c:marker>
          <c:val>
            <c:numRef>
              <c:f>'11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'11　感染症統計'!$A$13</c:f>
              <c:strCache>
                <c:ptCount val="1"/>
                <c:pt idx="0">
                  <c:v>2016年</c:v>
                </c:pt>
              </c:strCache>
            </c:strRef>
          </c:tx>
          <c:spPr>
            <a:ln w="12700" cap="rnd">
              <a:solidFill>
                <a:schemeClr val="accent5"/>
              </a:solidFill>
              <a:round/>
            </a:ln>
            <a:effectLst/>
          </c:spPr>
          <c:marker>
            <c:symbol val="none"/>
          </c:marker>
          <c:val>
            <c:numRef>
              <c:f>'11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'11　感染症統計'!$A$14</c:f>
              <c:strCache>
                <c:ptCount val="1"/>
                <c:pt idx="0">
                  <c:v>2015年</c:v>
                </c:pt>
              </c:strCache>
            </c:strRef>
          </c:tx>
          <c:spPr>
            <a:ln w="12700" cap="rnd">
              <a:solidFill>
                <a:schemeClr val="accent6"/>
              </a:solidFill>
              <a:round/>
            </a:ln>
            <a:effectLst/>
          </c:spPr>
          <c:marker>
            <c:symbol val="none"/>
          </c:marker>
          <c:val>
            <c:numRef>
              <c:f>'11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14637447241E-2"/>
          <c:y val="0.14181128806596868"/>
          <c:w val="0.71832911183304882"/>
          <c:h val="0.62589415129079018"/>
        </c:manualLayout>
      </c:layout>
      <c:lineChart>
        <c:grouping val="standard"/>
        <c:varyColors val="0"/>
        <c:ser>
          <c:idx val="6"/>
          <c:order val="0"/>
          <c:tx>
            <c:strRef>
              <c:f>'11　感染症統計'!$P$7</c:f>
              <c:strCache>
                <c:ptCount val="1"/>
                <c:pt idx="0">
                  <c:v>2022年</c:v>
                </c:pt>
              </c:strCache>
            </c:strRef>
          </c:tx>
          <c:spPr>
            <a:ln w="63500" cap="rnd">
              <a:solidFill>
                <a:srgbClr val="FF0000"/>
              </a:solidFill>
              <a:round/>
            </a:ln>
            <a:effectLst/>
          </c:spPr>
          <c:marker>
            <c:symbol val="none"/>
          </c:marker>
          <c:val>
            <c:numRef>
              <c:f>'11　感染症統計'!$Q$7:$AC$7</c:f>
              <c:numCache>
                <c:formatCode>#,##0_ </c:formatCode>
                <c:ptCount val="13"/>
                <c:pt idx="0" formatCode="General">
                  <c:v>0</c:v>
                </c:pt>
                <c:pt idx="1">
                  <c:v>5</c:v>
                </c:pt>
                <c:pt idx="2">
                  <c:v>4</c:v>
                </c:pt>
                <c:pt idx="6">
                  <c:v>0</c:v>
                </c:pt>
                <c:pt idx="7">
                  <c:v>0</c:v>
                </c:pt>
                <c:pt idx="8">
                  <c:v>0</c:v>
                </c:pt>
                <c:pt idx="9">
                  <c:v>0</c:v>
                </c:pt>
                <c:pt idx="10">
                  <c:v>0</c:v>
                </c:pt>
                <c:pt idx="11">
                  <c:v>0</c:v>
                </c:pt>
                <c:pt idx="12">
                  <c:v>9</c:v>
                </c:pt>
              </c:numCache>
            </c:numRef>
          </c:val>
          <c:smooth val="0"/>
          <c:extLst>
            <c:ext xmlns:c16="http://schemas.microsoft.com/office/drawing/2014/chart" uri="{C3380CC4-5D6E-409C-BE32-E72D297353CC}">
              <c16:uniqueId val="{00000000-2962-4A89-9B35-A3E6A78CA0FE}"/>
            </c:ext>
          </c:extLst>
        </c:ser>
        <c:ser>
          <c:idx val="7"/>
          <c:order val="1"/>
          <c:tx>
            <c:strRef>
              <c:f>'11　感染症統計'!$P$8</c:f>
              <c:strCache>
                <c:ptCount val="1"/>
                <c:pt idx="0">
                  <c:v>2021年</c:v>
                </c:pt>
              </c:strCache>
            </c:strRef>
          </c:tx>
          <c:spPr>
            <a:ln w="25400" cap="rnd">
              <a:solidFill>
                <a:schemeClr val="accent6">
                  <a:lumMod val="75000"/>
                </a:schemeClr>
              </a:solidFill>
              <a:round/>
            </a:ln>
            <a:effectLst/>
          </c:spPr>
          <c:marker>
            <c:symbol val="none"/>
          </c:marker>
          <c:val>
            <c:numRef>
              <c:f>'11　感染症統計'!$Q$8:$AC$8</c:f>
              <c:numCache>
                <c:formatCode>#,##0_ </c:formatCode>
                <c:ptCount val="13"/>
                <c:pt idx="0">
                  <c:v>1</c:v>
                </c:pt>
                <c:pt idx="1">
                  <c:v>2</c:v>
                </c:pt>
                <c:pt idx="2">
                  <c:v>1</c:v>
                </c:pt>
                <c:pt idx="3">
                  <c:v>0</c:v>
                </c:pt>
                <c:pt idx="4">
                  <c:v>0</c:v>
                </c:pt>
                <c:pt idx="5">
                  <c:v>0</c:v>
                </c:pt>
                <c:pt idx="6">
                  <c:v>1</c:v>
                </c:pt>
                <c:pt idx="7">
                  <c:v>1</c:v>
                </c:pt>
                <c:pt idx="8">
                  <c:v>0</c:v>
                </c:pt>
                <c:pt idx="9">
                  <c:v>1</c:v>
                </c:pt>
                <c:pt idx="10">
                  <c:v>0</c:v>
                </c:pt>
                <c:pt idx="11">
                  <c:v>0</c:v>
                </c:pt>
                <c:pt idx="12">
                  <c:v>7</c:v>
                </c:pt>
              </c:numCache>
            </c:numRef>
          </c:val>
          <c:smooth val="0"/>
          <c:extLst>
            <c:ext xmlns:c16="http://schemas.microsoft.com/office/drawing/2014/chart" uri="{C3380CC4-5D6E-409C-BE32-E72D297353CC}">
              <c16:uniqueId val="{00000001-2962-4A89-9B35-A3E6A78CA0FE}"/>
            </c:ext>
          </c:extLst>
        </c:ser>
        <c:ser>
          <c:idx val="0"/>
          <c:order val="2"/>
          <c:tx>
            <c:strRef>
              <c:f>'11　感染症統計'!$P$9</c:f>
              <c:strCache>
                <c:ptCount val="1"/>
                <c:pt idx="0">
                  <c:v>2020年</c:v>
                </c:pt>
              </c:strCache>
            </c:strRef>
          </c:tx>
          <c:spPr>
            <a:ln w="19050" cap="rnd">
              <a:solidFill>
                <a:schemeClr val="accent1"/>
              </a:solidFill>
              <a:round/>
            </a:ln>
            <a:effectLst/>
          </c:spPr>
          <c:marker>
            <c:symbol val="none"/>
          </c:marker>
          <c:val>
            <c:numRef>
              <c:f>'11　感染症統計'!$Q$9:$AC$9</c:f>
              <c:numCache>
                <c:formatCode>#,##0_ </c:formatCode>
                <c:ptCount val="13"/>
                <c:pt idx="0">
                  <c:v>16</c:v>
                </c:pt>
                <c:pt idx="1">
                  <c:v>1</c:v>
                </c:pt>
                <c:pt idx="2">
                  <c:v>19</c:v>
                </c:pt>
                <c:pt idx="3">
                  <c:v>3</c:v>
                </c:pt>
                <c:pt idx="4">
                  <c:v>13</c:v>
                </c:pt>
                <c:pt idx="5">
                  <c:v>1</c:v>
                </c:pt>
                <c:pt idx="6">
                  <c:v>2</c:v>
                </c:pt>
                <c:pt idx="7">
                  <c:v>2</c:v>
                </c:pt>
                <c:pt idx="8">
                  <c:v>0</c:v>
                </c:pt>
                <c:pt idx="9">
                  <c:v>24</c:v>
                </c:pt>
                <c:pt idx="10">
                  <c:v>4</c:v>
                </c:pt>
                <c:pt idx="11">
                  <c:v>1</c:v>
                </c:pt>
                <c:pt idx="12">
                  <c:v>86</c:v>
                </c:pt>
              </c:numCache>
            </c:numRef>
          </c:val>
          <c:smooth val="0"/>
          <c:extLst>
            <c:ext xmlns:c16="http://schemas.microsoft.com/office/drawing/2014/chart" uri="{C3380CC4-5D6E-409C-BE32-E72D297353CC}">
              <c16:uniqueId val="{00000002-2962-4A89-9B35-A3E6A78CA0FE}"/>
            </c:ext>
          </c:extLst>
        </c:ser>
        <c:ser>
          <c:idx val="1"/>
          <c:order val="3"/>
          <c:tx>
            <c:strRef>
              <c:f>'11　感染症統計'!$P$10</c:f>
              <c:strCache>
                <c:ptCount val="1"/>
                <c:pt idx="0">
                  <c:v>2019年</c:v>
                </c:pt>
              </c:strCache>
            </c:strRef>
          </c:tx>
          <c:spPr>
            <a:ln w="12700" cap="rnd">
              <a:solidFill>
                <a:schemeClr val="accent2"/>
              </a:solidFill>
              <a:round/>
            </a:ln>
            <a:effectLst/>
          </c:spPr>
          <c:marker>
            <c:symbol val="none"/>
          </c:marker>
          <c:val>
            <c:numRef>
              <c:f>'11　感染症統計'!$Q$10:$AC$10</c:f>
              <c:numCache>
                <c:formatCode>#,##0_ </c:formatCode>
                <c:ptCount val="13"/>
                <c:pt idx="0">
                  <c:v>7</c:v>
                </c:pt>
                <c:pt idx="1">
                  <c:v>7</c:v>
                </c:pt>
                <c:pt idx="2">
                  <c:v>13</c:v>
                </c:pt>
                <c:pt idx="3">
                  <c:v>3</c:v>
                </c:pt>
                <c:pt idx="4">
                  <c:v>8</c:v>
                </c:pt>
                <c:pt idx="5">
                  <c:v>11</c:v>
                </c:pt>
                <c:pt idx="6">
                  <c:v>5</c:v>
                </c:pt>
                <c:pt idx="7">
                  <c:v>11</c:v>
                </c:pt>
                <c:pt idx="8">
                  <c:v>9</c:v>
                </c:pt>
                <c:pt idx="9">
                  <c:v>9</c:v>
                </c:pt>
                <c:pt idx="10">
                  <c:v>20</c:v>
                </c:pt>
                <c:pt idx="11">
                  <c:v>35</c:v>
                </c:pt>
                <c:pt idx="12">
                  <c:v>138</c:v>
                </c:pt>
              </c:numCache>
            </c:numRef>
          </c:val>
          <c:smooth val="0"/>
          <c:extLst>
            <c:ext xmlns:c16="http://schemas.microsoft.com/office/drawing/2014/chart" uri="{C3380CC4-5D6E-409C-BE32-E72D297353CC}">
              <c16:uniqueId val="{00000003-2962-4A89-9B35-A3E6A78CA0FE}"/>
            </c:ext>
          </c:extLst>
        </c:ser>
        <c:ser>
          <c:idx val="2"/>
          <c:order val="4"/>
          <c:tx>
            <c:strRef>
              <c:f>'11　感染症統計'!$P$11</c:f>
              <c:strCache>
                <c:ptCount val="1"/>
                <c:pt idx="0">
                  <c:v>2018年</c:v>
                </c:pt>
              </c:strCache>
            </c:strRef>
          </c:tx>
          <c:spPr>
            <a:ln w="12700" cap="rnd">
              <a:solidFill>
                <a:schemeClr val="accent3"/>
              </a:solidFill>
              <a:round/>
            </a:ln>
            <a:effectLst/>
          </c:spPr>
          <c:marker>
            <c:symbol val="none"/>
          </c:marker>
          <c:val>
            <c:numRef>
              <c:f>'11　感染症統計'!$Q$11:$AC$11</c:f>
              <c:numCache>
                <c:formatCode>#,##0_ </c:formatCode>
                <c:ptCount val="13"/>
                <c:pt idx="0">
                  <c:v>9</c:v>
                </c:pt>
                <c:pt idx="1">
                  <c:v>22</c:v>
                </c:pt>
                <c:pt idx="2">
                  <c:v>18</c:v>
                </c:pt>
                <c:pt idx="3">
                  <c:v>9</c:v>
                </c:pt>
                <c:pt idx="4">
                  <c:v>21</c:v>
                </c:pt>
                <c:pt idx="5">
                  <c:v>14</c:v>
                </c:pt>
                <c:pt idx="6">
                  <c:v>6</c:v>
                </c:pt>
                <c:pt idx="7">
                  <c:v>13</c:v>
                </c:pt>
                <c:pt idx="8">
                  <c:v>7</c:v>
                </c:pt>
                <c:pt idx="9">
                  <c:v>81</c:v>
                </c:pt>
                <c:pt idx="10">
                  <c:v>31</c:v>
                </c:pt>
                <c:pt idx="11">
                  <c:v>37</c:v>
                </c:pt>
                <c:pt idx="12">
                  <c:v>268</c:v>
                </c:pt>
              </c:numCache>
            </c:numRef>
          </c:val>
          <c:smooth val="0"/>
          <c:extLst>
            <c:ext xmlns:c16="http://schemas.microsoft.com/office/drawing/2014/chart" uri="{C3380CC4-5D6E-409C-BE32-E72D297353CC}">
              <c16:uniqueId val="{00000004-2962-4A89-9B35-A3E6A78CA0FE}"/>
            </c:ext>
          </c:extLst>
        </c:ser>
        <c:ser>
          <c:idx val="3"/>
          <c:order val="5"/>
          <c:tx>
            <c:strRef>
              <c:f>'11　感染症統計'!$P$12</c:f>
              <c:strCache>
                <c:ptCount val="1"/>
                <c:pt idx="0">
                  <c:v>2017年</c:v>
                </c:pt>
              </c:strCache>
            </c:strRef>
          </c:tx>
          <c:spPr>
            <a:ln w="12700" cap="rnd">
              <a:solidFill>
                <a:schemeClr val="accent4"/>
              </a:solidFill>
              <a:round/>
            </a:ln>
            <a:effectLst/>
          </c:spPr>
          <c:marker>
            <c:symbol val="none"/>
          </c:marker>
          <c:val>
            <c:numRef>
              <c:f>'11　感染症統計'!$Q$12:$AC$12</c:f>
              <c:numCache>
                <c:formatCode>#,##0_ </c:formatCode>
                <c:ptCount val="13"/>
                <c:pt idx="0">
                  <c:v>19</c:v>
                </c:pt>
                <c:pt idx="1">
                  <c:v>12</c:v>
                </c:pt>
                <c:pt idx="2">
                  <c:v>8</c:v>
                </c:pt>
                <c:pt idx="3">
                  <c:v>12</c:v>
                </c:pt>
                <c:pt idx="4">
                  <c:v>7</c:v>
                </c:pt>
                <c:pt idx="5">
                  <c:v>15</c:v>
                </c:pt>
                <c:pt idx="6" formatCode="General">
                  <c:v>16</c:v>
                </c:pt>
                <c:pt idx="7" formatCode="General">
                  <c:v>12</c:v>
                </c:pt>
                <c:pt idx="8">
                  <c:v>16</c:v>
                </c:pt>
                <c:pt idx="9">
                  <c:v>6</c:v>
                </c:pt>
                <c:pt idx="10">
                  <c:v>12</c:v>
                </c:pt>
                <c:pt idx="11">
                  <c:v>6</c:v>
                </c:pt>
                <c:pt idx="12">
                  <c:v>141</c:v>
                </c:pt>
              </c:numCache>
            </c:numRef>
          </c:val>
          <c:smooth val="0"/>
          <c:extLst>
            <c:ext xmlns:c16="http://schemas.microsoft.com/office/drawing/2014/chart" uri="{C3380CC4-5D6E-409C-BE32-E72D297353CC}">
              <c16:uniqueId val="{00000005-2962-4A89-9B35-A3E6A78CA0FE}"/>
            </c:ext>
          </c:extLst>
        </c:ser>
        <c:ser>
          <c:idx val="4"/>
          <c:order val="6"/>
          <c:tx>
            <c:strRef>
              <c:f>'11　感染症統計'!$P$13</c:f>
              <c:strCache>
                <c:ptCount val="1"/>
                <c:pt idx="0">
                  <c:v>2016年</c:v>
                </c:pt>
              </c:strCache>
            </c:strRef>
          </c:tx>
          <c:spPr>
            <a:ln w="12700" cap="rnd">
              <a:solidFill>
                <a:schemeClr val="accent5"/>
              </a:solidFill>
              <a:round/>
            </a:ln>
            <a:effectLst/>
          </c:spPr>
          <c:marker>
            <c:symbol val="none"/>
          </c:marker>
          <c:val>
            <c:numRef>
              <c:f>'11　感染症統計'!$Q$13:$AC$13</c:f>
              <c:numCache>
                <c:formatCode>#,##0_ </c:formatCode>
                <c:ptCount val="13"/>
                <c:pt idx="0" formatCode="General">
                  <c:v>9</c:v>
                </c:pt>
                <c:pt idx="1">
                  <c:v>16</c:v>
                </c:pt>
                <c:pt idx="2">
                  <c:v>12</c:v>
                </c:pt>
                <c:pt idx="3">
                  <c:v>6</c:v>
                </c:pt>
                <c:pt idx="4">
                  <c:v>7</c:v>
                </c:pt>
                <c:pt idx="5">
                  <c:v>14</c:v>
                </c:pt>
                <c:pt idx="6">
                  <c:v>9</c:v>
                </c:pt>
                <c:pt idx="7">
                  <c:v>14</c:v>
                </c:pt>
                <c:pt idx="8">
                  <c:v>9</c:v>
                </c:pt>
                <c:pt idx="9">
                  <c:v>9</c:v>
                </c:pt>
                <c:pt idx="10">
                  <c:v>8</c:v>
                </c:pt>
                <c:pt idx="11">
                  <c:v>7</c:v>
                </c:pt>
                <c:pt idx="12">
                  <c:v>120</c:v>
                </c:pt>
              </c:numCache>
            </c:numRef>
          </c:val>
          <c:smooth val="0"/>
          <c:extLst>
            <c:ext xmlns:c16="http://schemas.microsoft.com/office/drawing/2014/chart" uri="{C3380CC4-5D6E-409C-BE32-E72D297353CC}">
              <c16:uniqueId val="{00000006-2962-4A89-9B35-A3E6A78CA0FE}"/>
            </c:ext>
          </c:extLst>
        </c:ser>
        <c:ser>
          <c:idx val="5"/>
          <c:order val="7"/>
          <c:tx>
            <c:strRef>
              <c:f>'11　感染症統計'!$P$14</c:f>
              <c:strCache>
                <c:ptCount val="1"/>
                <c:pt idx="0">
                  <c:v>2015年</c:v>
                </c:pt>
              </c:strCache>
            </c:strRef>
          </c:tx>
          <c:spPr>
            <a:ln w="12700" cap="rnd">
              <a:solidFill>
                <a:schemeClr val="accent6"/>
              </a:solidFill>
              <a:round/>
            </a:ln>
            <a:effectLst/>
          </c:spPr>
          <c:marker>
            <c:symbol val="none"/>
          </c:marker>
          <c:val>
            <c:numRef>
              <c:f>'11　感染症統計'!$Q$14:$AC$14</c:f>
              <c:numCache>
                <c:formatCode>#,##0_ </c:formatCode>
                <c:ptCount val="13"/>
                <c:pt idx="0">
                  <c:v>7</c:v>
                </c:pt>
                <c:pt idx="1">
                  <c:v>13</c:v>
                </c:pt>
                <c:pt idx="2">
                  <c:v>11</c:v>
                </c:pt>
                <c:pt idx="3">
                  <c:v>11</c:v>
                </c:pt>
                <c:pt idx="4">
                  <c:v>12</c:v>
                </c:pt>
                <c:pt idx="5">
                  <c:v>15</c:v>
                </c:pt>
                <c:pt idx="6">
                  <c:v>20</c:v>
                </c:pt>
                <c:pt idx="7">
                  <c:v>15</c:v>
                </c:pt>
                <c:pt idx="8">
                  <c:v>15</c:v>
                </c:pt>
                <c:pt idx="9">
                  <c:v>20</c:v>
                </c:pt>
                <c:pt idx="10">
                  <c:v>9</c:v>
                </c:pt>
                <c:pt idx="11">
                  <c:v>7</c:v>
                </c:pt>
                <c:pt idx="12">
                  <c:v>155</c:v>
                </c:pt>
              </c:numCache>
            </c:numRef>
          </c:val>
          <c:smooth val="0"/>
          <c:extLst>
            <c:ext xmlns:c16="http://schemas.microsoft.com/office/drawing/2014/chart" uri="{C3380CC4-5D6E-409C-BE32-E72D297353CC}">
              <c16:uniqueId val="{00000007-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quot;標&quot;&quot;準&quot;"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jpeg"/><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8" Type="http://schemas.openxmlformats.org/officeDocument/2006/relationships/image" Target="../media/image18.png"/><Relationship Id="rId3" Type="http://schemas.openxmlformats.org/officeDocument/2006/relationships/image" Target="../media/image13.png"/><Relationship Id="rId7" Type="http://schemas.openxmlformats.org/officeDocument/2006/relationships/image" Target="../media/image17.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6.svg"/><Relationship Id="rId5" Type="http://schemas.openxmlformats.org/officeDocument/2006/relationships/image" Target="../media/image15.png"/><Relationship Id="rId10" Type="http://schemas.openxmlformats.org/officeDocument/2006/relationships/image" Target="../media/image20.png"/><Relationship Id="rId4" Type="http://schemas.openxmlformats.org/officeDocument/2006/relationships/image" Target="../media/image14.svg"/><Relationship Id="rId9" Type="http://schemas.openxmlformats.org/officeDocument/2006/relationships/image" Target="../media/image19.png"/></Relationships>
</file>

<file path=xl/drawings/_rels/drawing6.xml.rels><?xml version="1.0" encoding="UTF-8" standalone="yes"?>
<Relationships xmlns="http://schemas.openxmlformats.org/package/2006/relationships"><Relationship Id="rId1" Type="http://schemas.openxmlformats.org/officeDocument/2006/relationships/image" Target="../media/image2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0</xdr:rowOff>
    </xdr:from>
    <xdr:to>
      <xdr:col>5</xdr:col>
      <xdr:colOff>488356</xdr:colOff>
      <xdr:row>14</xdr:row>
      <xdr:rowOff>8172</xdr:rowOff>
    </xdr:to>
    <xdr:pic>
      <xdr:nvPicPr>
        <xdr:cNvPr id="2" name="図 1">
          <a:extLst>
            <a:ext uri="{FF2B5EF4-FFF2-40B4-BE49-F238E27FC236}">
              <a16:creationId xmlns:a16="http://schemas.microsoft.com/office/drawing/2014/main" id="{540F8493-64E8-4649-87CC-7D14C1390EAA}"/>
            </a:ext>
          </a:extLst>
        </xdr:cNvPr>
        <xdr:cNvPicPr>
          <a:picLocks noChangeAspect="1"/>
        </xdr:cNvPicPr>
      </xdr:nvPicPr>
      <xdr:blipFill>
        <a:blip xmlns:r="http://schemas.openxmlformats.org/officeDocument/2006/relationships" r:embed="rId1"/>
        <a:stretch>
          <a:fillRect/>
        </a:stretch>
      </xdr:blipFill>
      <xdr:spPr>
        <a:xfrm>
          <a:off x="1005191" y="1386191"/>
          <a:ext cx="2514951" cy="3372321"/>
        </a:xfrm>
        <a:prstGeom prst="rect">
          <a:avLst/>
        </a:prstGeom>
      </xdr:spPr>
    </xdr:pic>
    <xdr:clientData/>
  </xdr:twoCellAnchor>
  <xdr:twoCellAnchor editAs="oneCell">
    <xdr:from>
      <xdr:col>7</xdr:col>
      <xdr:colOff>0</xdr:colOff>
      <xdr:row>3</xdr:row>
      <xdr:rowOff>0</xdr:rowOff>
    </xdr:from>
    <xdr:to>
      <xdr:col>12</xdr:col>
      <xdr:colOff>64851</xdr:colOff>
      <xdr:row>14</xdr:row>
      <xdr:rowOff>2931</xdr:rowOff>
    </xdr:to>
    <xdr:pic>
      <xdr:nvPicPr>
        <xdr:cNvPr id="7" name="図 6">
          <a:extLst>
            <a:ext uri="{FF2B5EF4-FFF2-40B4-BE49-F238E27FC236}">
              <a16:creationId xmlns:a16="http://schemas.microsoft.com/office/drawing/2014/main" id="{858C18AF-5811-4139-A934-200A47AA60B8}"/>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4653064" y="1386191"/>
          <a:ext cx="3185808" cy="3363838"/>
        </a:xfrm>
        <a:prstGeom prst="rect">
          <a:avLst/>
        </a:prstGeom>
      </xdr:spPr>
    </xdr:pic>
    <xdr:clientData/>
  </xdr:twoCellAnchor>
  <xdr:twoCellAnchor editAs="oneCell">
    <xdr:from>
      <xdr:col>13</xdr:col>
      <xdr:colOff>299935</xdr:colOff>
      <xdr:row>3</xdr:row>
      <xdr:rowOff>0</xdr:rowOff>
    </xdr:from>
    <xdr:to>
      <xdr:col>18</xdr:col>
      <xdr:colOff>384432</xdr:colOff>
      <xdr:row>13</xdr:row>
      <xdr:rowOff>291830</xdr:rowOff>
    </xdr:to>
    <xdr:pic>
      <xdr:nvPicPr>
        <xdr:cNvPr id="8" name="図 7">
          <a:extLst>
            <a:ext uri="{FF2B5EF4-FFF2-40B4-BE49-F238E27FC236}">
              <a16:creationId xmlns:a16="http://schemas.microsoft.com/office/drawing/2014/main" id="{8AAFF345-3ABA-4A59-B7C6-9AF1C2DB1B97}"/>
            </a:ext>
          </a:extLst>
        </xdr:cNvPr>
        <xdr:cNvPicPr>
          <a:picLocks noChangeAspect="1"/>
        </xdr:cNvPicPr>
      </xdr:nvPicPr>
      <xdr:blipFill>
        <a:blip xmlns:r="http://schemas.openxmlformats.org/officeDocument/2006/relationships" r:embed="rId3"/>
        <a:stretch>
          <a:fillRect/>
        </a:stretch>
      </xdr:blipFill>
      <xdr:spPr>
        <a:xfrm>
          <a:off x="8430637" y="1386191"/>
          <a:ext cx="2654221" cy="3347937"/>
        </a:xfrm>
        <a:prstGeom prst="rect">
          <a:avLst/>
        </a:prstGeom>
      </xdr:spPr>
    </xdr:pic>
    <xdr:clientData/>
  </xdr:twoCellAnchor>
  <xdr:twoCellAnchor>
    <xdr:from>
      <xdr:col>14</xdr:col>
      <xdr:colOff>396240</xdr:colOff>
      <xdr:row>10</xdr:row>
      <xdr:rowOff>556260</xdr:rowOff>
    </xdr:from>
    <xdr:to>
      <xdr:col>17</xdr:col>
      <xdr:colOff>495300</xdr:colOff>
      <xdr:row>12</xdr:row>
      <xdr:rowOff>91440</xdr:rowOff>
    </xdr:to>
    <xdr:sp macro="" textlink="">
      <xdr:nvSpPr>
        <xdr:cNvPr id="3" name="テキスト ボックス 2">
          <a:extLst>
            <a:ext uri="{FF2B5EF4-FFF2-40B4-BE49-F238E27FC236}">
              <a16:creationId xmlns:a16="http://schemas.microsoft.com/office/drawing/2014/main" id="{505EC80B-8597-4DFC-9050-2BBBEFD30C3D}"/>
            </a:ext>
          </a:extLst>
        </xdr:cNvPr>
        <xdr:cNvSpPr txBox="1"/>
      </xdr:nvSpPr>
      <xdr:spPr>
        <a:xfrm>
          <a:off x="8831580" y="3291840"/>
          <a:ext cx="1760220" cy="1104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小分け容器　　　　　は購入者が　　　　　ご用意ください</a:t>
          </a:r>
        </a:p>
      </xdr:txBody>
    </xdr:sp>
    <xdr:clientData/>
  </xdr:twoCellAnchor>
  <xdr:twoCellAnchor>
    <xdr:from>
      <xdr:col>11</xdr:col>
      <xdr:colOff>175260</xdr:colOff>
      <xdr:row>17</xdr:row>
      <xdr:rowOff>22860</xdr:rowOff>
    </xdr:from>
    <xdr:to>
      <xdr:col>12</xdr:col>
      <xdr:colOff>586740</xdr:colOff>
      <xdr:row>19</xdr:row>
      <xdr:rowOff>68580</xdr:rowOff>
    </xdr:to>
    <xdr:sp macro="" textlink="">
      <xdr:nvSpPr>
        <xdr:cNvPr id="4" name="矢印: 右 3">
          <a:extLst>
            <a:ext uri="{FF2B5EF4-FFF2-40B4-BE49-F238E27FC236}">
              <a16:creationId xmlns:a16="http://schemas.microsoft.com/office/drawing/2014/main" id="{EB068928-A5EC-41F7-8626-D0A4C98ABD76}"/>
            </a:ext>
          </a:extLst>
        </xdr:cNvPr>
        <xdr:cNvSpPr/>
      </xdr:nvSpPr>
      <xdr:spPr>
        <a:xfrm>
          <a:off x="7094220" y="5806440"/>
          <a:ext cx="1021080" cy="434340"/>
        </a:xfrm>
        <a:prstGeom prst="rightArrow">
          <a:avLst/>
        </a:prstGeom>
        <a:no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144780</xdr:colOff>
      <xdr:row>18</xdr:row>
      <xdr:rowOff>22860</xdr:rowOff>
    </xdr:to>
    <xdr:pic>
      <xdr:nvPicPr>
        <xdr:cNvPr id="18" name="図 17" descr="感染性胃腸炎患者報告数　直近5シーズン">
          <a:extLst>
            <a:ext uri="{FF2B5EF4-FFF2-40B4-BE49-F238E27FC236}">
              <a16:creationId xmlns:a16="http://schemas.microsoft.com/office/drawing/2014/main" id="{EC424568-8CA4-4871-9080-E95B357B34C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0090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3.55</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3978"/>
            <a:gd name="adj6" fmla="val -21258"/>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10</xdr:col>
      <xdr:colOff>31204</xdr:colOff>
      <xdr:row>14</xdr:row>
      <xdr:rowOff>107807</xdr:rowOff>
    </xdr:from>
    <xdr:to>
      <xdr:col>10</xdr:col>
      <xdr:colOff>354022</xdr:colOff>
      <xdr:row>16</xdr:row>
      <xdr:rowOff>71926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8390344" y="2828147"/>
          <a:ext cx="322818" cy="299399"/>
        </a:xfrm>
        <a:prstGeom prst="ellipse">
          <a:avLst/>
        </a:prstGeom>
        <a:noFill/>
        <a:ln w="25400" algn="ctr">
          <a:solidFill>
            <a:srgbClr val="000000"/>
          </a:solidFill>
          <a:round/>
          <a:headEnd/>
          <a:tailEnd/>
        </a:ln>
      </xdr:spPr>
    </xdr:sp>
    <xdr:clientData/>
  </xdr:twoCellAnchor>
  <xdr:twoCellAnchor editAs="oneCell">
    <xdr:from>
      <xdr:col>5</xdr:col>
      <xdr:colOff>60960</xdr:colOff>
      <xdr:row>2</xdr:row>
      <xdr:rowOff>1</xdr:rowOff>
    </xdr:from>
    <xdr:to>
      <xdr:col>6</xdr:col>
      <xdr:colOff>763497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18460" y="548641"/>
          <a:ext cx="1601697" cy="2514600"/>
        </a:xfrm>
        <a:prstGeom prst="rect">
          <a:avLst/>
        </a:prstGeom>
      </xdr:spPr>
    </xdr:pic>
    <xdr:clientData/>
  </xdr:twoCellAnchor>
  <xdr:twoCellAnchor editAs="oneCell">
    <xdr:from>
      <xdr:col>0</xdr:col>
      <xdr:colOff>1</xdr:colOff>
      <xdr:row>2</xdr:row>
      <xdr:rowOff>0</xdr:rowOff>
    </xdr:from>
    <xdr:to>
      <xdr:col>3</xdr:col>
      <xdr:colOff>96383</xdr:colOff>
      <xdr:row>15</xdr:row>
      <xdr:rowOff>144780</xdr:rowOff>
    </xdr:to>
    <xdr:pic>
      <xdr:nvPicPr>
        <xdr:cNvPr id="19" name="図 18">
          <a:extLst>
            <a:ext uri="{FF2B5EF4-FFF2-40B4-BE49-F238E27FC236}">
              <a16:creationId xmlns:a16="http://schemas.microsoft.com/office/drawing/2014/main" id="{F01920ED-2ACC-4F95-8D0E-9B4C12266AE4}"/>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1" y="548640"/>
          <a:ext cx="1582282" cy="24841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316430</xdr:colOff>
      <xdr:row>8</xdr:row>
      <xdr:rowOff>150395</xdr:rowOff>
    </xdr:from>
    <xdr:to>
      <xdr:col>6</xdr:col>
      <xdr:colOff>529790</xdr:colOff>
      <xdr:row>11</xdr:row>
      <xdr:rowOff>226595</xdr:rowOff>
    </xdr:to>
    <xdr:sp macro="" textlink="">
      <xdr:nvSpPr>
        <xdr:cNvPr id="2" name="右矢印 4">
          <a:extLst>
            <a:ext uri="{FF2B5EF4-FFF2-40B4-BE49-F238E27FC236}">
              <a16:creationId xmlns:a16="http://schemas.microsoft.com/office/drawing/2014/main" id="{EF391FA3-B181-46E6-A08E-E243E07C8BE2}"/>
            </a:ext>
          </a:extLst>
        </xdr:cNvPr>
        <xdr:cNvSpPr/>
      </xdr:nvSpPr>
      <xdr:spPr>
        <a:xfrm>
          <a:off x="3120590" y="2421155"/>
          <a:ext cx="830580" cy="8991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120316</xdr:colOff>
      <xdr:row>5</xdr:row>
      <xdr:rowOff>8022</xdr:rowOff>
    </xdr:from>
    <xdr:to>
      <xdr:col>5</xdr:col>
      <xdr:colOff>113097</xdr:colOff>
      <xdr:row>14</xdr:row>
      <xdr:rowOff>216569</xdr:rowOff>
    </xdr:to>
    <xdr:sp macro="" textlink="">
      <xdr:nvSpPr>
        <xdr:cNvPr id="3" name="正方形/長方形 2">
          <a:extLst>
            <a:ext uri="{FF2B5EF4-FFF2-40B4-BE49-F238E27FC236}">
              <a16:creationId xmlns:a16="http://schemas.microsoft.com/office/drawing/2014/main" id="{59FE26A4-9A36-44B4-96BF-4225B67E0650}"/>
            </a:ext>
          </a:extLst>
        </xdr:cNvPr>
        <xdr:cNvSpPr>
          <a:spLocks noChangeArrowheads="1"/>
        </xdr:cNvSpPr>
      </xdr:nvSpPr>
      <xdr:spPr bwMode="auto">
        <a:xfrm>
          <a:off x="455596" y="1646322"/>
          <a:ext cx="2461661" cy="2486927"/>
        </a:xfrm>
        <a:prstGeom prst="rect">
          <a:avLst/>
        </a:prstGeom>
        <a:noFill/>
        <a:ln w="63500" algn="ctr">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152400</xdr:colOff>
      <xdr:row>5</xdr:row>
      <xdr:rowOff>64169</xdr:rowOff>
    </xdr:from>
    <xdr:to>
      <xdr:col>5</xdr:col>
      <xdr:colOff>79091</xdr:colOff>
      <xdr:row>14</xdr:row>
      <xdr:rowOff>152400</xdr:rowOff>
    </xdr:to>
    <xdr:grpSp>
      <xdr:nvGrpSpPr>
        <xdr:cNvPr id="4" name="グループ化 3">
          <a:extLst>
            <a:ext uri="{FF2B5EF4-FFF2-40B4-BE49-F238E27FC236}">
              <a16:creationId xmlns:a16="http://schemas.microsoft.com/office/drawing/2014/main" id="{F21FEFAD-96E9-4074-AFD7-956146ACE5C2}"/>
            </a:ext>
          </a:extLst>
        </xdr:cNvPr>
        <xdr:cNvGrpSpPr/>
      </xdr:nvGrpSpPr>
      <xdr:grpSpPr>
        <a:xfrm>
          <a:off x="489284" y="1708485"/>
          <a:ext cx="2397175" cy="2350168"/>
          <a:chOff x="9529011" y="835499"/>
          <a:chExt cx="3399806" cy="3014606"/>
        </a:xfrm>
      </xdr:grpSpPr>
      <xdr:pic>
        <xdr:nvPicPr>
          <xdr:cNvPr id="5" name="図 4">
            <a:extLst>
              <a:ext uri="{FF2B5EF4-FFF2-40B4-BE49-F238E27FC236}">
                <a16:creationId xmlns:a16="http://schemas.microsoft.com/office/drawing/2014/main" id="{022C6BA5-AE49-49FC-9005-BAD41D2C9A9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9529011" y="835499"/>
            <a:ext cx="3399806" cy="3014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テキスト ボックス 5">
            <a:extLst>
              <a:ext uri="{FF2B5EF4-FFF2-40B4-BE49-F238E27FC236}">
                <a16:creationId xmlns:a16="http://schemas.microsoft.com/office/drawing/2014/main" id="{327E656D-F536-4239-AEF5-4EC883A849EF}"/>
              </a:ext>
            </a:extLst>
          </xdr:cNvPr>
          <xdr:cNvSpPr txBox="1"/>
        </xdr:nvSpPr>
        <xdr:spPr>
          <a:xfrm>
            <a:off x="10668000" y="891038"/>
            <a:ext cx="1280799" cy="945783"/>
          </a:xfrm>
          <a:prstGeom prst="rect">
            <a:avLst/>
          </a:prstGeom>
          <a:solidFill>
            <a:schemeClr val="lt1"/>
          </a:solidFill>
          <a:ln w="25400"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ちょっとした手洗いでは防げません</a:t>
            </a:r>
          </a:p>
        </xdr:txBody>
      </xdr:sp>
    </xdr:grpSp>
    <xdr:clientData/>
  </xdr:twoCellAnchor>
  <xdr:twoCellAnchor>
    <xdr:from>
      <xdr:col>9</xdr:col>
      <xdr:colOff>425214</xdr:colOff>
      <xdr:row>17</xdr:row>
      <xdr:rowOff>19150</xdr:rowOff>
    </xdr:from>
    <xdr:to>
      <xdr:col>11</xdr:col>
      <xdr:colOff>1356759</xdr:colOff>
      <xdr:row>19</xdr:row>
      <xdr:rowOff>320842</xdr:rowOff>
    </xdr:to>
    <xdr:sp macro="" textlink="">
      <xdr:nvSpPr>
        <xdr:cNvPr id="7" name="フローチャート : せん孔テープ 7">
          <a:extLst>
            <a:ext uri="{FF2B5EF4-FFF2-40B4-BE49-F238E27FC236}">
              <a16:creationId xmlns:a16="http://schemas.microsoft.com/office/drawing/2014/main" id="{162D18BB-86C5-4F9B-AC9E-621D0F1EF956}"/>
            </a:ext>
          </a:extLst>
        </xdr:cNvPr>
        <xdr:cNvSpPr/>
      </xdr:nvSpPr>
      <xdr:spPr bwMode="auto">
        <a:xfrm>
          <a:off x="5614434" y="4484470"/>
          <a:ext cx="1952625" cy="972252"/>
        </a:xfrm>
        <a:prstGeom prst="flowChartPunchedTape">
          <a:avLst/>
        </a:prstGeom>
        <a:solidFill>
          <a:srgbClr val="E1FFFF"/>
        </a:solidFill>
        <a:ln w="381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100"/>
            </a:lnSpc>
          </a:pPr>
          <a:r>
            <a:rPr kumimoji="1" lang="ja-JP" altLang="en-US" sz="1000" b="1"/>
            <a:t>    </a:t>
          </a:r>
          <a:r>
            <a:rPr kumimoji="1" lang="ja-JP" altLang="ja-JP" sz="1100" b="1">
              <a:effectLst/>
              <a:latin typeface="+mn-lt"/>
              <a:ea typeface="+mn-ea"/>
              <a:cs typeface="+mn-cs"/>
            </a:rPr>
            <a:t>体調不良者や健康保菌者は</a:t>
          </a:r>
          <a:endParaRPr lang="ja-JP" altLang="ja-JP" sz="1100" b="1">
            <a:effectLst/>
          </a:endParaRPr>
        </a:p>
        <a:p>
          <a:pPr algn="ctr">
            <a:lnSpc>
              <a:spcPts val="1100"/>
            </a:lnSpc>
          </a:pPr>
          <a:r>
            <a:rPr kumimoji="1" lang="ja-JP" altLang="ja-JP" sz="1100" b="1">
              <a:effectLst/>
              <a:latin typeface="+mn-lt"/>
              <a:ea typeface="+mn-ea"/>
              <a:cs typeface="+mn-cs"/>
            </a:rPr>
            <a:t>調理に従事してはいけません</a:t>
          </a:r>
          <a:r>
            <a:rPr kumimoji="1" lang="en-US" altLang="ja-JP" sz="1100" b="1">
              <a:effectLst/>
              <a:latin typeface="+mn-lt"/>
              <a:ea typeface="+mn-ea"/>
              <a:cs typeface="+mn-cs"/>
            </a:rPr>
            <a:t>!</a:t>
          </a:r>
          <a:endParaRPr lang="ja-JP" altLang="ja-JP" sz="1100" b="1">
            <a:effectLst/>
          </a:endParaRPr>
        </a:p>
      </xdr:txBody>
    </xdr:sp>
    <xdr:clientData/>
  </xdr:twoCellAnchor>
  <xdr:oneCellAnchor>
    <xdr:from>
      <xdr:col>11</xdr:col>
      <xdr:colOff>1491916</xdr:colOff>
      <xdr:row>16</xdr:row>
      <xdr:rowOff>66575</xdr:rowOff>
    </xdr:from>
    <xdr:ext cx="1132171" cy="1226820"/>
    <xdr:pic>
      <xdr:nvPicPr>
        <xdr:cNvPr id="8" name="図 2">
          <a:extLst>
            <a:ext uri="{FF2B5EF4-FFF2-40B4-BE49-F238E27FC236}">
              <a16:creationId xmlns:a16="http://schemas.microsoft.com/office/drawing/2014/main" id="{C6562080-42A8-4EB4-8683-6D235567AD3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7702216" y="4356635"/>
          <a:ext cx="1132171" cy="1226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32084</xdr:colOff>
      <xdr:row>6</xdr:row>
      <xdr:rowOff>208548</xdr:rowOff>
    </xdr:from>
    <xdr:to>
      <xdr:col>5</xdr:col>
      <xdr:colOff>56148</xdr:colOff>
      <xdr:row>12</xdr:row>
      <xdr:rowOff>0</xdr:rowOff>
    </xdr:to>
    <xdr:pic>
      <xdr:nvPicPr>
        <xdr:cNvPr id="9" name="図 8">
          <a:extLst>
            <a:ext uri="{FF2B5EF4-FFF2-40B4-BE49-F238E27FC236}">
              <a16:creationId xmlns:a16="http://schemas.microsoft.com/office/drawing/2014/main" id="{78738A3A-B95B-48A6-837C-996EB26EAF12}"/>
            </a:ext>
          </a:extLst>
        </xdr:cNvPr>
        <xdr:cNvPicPr>
          <a:picLocks noChangeAspect="1"/>
        </xdr:cNvPicPr>
      </xdr:nvPicPr>
      <xdr:blipFill>
        <a:blip xmlns:r="http://schemas.openxmlformats.org/officeDocument/2006/relationships" r:embed="rId3"/>
        <a:stretch>
          <a:fillRect/>
        </a:stretch>
      </xdr:blipFill>
      <xdr:spPr>
        <a:xfrm>
          <a:off x="2219024" y="1930668"/>
          <a:ext cx="641284" cy="1437372"/>
        </a:xfrm>
        <a:prstGeom prst="rect">
          <a:avLst/>
        </a:prstGeom>
      </xdr:spPr>
    </xdr:pic>
    <xdr:clientData/>
  </xdr:twoCellAnchor>
  <xdr:twoCellAnchor editAs="oneCell">
    <xdr:from>
      <xdr:col>2</xdr:col>
      <xdr:colOff>144379</xdr:colOff>
      <xdr:row>8</xdr:row>
      <xdr:rowOff>258304</xdr:rowOff>
    </xdr:from>
    <xdr:to>
      <xdr:col>3</xdr:col>
      <xdr:colOff>301408</xdr:colOff>
      <xdr:row>12</xdr:row>
      <xdr:rowOff>17437</xdr:rowOff>
    </xdr:to>
    <xdr:pic>
      <xdr:nvPicPr>
        <xdr:cNvPr id="10" name="図 9">
          <a:extLst>
            <a:ext uri="{FF2B5EF4-FFF2-40B4-BE49-F238E27FC236}">
              <a16:creationId xmlns:a16="http://schemas.microsoft.com/office/drawing/2014/main" id="{F68F12A0-3F45-4022-A6CF-87F323A8691A}"/>
            </a:ext>
          </a:extLst>
        </xdr:cNvPr>
        <xdr:cNvPicPr>
          <a:picLocks noChangeAspect="1"/>
        </xdr:cNvPicPr>
      </xdr:nvPicPr>
      <xdr:blipFill>
        <a:blip xmlns:r="http://schemas.openxmlformats.org/officeDocument/2006/relationships" r:embed="rId4"/>
        <a:stretch>
          <a:fillRect/>
        </a:stretch>
      </xdr:blipFill>
      <xdr:spPr>
        <a:xfrm>
          <a:off x="1096879" y="2529064"/>
          <a:ext cx="774249" cy="8564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965200</xdr:colOff>
      <xdr:row>33</xdr:row>
      <xdr:rowOff>244883</xdr:rowOff>
    </xdr:from>
    <xdr:to>
      <xdr:col>11</xdr:col>
      <xdr:colOff>40640</xdr:colOff>
      <xdr:row>45</xdr:row>
      <xdr:rowOff>43781</xdr:rowOff>
    </xdr:to>
    <xdr:pic>
      <xdr:nvPicPr>
        <xdr:cNvPr id="4" name="図 3">
          <a:extLst>
            <a:ext uri="{FF2B5EF4-FFF2-40B4-BE49-F238E27FC236}">
              <a16:creationId xmlns:a16="http://schemas.microsoft.com/office/drawing/2014/main" id="{85805E76-2596-47C5-BB82-C451D872B3A1}"/>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838960" y="16074163"/>
          <a:ext cx="10576560" cy="3090738"/>
        </a:xfrm>
        <a:prstGeom prst="rect">
          <a:avLst/>
        </a:prstGeom>
      </xdr:spPr>
    </xdr:pic>
    <xdr:clientData/>
  </xdr:twoCellAnchor>
  <xdr:twoCellAnchor editAs="oneCell">
    <xdr:from>
      <xdr:col>8</xdr:col>
      <xdr:colOff>1239520</xdr:colOff>
      <xdr:row>48</xdr:row>
      <xdr:rowOff>355600</xdr:rowOff>
    </xdr:from>
    <xdr:to>
      <xdr:col>12</xdr:col>
      <xdr:colOff>1097280</xdr:colOff>
      <xdr:row>59</xdr:row>
      <xdr:rowOff>447040</xdr:rowOff>
    </xdr:to>
    <xdr:pic>
      <xdr:nvPicPr>
        <xdr:cNvPr id="19" name="図 18">
          <a:extLst>
            <a:ext uri="{FF2B5EF4-FFF2-40B4-BE49-F238E27FC236}">
              <a16:creationId xmlns:a16="http://schemas.microsoft.com/office/drawing/2014/main" id="{9E3490DA-FFF6-49E4-A3D5-EE2D4AF39C42}"/>
            </a:ext>
          </a:extLst>
        </xdr:cNvPr>
        <xdr:cNvPicPr>
          <a:picLocks noChangeAspect="1"/>
        </xdr:cNvPicPr>
      </xdr:nvPicPr>
      <xdr:blipFill>
        <a:blip xmlns:r="http://schemas.openxmlformats.org/officeDocument/2006/relationships" r:embed="rId2"/>
        <a:stretch>
          <a:fillRect/>
        </a:stretch>
      </xdr:blipFill>
      <xdr:spPr>
        <a:xfrm>
          <a:off x="10657840" y="20299680"/>
          <a:ext cx="3708400" cy="4744720"/>
        </a:xfrm>
        <a:prstGeom prst="rect">
          <a:avLst/>
        </a:prstGeom>
      </xdr:spPr>
    </xdr:pic>
    <xdr:clientData/>
  </xdr:twoCellAnchor>
  <xdr:twoCellAnchor>
    <xdr:from>
      <xdr:col>11</xdr:col>
      <xdr:colOff>689611</xdr:colOff>
      <xdr:row>7</xdr:row>
      <xdr:rowOff>38102</xdr:rowOff>
    </xdr:from>
    <xdr:to>
      <xdr:col>13</xdr:col>
      <xdr:colOff>1940560</xdr:colOff>
      <xdr:row>11</xdr:row>
      <xdr:rowOff>30480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064491" y="9832342"/>
          <a:ext cx="3252469" cy="1008378"/>
        </a:xfrm>
        <a:prstGeom prst="wedgeRectCallout">
          <a:avLst>
            <a:gd name="adj1" fmla="val -47553"/>
            <a:gd name="adj2" fmla="val 72953"/>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2.3% :</a:t>
          </a:r>
          <a:r>
            <a:rPr kumimoji="1" lang="ja-JP" altLang="en-US" sz="1400" b="1">
              <a:solidFill>
                <a:srgbClr val="FFFF00"/>
              </a:solidFill>
            </a:rPr>
            <a:t>減少</a:t>
          </a:r>
          <a:r>
            <a:rPr kumimoji="1" lang="en-US" altLang="ja-JP" sz="1400" b="1">
              <a:solidFill>
                <a:srgbClr val="FFFF00"/>
              </a:solidFill>
            </a:rPr>
            <a:t> </a:t>
          </a:r>
          <a:endParaRPr kumimoji="1" lang="ja-JP" altLang="en-US" sz="1400" b="1">
            <a:solidFill>
              <a:srgbClr val="FFFF00"/>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a:t>
          </a:r>
          <a:r>
            <a:rPr lang="ja-JP" altLang="en-US" sz="1100" b="0" i="0">
              <a:solidFill>
                <a:schemeClr val="dk1"/>
              </a:solidFill>
              <a:effectLst/>
              <a:latin typeface="+mn-lt"/>
              <a:ea typeface="+mn-ea"/>
              <a:cs typeface="+mn-cs"/>
            </a:rPr>
            <a:t> </a:t>
          </a:r>
          <a:r>
            <a:rPr lang="en-US" altLang="ja-JP" sz="1100" b="1" i="0">
              <a:solidFill>
                <a:schemeClr val="dk1"/>
              </a:solidFill>
              <a:effectLst/>
              <a:latin typeface="+mn-lt"/>
              <a:ea typeface="+mn-ea"/>
              <a:cs typeface="+mn-cs"/>
            </a:rPr>
            <a:t>3,712,263</a:t>
          </a:r>
          <a:r>
            <a:rPr lang="ja-JP" altLang="en-US" sz="1100" b="1" i="0">
              <a:solidFill>
                <a:schemeClr val="dk1"/>
              </a:solidFill>
              <a:effectLst/>
              <a:latin typeface="+mn-lt"/>
              <a:ea typeface="+mn-ea"/>
              <a:cs typeface="+mn-cs"/>
            </a:rPr>
            <a:t> </a:t>
          </a:r>
          <a:r>
            <a:rPr lang="en-US" altLang="ja-JP" sz="1100" b="1" i="0">
              <a:solidFill>
                <a:schemeClr val="dk1"/>
              </a:solidFill>
              <a:effectLst/>
              <a:latin typeface="+mn-lt"/>
              <a:ea typeface="+mn-ea"/>
              <a:cs typeface="+mn-cs"/>
            </a:rPr>
            <a:t>|</a:t>
          </a:r>
          <a:r>
            <a:rPr lang="ja-JP" altLang="en-US" sz="1100" b="1" i="0">
              <a:solidFill>
                <a:schemeClr val="dk1"/>
              </a:solidFill>
              <a:effectLst/>
              <a:latin typeface="+mn-lt"/>
              <a:ea typeface="+mn-ea"/>
              <a:cs typeface="+mn-cs"/>
            </a:rPr>
            <a:t> </a:t>
          </a:r>
          <a:r>
            <a:rPr lang="en-US" altLang="ja-JP" sz="1100" b="1" i="0">
              <a:solidFill>
                <a:schemeClr val="dk1"/>
              </a:solidFill>
              <a:effectLst/>
              <a:latin typeface="+mn-lt"/>
              <a:ea typeface="+mn-ea"/>
              <a:cs typeface="+mn-cs"/>
            </a:rPr>
            <a:t>99,965</a:t>
          </a:r>
          <a:r>
            <a:rPr kumimoji="1" lang="ja-JP" altLang="en-US" sz="1100">
              <a:solidFill>
                <a:schemeClr val="bg1"/>
              </a:solidFill>
            </a:rPr>
            <a:t>高い　　</a:t>
          </a:r>
          <a:r>
            <a:rPr kumimoji="1" lang="ja-JP" altLang="en-US" sz="1100" b="1">
              <a:solidFill>
                <a:schemeClr val="bg1"/>
              </a:solidFill>
            </a:rPr>
            <a:t>　    </a:t>
          </a:r>
          <a:endParaRPr kumimoji="1" lang="en-US" altLang="ja-JP" sz="1100" b="1">
            <a:solidFill>
              <a:schemeClr val="bg1"/>
            </a:solidFill>
          </a:endParaRPr>
        </a:p>
        <a:p>
          <a:pPr algn="l"/>
          <a:r>
            <a:rPr kumimoji="1" lang="ja-JP" altLang="en-US" sz="1100" b="1">
              <a:solidFill>
                <a:schemeClr val="bg1"/>
              </a:solidFill>
            </a:rPr>
            <a:t>  </a:t>
          </a:r>
          <a:r>
            <a:rPr kumimoji="1" lang="ja-JP" altLang="en-US" sz="1400" b="1" i="0" u="sng">
              <a:solidFill>
                <a:schemeClr val="accent6">
                  <a:lumMod val="60000"/>
                  <a:lumOff val="40000"/>
                </a:schemeClr>
              </a:solidFill>
            </a:rPr>
            <a:t>致死率</a:t>
          </a:r>
          <a:r>
            <a:rPr kumimoji="1" lang="en-US" altLang="ja-JP" sz="1400" b="1" i="0" u="sng">
              <a:solidFill>
                <a:srgbClr val="FFC000"/>
              </a:solidFill>
            </a:rPr>
            <a:t>1.31%(</a:t>
          </a:r>
          <a:r>
            <a:rPr kumimoji="1" lang="ja-JP" altLang="en-US" sz="1400" b="1" i="0" u="sng">
              <a:solidFill>
                <a:srgbClr val="FFC000"/>
              </a:solidFill>
            </a:rPr>
            <a:t>▲</a:t>
          </a:r>
          <a:r>
            <a:rPr kumimoji="1" lang="en-US" altLang="ja-JP" sz="1400" b="1" i="0" u="sng">
              <a:solidFill>
                <a:srgbClr val="FFC000"/>
              </a:solidFill>
            </a:rPr>
            <a:t>0.01%)</a:t>
          </a:r>
          <a:r>
            <a:rPr kumimoji="1" lang="ja-JP" altLang="en-US" sz="1400" b="1" i="0" u="sng">
              <a:solidFill>
                <a:srgbClr val="FFFF00"/>
              </a:solidFill>
            </a:rPr>
            <a:t>　</a:t>
          </a:r>
          <a:r>
            <a:rPr kumimoji="1" lang="en-US" altLang="ja-JP" sz="1400" b="1" i="0" u="sng">
              <a:solidFill>
                <a:srgbClr val="FFFF00"/>
              </a:solidFill>
            </a:rPr>
            <a:t>9</a:t>
          </a:r>
          <a:r>
            <a:rPr kumimoji="1" lang="ja-JP" altLang="en-US" sz="1400" b="1" i="0" u="sng">
              <a:solidFill>
                <a:srgbClr val="FFFF00"/>
              </a:solidFill>
            </a:rPr>
            <a:t>週連続減少</a:t>
          </a: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65</xdr:row>
      <xdr:rowOff>265814</xdr:rowOff>
    </xdr:from>
    <xdr:to>
      <xdr:col>5</xdr:col>
      <xdr:colOff>593651</xdr:colOff>
      <xdr:row>86</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530421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オミクン株</a:t>
          </a: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4</a:t>
          </a:r>
          <a:r>
            <a:rPr kumimoji="1" lang="ja-JP" altLang="en-US" sz="2000" b="1">
              <a:solidFill>
                <a:srgbClr val="FFFF00"/>
              </a:solidFill>
            </a:rPr>
            <a:t>波ピークアウトしているものの　今週はまだ毎日</a:t>
          </a:r>
          <a:r>
            <a:rPr kumimoji="1" lang="en-US" altLang="ja-JP" sz="2000" b="1">
              <a:solidFill>
                <a:srgbClr val="FFFF00"/>
              </a:solidFill>
            </a:rPr>
            <a:t>150</a:t>
          </a:r>
          <a:r>
            <a:rPr kumimoji="1" lang="ja-JP" altLang="en-US" sz="2000" b="1">
              <a:solidFill>
                <a:srgbClr val="FFFF00"/>
              </a:solidFill>
            </a:rPr>
            <a:t>万人が新規感染状態。　　　　　　　　　　　　　　　　　　　　　　　　　　　　　*</a:t>
          </a:r>
          <a:r>
            <a:rPr kumimoji="1" lang="ja-JP" altLang="en-US" sz="2000" b="1">
              <a:solidFill>
                <a:schemeClr val="bg1"/>
              </a:solidFill>
            </a:rPr>
            <a:t>国産ワクチン製造承認と経済再生プログラムの更なる後押しが急務</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a:ext>
            <a:ext uri="{96DAC541-7B7A-43D3-8B79-37D633B846F1}">
              <asvg:svgBlip xmlns:asvg="http://schemas.microsoft.com/office/drawing/2016/SVG/main" r:embed="rId4"/>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a:ext>
            <a:ext uri="{96DAC541-7B7A-43D3-8B79-37D633B846F1}">
              <asvg:svgBlip xmlns:asvg="http://schemas.microsoft.com/office/drawing/2016/SVG/main" r:embed="rId6"/>
            </a:ext>
          </a:extLst>
        </a:blip>
        <a:stretch>
          <a:fillRect/>
        </a:stretch>
      </xdr:blipFill>
      <xdr:spPr>
        <a:xfrm rot="10800000">
          <a:off x="2707995" y="15656560"/>
          <a:ext cx="912510" cy="956575"/>
        </a:xfrm>
        <a:prstGeom prst="rect">
          <a:avLst/>
        </a:prstGeom>
      </xdr:spPr>
    </xdr:pic>
    <xdr:clientData/>
  </xdr:twoCellAnchor>
  <xdr:twoCellAnchor>
    <xdr:from>
      <xdr:col>5</xdr:col>
      <xdr:colOff>711200</xdr:colOff>
      <xdr:row>1</xdr:row>
      <xdr:rowOff>50800</xdr:rowOff>
    </xdr:from>
    <xdr:to>
      <xdr:col>13</xdr:col>
      <xdr:colOff>1351280</xdr:colOff>
      <xdr:row>2</xdr:row>
      <xdr:rowOff>2133600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37680" y="447040"/>
          <a:ext cx="8890000" cy="24790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日あたりに確認される感染者数を</a:t>
          </a:r>
          <a:r>
            <a:rPr lang="en-US" altLang="ja-JP" sz="2000" b="0" i="0">
              <a:solidFill>
                <a:schemeClr val="dk1"/>
              </a:solidFill>
              <a:effectLst/>
              <a:latin typeface="+mn-lt"/>
              <a:ea typeface="+mn-ea"/>
              <a:cs typeface="+mn-cs"/>
            </a:rPr>
            <a:t>7</a:t>
          </a:r>
          <a:r>
            <a:rPr lang="ja-JP" altLang="en-US" sz="2000" b="0" i="0">
              <a:solidFill>
                <a:schemeClr val="dk1"/>
              </a:solidFill>
              <a:effectLst/>
              <a:latin typeface="+mn-lt"/>
              <a:ea typeface="+mn-ea"/>
              <a:cs typeface="+mn-cs"/>
            </a:rPr>
            <a:t>日移動平均で国別に見てみる。ドイツは</a:t>
          </a:r>
          <a:r>
            <a:rPr lang="en-US" altLang="ja-JP" sz="2000" b="0" i="0">
              <a:solidFill>
                <a:schemeClr val="dk1"/>
              </a:solidFill>
              <a:effectLst/>
              <a:latin typeface="+mn-lt"/>
              <a:ea typeface="+mn-ea"/>
              <a:cs typeface="+mn-cs"/>
            </a:rPr>
            <a:t>3</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a:t>
          </a:r>
          <a:r>
            <a:rPr lang="en-US" altLang="ja-JP" sz="2000" b="0" i="0">
              <a:solidFill>
                <a:schemeClr val="dk1"/>
              </a:solidFill>
              <a:effectLst/>
              <a:latin typeface="+mn-lt"/>
              <a:ea typeface="+mn-ea"/>
              <a:cs typeface="+mn-cs"/>
            </a:rPr>
            <a:t>21</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7045</a:t>
          </a:r>
          <a:r>
            <a:rPr lang="ja-JP" altLang="en-US" sz="2000" b="0" i="0">
              <a:solidFill>
                <a:schemeClr val="dk1"/>
              </a:solidFill>
              <a:effectLst/>
              <a:latin typeface="+mn-lt"/>
              <a:ea typeface="+mn-ea"/>
              <a:cs typeface="+mn-cs"/>
            </a:rPr>
            <a:t>人だった。</a:t>
          </a:r>
          <a:r>
            <a:rPr lang="en-US" altLang="ja-JP" sz="2000" b="0" i="0">
              <a:solidFill>
                <a:schemeClr val="dk1"/>
              </a:solidFill>
              <a:effectLst/>
              <a:latin typeface="+mn-lt"/>
              <a:ea typeface="+mn-ea"/>
              <a:cs typeface="+mn-cs"/>
            </a:rPr>
            <a:t>2022</a:t>
          </a:r>
          <a:r>
            <a:rPr lang="ja-JP" altLang="en-US" sz="2000" b="0" i="0">
              <a:solidFill>
                <a:schemeClr val="dk1"/>
              </a:solidFill>
              <a:effectLst/>
              <a:latin typeface="+mn-lt"/>
              <a:ea typeface="+mn-ea"/>
              <a:cs typeface="+mn-cs"/>
            </a:rPr>
            <a:t>年</a:t>
          </a:r>
          <a:r>
            <a:rPr lang="en-US" altLang="ja-JP" sz="2000" b="0" i="0">
              <a:solidFill>
                <a:schemeClr val="dk1"/>
              </a:solidFill>
              <a:effectLst/>
              <a:latin typeface="+mn-lt"/>
              <a:ea typeface="+mn-ea"/>
              <a:cs typeface="+mn-cs"/>
            </a:rPr>
            <a:t>3</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18</a:t>
          </a:r>
          <a:r>
            <a:rPr lang="ja-JP" altLang="en-US" sz="2000" b="0" i="0">
              <a:solidFill>
                <a:schemeClr val="dk1"/>
              </a:solidFill>
              <a:effectLst/>
              <a:latin typeface="+mn-lt"/>
              <a:ea typeface="+mn-ea"/>
              <a:cs typeface="+mn-cs"/>
            </a:rPr>
            <a:t>日の過去最多（</a:t>
          </a:r>
          <a:r>
            <a:rPr lang="en-US" altLang="ja-JP" sz="2000" b="0" i="0">
              <a:solidFill>
                <a:schemeClr val="dk1"/>
              </a:solidFill>
              <a:effectLst/>
              <a:latin typeface="+mn-lt"/>
              <a:ea typeface="+mn-ea"/>
              <a:cs typeface="+mn-cs"/>
            </a:rPr>
            <a:t>21</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9206</a:t>
          </a:r>
          <a:r>
            <a:rPr lang="ja-JP" altLang="en-US" sz="2000" b="0" i="0">
              <a:solidFill>
                <a:schemeClr val="dk1"/>
              </a:solidFill>
              <a:effectLst/>
              <a:latin typeface="+mn-lt"/>
              <a:ea typeface="+mn-ea"/>
              <a:cs typeface="+mn-cs"/>
            </a:rPr>
            <a:t>人）に比べて</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％少ない。英国は</a:t>
          </a:r>
          <a:r>
            <a:rPr lang="en-US" altLang="ja-JP" sz="2000" b="0" i="0">
              <a:solidFill>
                <a:schemeClr val="dk1"/>
              </a:solidFill>
              <a:effectLst/>
              <a:latin typeface="+mn-lt"/>
              <a:ea typeface="+mn-ea"/>
              <a:cs typeface="+mn-cs"/>
            </a:rPr>
            <a:t>8</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1513</a:t>
          </a:r>
          <a:r>
            <a:rPr lang="ja-JP" altLang="en-US" sz="2000" b="0" i="0">
              <a:solidFill>
                <a:schemeClr val="dk1"/>
              </a:solidFill>
              <a:effectLst/>
              <a:latin typeface="+mn-lt"/>
              <a:ea typeface="+mn-ea"/>
              <a:cs typeface="+mn-cs"/>
            </a:rPr>
            <a:t>人だった。過去最多は</a:t>
          </a:r>
          <a:r>
            <a:rPr lang="en-US" altLang="ja-JP" sz="2000" b="0" i="0">
              <a:solidFill>
                <a:schemeClr val="dk1"/>
              </a:solidFill>
              <a:effectLst/>
              <a:latin typeface="+mn-lt"/>
              <a:ea typeface="+mn-ea"/>
              <a:cs typeface="+mn-cs"/>
            </a:rPr>
            <a:t>2</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日の</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7998</a:t>
          </a:r>
          <a:r>
            <a:rPr lang="ja-JP" altLang="en-US" sz="2000" b="0" i="0">
              <a:solidFill>
                <a:schemeClr val="dk1"/>
              </a:solidFill>
              <a:effectLst/>
              <a:latin typeface="+mn-lt"/>
              <a:ea typeface="+mn-ea"/>
              <a:cs typeface="+mn-cs"/>
            </a:rPr>
            <a:t>人。ブラジルは</a:t>
          </a:r>
          <a:r>
            <a:rPr lang="en-US" altLang="ja-JP" sz="2000" b="0" i="0">
              <a:solidFill>
                <a:schemeClr val="dk1"/>
              </a:solidFill>
              <a:effectLst/>
              <a:latin typeface="+mn-lt"/>
              <a:ea typeface="+mn-ea"/>
              <a:cs typeface="+mn-cs"/>
            </a:rPr>
            <a:t>3</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a:t>
          </a:r>
          <a:r>
            <a:rPr lang="en-US" altLang="ja-JP" sz="2000" b="0" i="0">
              <a:solidFill>
                <a:schemeClr val="dk1"/>
              </a:solidFill>
              <a:effectLst/>
              <a:latin typeface="+mn-lt"/>
              <a:ea typeface="+mn-ea"/>
              <a:cs typeface="+mn-cs"/>
            </a:rPr>
            <a:t>3</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7630</a:t>
          </a:r>
          <a:r>
            <a:rPr lang="ja-JP" altLang="en-US" sz="2000" b="0" i="0">
              <a:solidFill>
                <a:schemeClr val="dk1"/>
              </a:solidFill>
              <a:effectLst/>
              <a:latin typeface="+mn-lt"/>
              <a:ea typeface="+mn-ea"/>
              <a:cs typeface="+mn-cs"/>
            </a:rPr>
            <a:t>人になっている。中国は最近</a:t>
          </a:r>
          <a:r>
            <a:rPr lang="en-US" altLang="ja-JP" sz="2000" b="0" i="0">
              <a:solidFill>
                <a:schemeClr val="dk1"/>
              </a:solidFill>
              <a:effectLst/>
              <a:latin typeface="+mn-lt"/>
              <a:ea typeface="+mn-ea"/>
              <a:cs typeface="+mn-cs"/>
            </a:rPr>
            <a:t>6</a:t>
          </a:r>
          <a:r>
            <a:rPr lang="ja-JP" altLang="en-US" sz="2000" b="0" i="0">
              <a:solidFill>
                <a:schemeClr val="dk1"/>
              </a:solidFill>
              <a:effectLst/>
              <a:latin typeface="+mn-lt"/>
              <a:ea typeface="+mn-ea"/>
              <a:cs typeface="+mn-cs"/>
            </a:rPr>
            <a:t>カ月間の感染者数を</a:t>
          </a:r>
          <a:r>
            <a:rPr lang="en-US" altLang="ja-JP" sz="2000" b="0" i="0">
              <a:solidFill>
                <a:schemeClr val="dk1"/>
              </a:solidFill>
              <a:effectLst/>
              <a:latin typeface="+mn-lt"/>
              <a:ea typeface="+mn-ea"/>
              <a:cs typeface="+mn-cs"/>
            </a:rPr>
            <a:t>3</a:t>
          </a:r>
          <a:r>
            <a:rPr lang="ja-JP" altLang="en-US" sz="2000" b="0" i="0">
              <a:solidFill>
                <a:schemeClr val="dk1"/>
              </a:solidFill>
              <a:effectLst/>
              <a:latin typeface="+mn-lt"/>
              <a:ea typeface="+mn-ea"/>
              <a:cs typeface="+mn-cs"/>
            </a:rPr>
            <a:t>万</a:t>
          </a:r>
          <a:r>
            <a:rPr lang="en-US" altLang="ja-JP" sz="2000" b="0" i="0">
              <a:solidFill>
                <a:schemeClr val="dk1"/>
              </a:solidFill>
              <a:effectLst/>
              <a:latin typeface="+mn-lt"/>
              <a:ea typeface="+mn-ea"/>
              <a:cs typeface="+mn-cs"/>
            </a:rPr>
            <a:t>4389</a:t>
          </a:r>
          <a:r>
            <a:rPr lang="ja-JP" altLang="en-US" sz="2000" b="0" i="0">
              <a:solidFill>
                <a:schemeClr val="dk1"/>
              </a:solidFill>
              <a:effectLst/>
              <a:latin typeface="+mn-lt"/>
              <a:ea typeface="+mn-ea"/>
              <a:cs typeface="+mn-cs"/>
            </a:rPr>
            <a:t>人と発表している。</a:t>
          </a:r>
          <a:endParaRPr lang="ja-JP" altLang="en-US" sz="2000" b="1" i="0">
            <a:solidFill>
              <a:schemeClr val="dk1"/>
            </a:solidFill>
            <a:effectLst/>
            <a:latin typeface="+mn-lt"/>
            <a:ea typeface="+mn-ea"/>
            <a:cs typeface="+mn-cs"/>
          </a:endParaRPr>
        </a:p>
      </xdr:txBody>
    </xdr:sp>
    <xdr:clientData/>
  </xdr:twoCellAnchor>
  <xdr:twoCellAnchor>
    <xdr:from>
      <xdr:col>4</xdr:col>
      <xdr:colOff>985520</xdr:colOff>
      <xdr:row>22</xdr:row>
      <xdr:rowOff>40640</xdr:rowOff>
    </xdr:from>
    <xdr:to>
      <xdr:col>4</xdr:col>
      <xdr:colOff>1164590</xdr:colOff>
      <xdr:row>23</xdr:row>
      <xdr:rowOff>40639</xdr:rowOff>
    </xdr:to>
    <xdr:sp macro="" textlink="">
      <xdr:nvSpPr>
        <xdr:cNvPr id="16" name="右矢印 11">
          <a:extLst>
            <a:ext uri="{FF2B5EF4-FFF2-40B4-BE49-F238E27FC236}">
              <a16:creationId xmlns:a16="http://schemas.microsoft.com/office/drawing/2014/main" id="{5A2444BA-5CBA-4F78-A6D3-6061C6413329}"/>
            </a:ext>
          </a:extLst>
        </xdr:cNvPr>
        <xdr:cNvSpPr/>
      </xdr:nvSpPr>
      <xdr:spPr>
        <a:xfrm>
          <a:off x="5781040" y="13177520"/>
          <a:ext cx="179070" cy="21335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xdr:colOff>
      <xdr:row>35</xdr:row>
      <xdr:rowOff>142240</xdr:rowOff>
    </xdr:from>
    <xdr:to>
      <xdr:col>11</xdr:col>
      <xdr:colOff>396239</xdr:colOff>
      <xdr:row>40</xdr:row>
      <xdr:rowOff>264160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4795525" y="16520160"/>
          <a:ext cx="7975594" cy="1493520"/>
          <a:chOff x="4817782" y="22221924"/>
          <a:chExt cx="9494477" cy="1044476"/>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6346232" y="20693474"/>
            <a:ext cx="668317" cy="3725218"/>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829166" y="21455298"/>
            <a:ext cx="701040" cy="2249644"/>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005984" y="21930745"/>
            <a:ext cx="670560" cy="125786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9" y="22880320"/>
            <a:ext cx="825690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a:t>
            </a:r>
          </a:p>
        </xdr:txBody>
      </xdr:sp>
    </xdr:grpSp>
    <xdr:clientData/>
  </xdr:twoCellAnchor>
  <xdr:twoCellAnchor editAs="oneCell">
    <xdr:from>
      <xdr:col>4</xdr:col>
      <xdr:colOff>1016000</xdr:colOff>
      <xdr:row>27</xdr:row>
      <xdr:rowOff>264160</xdr:rowOff>
    </xdr:from>
    <xdr:to>
      <xdr:col>4</xdr:col>
      <xdr:colOff>1223282</xdr:colOff>
      <xdr:row>28</xdr:row>
      <xdr:rowOff>266217</xdr:rowOff>
    </xdr:to>
    <xdr:pic>
      <xdr:nvPicPr>
        <xdr:cNvPr id="9" name="図 8">
          <a:extLst>
            <a:ext uri="{FF2B5EF4-FFF2-40B4-BE49-F238E27FC236}">
              <a16:creationId xmlns:a16="http://schemas.microsoft.com/office/drawing/2014/main" id="{838DBEEE-DCC2-4ED9-865D-37D7635D5293}"/>
            </a:ext>
          </a:extLst>
        </xdr:cNvPr>
        <xdr:cNvPicPr>
          <a:picLocks noChangeAspect="1"/>
        </xdr:cNvPicPr>
      </xdr:nvPicPr>
      <xdr:blipFill>
        <a:blip xmlns:r="http://schemas.openxmlformats.org/officeDocument/2006/relationships" r:embed="rId7" cstate="email">
          <a:extLst>
            <a:ext uri="{28A0092B-C50C-407E-A947-70E740481C1C}">
              <a14:useLocalDpi xmlns:a14="http://schemas.microsoft.com/office/drawing/2010/main"/>
            </a:ext>
          </a:extLst>
        </a:blip>
        <a:stretch>
          <a:fillRect/>
        </a:stretch>
      </xdr:blipFill>
      <xdr:spPr>
        <a:xfrm>
          <a:off x="5811520" y="14467840"/>
          <a:ext cx="207282" cy="286537"/>
        </a:xfrm>
        <a:prstGeom prst="rect">
          <a:avLst/>
        </a:prstGeom>
      </xdr:spPr>
    </xdr:pic>
    <xdr:clientData/>
  </xdr:twoCellAnchor>
  <xdr:twoCellAnchor>
    <xdr:from>
      <xdr:col>8</xdr:col>
      <xdr:colOff>619760</xdr:colOff>
      <xdr:row>31</xdr:row>
      <xdr:rowOff>182880</xdr:rowOff>
    </xdr:from>
    <xdr:to>
      <xdr:col>9</xdr:col>
      <xdr:colOff>883920</xdr:colOff>
      <xdr:row>33</xdr:row>
      <xdr:rowOff>91440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038080" y="15463520"/>
          <a:ext cx="1564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世界は第</a:t>
          </a:r>
          <a:r>
            <a:rPr kumimoji="1" lang="en-US" altLang="ja-JP" sz="1800">
              <a:solidFill>
                <a:srgbClr val="FFFF00"/>
              </a:solidFill>
            </a:rPr>
            <a:t>4</a:t>
          </a:r>
          <a:r>
            <a:rPr kumimoji="1" lang="ja-JP" altLang="en-US" sz="1800">
              <a:solidFill>
                <a:srgbClr val="FFFF00"/>
              </a:solidFill>
            </a:rPr>
            <a:t>波</a:t>
          </a:r>
        </a:p>
      </xdr:txBody>
    </xdr:sp>
    <xdr:clientData/>
  </xdr:twoCellAnchor>
  <xdr:twoCellAnchor>
    <xdr:from>
      <xdr:col>4</xdr:col>
      <xdr:colOff>1016000</xdr:colOff>
      <xdr:row>27</xdr:row>
      <xdr:rowOff>50800</xdr:rowOff>
    </xdr:from>
    <xdr:to>
      <xdr:col>4</xdr:col>
      <xdr:colOff>1195070</xdr:colOff>
      <xdr:row>27</xdr:row>
      <xdr:rowOff>256539</xdr:rowOff>
    </xdr:to>
    <xdr:sp macro="" textlink="">
      <xdr:nvSpPr>
        <xdr:cNvPr id="26" name="右矢印 11">
          <a:extLst>
            <a:ext uri="{FF2B5EF4-FFF2-40B4-BE49-F238E27FC236}">
              <a16:creationId xmlns:a16="http://schemas.microsoft.com/office/drawing/2014/main" id="{7C259670-DFF8-4379-879F-71FD48FE93BE}"/>
            </a:ext>
          </a:extLst>
        </xdr:cNvPr>
        <xdr:cNvSpPr/>
      </xdr:nvSpPr>
      <xdr:spPr>
        <a:xfrm>
          <a:off x="5811520" y="14254480"/>
          <a:ext cx="179070" cy="205739"/>
        </a:xfrm>
        <a:prstGeom prst="rightArrow">
          <a:avLst/>
        </a:prstGeom>
        <a:solidFill>
          <a:srgbClr val="FFFF00"/>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528320</xdr:colOff>
      <xdr:row>34</xdr:row>
      <xdr:rowOff>121920</xdr:rowOff>
    </xdr:from>
    <xdr:to>
      <xdr:col>10</xdr:col>
      <xdr:colOff>731520</xdr:colOff>
      <xdr:row>39</xdr:row>
      <xdr:rowOff>60960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11145520" y="16327120"/>
          <a:ext cx="1310640" cy="110744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0</xdr:col>
      <xdr:colOff>568960</xdr:colOff>
      <xdr:row>48</xdr:row>
      <xdr:rowOff>71120</xdr:rowOff>
    </xdr:from>
    <xdr:to>
      <xdr:col>4</xdr:col>
      <xdr:colOff>546131</xdr:colOff>
      <xdr:row>52</xdr:row>
      <xdr:rowOff>451816</xdr:rowOff>
    </xdr:to>
    <xdr:pic>
      <xdr:nvPicPr>
        <xdr:cNvPr id="7" name="図 6">
          <a:extLst>
            <a:ext uri="{FF2B5EF4-FFF2-40B4-BE49-F238E27FC236}">
              <a16:creationId xmlns:a16="http://schemas.microsoft.com/office/drawing/2014/main" id="{D6B68FC3-1EE7-454C-BDF9-C5FE1E4DD298}"/>
            </a:ext>
          </a:extLst>
        </xdr:cNvPr>
        <xdr:cNvPicPr>
          <a:picLocks noChangeAspect="1"/>
        </xdr:cNvPicPr>
      </xdr:nvPicPr>
      <xdr:blipFill>
        <a:blip xmlns:r="http://schemas.openxmlformats.org/officeDocument/2006/relationships" r:embed="rId8"/>
        <a:stretch>
          <a:fillRect/>
        </a:stretch>
      </xdr:blipFill>
      <xdr:spPr>
        <a:xfrm>
          <a:off x="568960" y="20015200"/>
          <a:ext cx="4772691" cy="2372056"/>
        </a:xfrm>
        <a:prstGeom prst="rect">
          <a:avLst/>
        </a:prstGeom>
      </xdr:spPr>
    </xdr:pic>
    <xdr:clientData/>
  </xdr:twoCellAnchor>
  <xdr:twoCellAnchor>
    <xdr:from>
      <xdr:col>4</xdr:col>
      <xdr:colOff>172720</xdr:colOff>
      <xdr:row>50</xdr:row>
      <xdr:rowOff>233680</xdr:rowOff>
    </xdr:from>
    <xdr:to>
      <xdr:col>4</xdr:col>
      <xdr:colOff>1259840</xdr:colOff>
      <xdr:row>51</xdr:row>
      <xdr:rowOff>132080</xdr:rowOff>
    </xdr:to>
    <xdr:cxnSp macro="">
      <xdr:nvCxnSpPr>
        <xdr:cNvPr id="25" name="直線矢印コネクタ 24">
          <a:extLst>
            <a:ext uri="{FF2B5EF4-FFF2-40B4-BE49-F238E27FC236}">
              <a16:creationId xmlns:a16="http://schemas.microsoft.com/office/drawing/2014/main" id="{758C7223-2C83-478E-9810-A6583C0599F8}"/>
            </a:ext>
          </a:extLst>
        </xdr:cNvPr>
        <xdr:cNvCxnSpPr/>
      </xdr:nvCxnSpPr>
      <xdr:spPr>
        <a:xfrm flipH="1">
          <a:off x="4968240" y="21173440"/>
          <a:ext cx="1087120" cy="39624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0</xdr:col>
      <xdr:colOff>558800</xdr:colOff>
      <xdr:row>53</xdr:row>
      <xdr:rowOff>60960</xdr:rowOff>
    </xdr:from>
    <xdr:to>
      <xdr:col>4</xdr:col>
      <xdr:colOff>414685</xdr:colOff>
      <xdr:row>59</xdr:row>
      <xdr:rowOff>259410</xdr:rowOff>
    </xdr:to>
    <xdr:pic>
      <xdr:nvPicPr>
        <xdr:cNvPr id="27" name="図 26">
          <a:extLst>
            <a:ext uri="{FF2B5EF4-FFF2-40B4-BE49-F238E27FC236}">
              <a16:creationId xmlns:a16="http://schemas.microsoft.com/office/drawing/2014/main" id="{0614841A-BE31-45B8-B982-4054AB0AFF92}"/>
            </a:ext>
          </a:extLst>
        </xdr:cNvPr>
        <xdr:cNvPicPr>
          <a:picLocks noChangeAspect="1"/>
        </xdr:cNvPicPr>
      </xdr:nvPicPr>
      <xdr:blipFill>
        <a:blip xmlns:r="http://schemas.openxmlformats.org/officeDocument/2006/relationships" r:embed="rId9" cstate="email">
          <a:extLst>
            <a:ext uri="{28A0092B-C50C-407E-A947-70E740481C1C}">
              <a14:useLocalDpi xmlns:a14="http://schemas.microsoft.com/office/drawing/2010/main"/>
            </a:ext>
          </a:extLst>
        </a:blip>
        <a:stretch>
          <a:fillRect/>
        </a:stretch>
      </xdr:blipFill>
      <xdr:spPr>
        <a:xfrm>
          <a:off x="558800" y="22494240"/>
          <a:ext cx="4651405" cy="2362530"/>
        </a:xfrm>
        <a:prstGeom prst="rect">
          <a:avLst/>
        </a:prstGeom>
      </xdr:spPr>
    </xdr:pic>
    <xdr:clientData/>
  </xdr:twoCellAnchor>
  <xdr:twoCellAnchor>
    <xdr:from>
      <xdr:col>4</xdr:col>
      <xdr:colOff>78763</xdr:colOff>
      <xdr:row>53</xdr:row>
      <xdr:rowOff>71121</xdr:rowOff>
    </xdr:from>
    <xdr:to>
      <xdr:col>4</xdr:col>
      <xdr:colOff>416560</xdr:colOff>
      <xdr:row>58</xdr:row>
      <xdr:rowOff>284481</xdr:rowOff>
    </xdr:to>
    <xdr:sp macro="" textlink="">
      <xdr:nvSpPr>
        <xdr:cNvPr id="34" name="フリーフォーム: 図形 33">
          <a:extLst>
            <a:ext uri="{FF2B5EF4-FFF2-40B4-BE49-F238E27FC236}">
              <a16:creationId xmlns:a16="http://schemas.microsoft.com/office/drawing/2014/main" id="{B4FF7152-A57D-4F53-8554-4CC99BA99567}"/>
            </a:ext>
          </a:extLst>
        </xdr:cNvPr>
        <xdr:cNvSpPr/>
      </xdr:nvSpPr>
      <xdr:spPr>
        <a:xfrm>
          <a:off x="4874283" y="22504401"/>
          <a:ext cx="337797" cy="2072640"/>
        </a:xfrm>
        <a:custGeom>
          <a:avLst/>
          <a:gdLst>
            <a:gd name="connsiteX0" fmla="*/ 43157 w 429153"/>
            <a:gd name="connsiteY0" fmla="*/ 1494015 h 1554975"/>
            <a:gd name="connsiteX1" fmla="*/ 93957 w 429153"/>
            <a:gd name="connsiteY1" fmla="*/ 1483855 h 1554975"/>
            <a:gd name="connsiteX2" fmla="*/ 419077 w 429153"/>
            <a:gd name="connsiteY2" fmla="*/ 1473695 h 1554975"/>
            <a:gd name="connsiteX3" fmla="*/ 408917 w 429153"/>
            <a:gd name="connsiteY3" fmla="*/ 1402575 h 1554975"/>
            <a:gd name="connsiteX4" fmla="*/ 337797 w 429153"/>
            <a:gd name="connsiteY4" fmla="*/ 1351775 h 1554975"/>
            <a:gd name="connsiteX5" fmla="*/ 236197 w 429153"/>
            <a:gd name="connsiteY5" fmla="*/ 1260335 h 1554975"/>
            <a:gd name="connsiteX6" fmla="*/ 215877 w 429153"/>
            <a:gd name="connsiteY6" fmla="*/ 894575 h 1554975"/>
            <a:gd name="connsiteX7" fmla="*/ 195557 w 429153"/>
            <a:gd name="connsiteY7" fmla="*/ 701535 h 1554975"/>
            <a:gd name="connsiteX8" fmla="*/ 185397 w 429153"/>
            <a:gd name="connsiteY8" fmla="*/ 589775 h 1554975"/>
            <a:gd name="connsiteX9" fmla="*/ 175237 w 429153"/>
            <a:gd name="connsiteY9" fmla="*/ 173215 h 1554975"/>
            <a:gd name="connsiteX10" fmla="*/ 165077 w 429153"/>
            <a:gd name="connsiteY10" fmla="*/ 495 h 1554975"/>
            <a:gd name="connsiteX11" fmla="*/ 104117 w 429153"/>
            <a:gd name="connsiteY11" fmla="*/ 81775 h 1554975"/>
            <a:gd name="connsiteX12" fmla="*/ 93957 w 429153"/>
            <a:gd name="connsiteY12" fmla="*/ 335775 h 1554975"/>
            <a:gd name="connsiteX13" fmla="*/ 83797 w 429153"/>
            <a:gd name="connsiteY13" fmla="*/ 376415 h 1554975"/>
            <a:gd name="connsiteX14" fmla="*/ 73637 w 429153"/>
            <a:gd name="connsiteY14" fmla="*/ 447535 h 1554975"/>
            <a:gd name="connsiteX15" fmla="*/ 53317 w 429153"/>
            <a:gd name="connsiteY15" fmla="*/ 569455 h 1554975"/>
            <a:gd name="connsiteX16" fmla="*/ 43157 w 429153"/>
            <a:gd name="connsiteY16" fmla="*/ 1504175 h 1554975"/>
            <a:gd name="connsiteX17" fmla="*/ 2517 w 429153"/>
            <a:gd name="connsiteY17" fmla="*/ 1534655 h 1554975"/>
            <a:gd name="connsiteX18" fmla="*/ 114277 w 429153"/>
            <a:gd name="connsiteY18" fmla="*/ 1544815 h 1554975"/>
            <a:gd name="connsiteX19" fmla="*/ 286997 w 429153"/>
            <a:gd name="connsiteY19" fmla="*/ 1554975 h 1554975"/>
            <a:gd name="connsiteX20" fmla="*/ 408917 w 429153"/>
            <a:gd name="connsiteY20" fmla="*/ 1534655 h 1554975"/>
            <a:gd name="connsiteX21" fmla="*/ 408917 w 429153"/>
            <a:gd name="connsiteY21" fmla="*/ 1443215 h 1554975"/>
            <a:gd name="connsiteX22" fmla="*/ 347957 w 429153"/>
            <a:gd name="connsiteY22" fmla="*/ 1382255 h 1554975"/>
            <a:gd name="connsiteX23" fmla="*/ 286997 w 429153"/>
            <a:gd name="connsiteY23" fmla="*/ 1300975 h 1554975"/>
            <a:gd name="connsiteX24" fmla="*/ 266677 w 429153"/>
            <a:gd name="connsiteY24" fmla="*/ 1270495 h 1554975"/>
            <a:gd name="connsiteX25" fmla="*/ 256517 w 429153"/>
            <a:gd name="connsiteY25" fmla="*/ 1229855 h 1554975"/>
            <a:gd name="connsiteX26" fmla="*/ 246357 w 429153"/>
            <a:gd name="connsiteY26" fmla="*/ 1189215 h 15549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Lst>
          <a:rect l="l" t="t" r="r" b="b"/>
          <a:pathLst>
            <a:path w="429153" h="1554975">
              <a:moveTo>
                <a:pt x="43157" y="1494015"/>
              </a:moveTo>
              <a:cubicBezTo>
                <a:pt x="60090" y="1490628"/>
                <a:pt x="76713" y="1484787"/>
                <a:pt x="93957" y="1483855"/>
              </a:cubicBezTo>
              <a:cubicBezTo>
                <a:pt x="202225" y="1478003"/>
                <a:pt x="314090" y="1500788"/>
                <a:pt x="419077" y="1473695"/>
              </a:cubicBezTo>
              <a:cubicBezTo>
                <a:pt x="442265" y="1467711"/>
                <a:pt x="419627" y="1423994"/>
                <a:pt x="408917" y="1402575"/>
              </a:cubicBezTo>
              <a:cubicBezTo>
                <a:pt x="402680" y="1390102"/>
                <a:pt x="350513" y="1363220"/>
                <a:pt x="337797" y="1351775"/>
              </a:cubicBezTo>
              <a:cubicBezTo>
                <a:pt x="223862" y="1249234"/>
                <a:pt x="307022" y="1307551"/>
                <a:pt x="236197" y="1260335"/>
              </a:cubicBezTo>
              <a:cubicBezTo>
                <a:pt x="204422" y="1101462"/>
                <a:pt x="232764" y="1257646"/>
                <a:pt x="215877" y="894575"/>
              </a:cubicBezTo>
              <a:cubicBezTo>
                <a:pt x="208622" y="738584"/>
                <a:pt x="208611" y="819019"/>
                <a:pt x="195557" y="701535"/>
              </a:cubicBezTo>
              <a:cubicBezTo>
                <a:pt x="191426" y="664357"/>
                <a:pt x="188784" y="627028"/>
                <a:pt x="185397" y="589775"/>
              </a:cubicBezTo>
              <a:cubicBezTo>
                <a:pt x="182010" y="450922"/>
                <a:pt x="180024" y="312027"/>
                <a:pt x="175237" y="173215"/>
              </a:cubicBezTo>
              <a:cubicBezTo>
                <a:pt x="173249" y="115576"/>
                <a:pt x="187259" y="53731"/>
                <a:pt x="165077" y="495"/>
              </a:cubicBezTo>
              <a:cubicBezTo>
                <a:pt x="161983" y="-6931"/>
                <a:pt x="111029" y="71407"/>
                <a:pt x="104117" y="81775"/>
              </a:cubicBezTo>
              <a:cubicBezTo>
                <a:pt x="100730" y="166442"/>
                <a:pt x="99787" y="251241"/>
                <a:pt x="93957" y="335775"/>
              </a:cubicBezTo>
              <a:cubicBezTo>
                <a:pt x="92996" y="349705"/>
                <a:pt x="86295" y="362677"/>
                <a:pt x="83797" y="376415"/>
              </a:cubicBezTo>
              <a:cubicBezTo>
                <a:pt x="79513" y="399976"/>
                <a:pt x="77921" y="423974"/>
                <a:pt x="73637" y="447535"/>
              </a:cubicBezTo>
              <a:cubicBezTo>
                <a:pt x="46785" y="595219"/>
                <a:pt x="84898" y="316804"/>
                <a:pt x="53317" y="569455"/>
              </a:cubicBezTo>
              <a:cubicBezTo>
                <a:pt x="49930" y="881028"/>
                <a:pt x="59534" y="1193014"/>
                <a:pt x="43157" y="1504175"/>
              </a:cubicBezTo>
              <a:cubicBezTo>
                <a:pt x="42267" y="1521085"/>
                <a:pt x="-12185" y="1526254"/>
                <a:pt x="2517" y="1534655"/>
              </a:cubicBezTo>
              <a:cubicBezTo>
                <a:pt x="34995" y="1553214"/>
                <a:pt x="76965" y="1542150"/>
                <a:pt x="114277" y="1544815"/>
              </a:cubicBezTo>
              <a:cubicBezTo>
                <a:pt x="171803" y="1548924"/>
                <a:pt x="229424" y="1551588"/>
                <a:pt x="286997" y="1554975"/>
              </a:cubicBezTo>
              <a:cubicBezTo>
                <a:pt x="327637" y="1548202"/>
                <a:pt x="373828" y="1556248"/>
                <a:pt x="408917" y="1534655"/>
              </a:cubicBezTo>
              <a:cubicBezTo>
                <a:pt x="425679" y="1524340"/>
                <a:pt x="423074" y="1461417"/>
                <a:pt x="408917" y="1443215"/>
              </a:cubicBezTo>
              <a:cubicBezTo>
                <a:pt x="391274" y="1420532"/>
                <a:pt x="363897" y="1406165"/>
                <a:pt x="347957" y="1382255"/>
              </a:cubicBezTo>
              <a:cubicBezTo>
                <a:pt x="302019" y="1313347"/>
                <a:pt x="359399" y="1397511"/>
                <a:pt x="286997" y="1300975"/>
              </a:cubicBezTo>
              <a:cubicBezTo>
                <a:pt x="279671" y="1291206"/>
                <a:pt x="273450" y="1280655"/>
                <a:pt x="266677" y="1270495"/>
              </a:cubicBezTo>
              <a:cubicBezTo>
                <a:pt x="263290" y="1256948"/>
                <a:pt x="260353" y="1243281"/>
                <a:pt x="256517" y="1229855"/>
              </a:cubicBezTo>
              <a:cubicBezTo>
                <a:pt x="245286" y="1190547"/>
                <a:pt x="246357" y="1211860"/>
                <a:pt x="246357" y="1189215"/>
              </a:cubicBezTo>
            </a:path>
          </a:pathLst>
        </a:custGeom>
        <a:pattFill prst="smCheck">
          <a:fgClr>
            <a:srgbClr val="FF0000"/>
          </a:fgClr>
          <a:bgClr>
            <a:schemeClr val="bg1"/>
          </a:bgClr>
        </a:pattFill>
        <a:ln>
          <a:solidFill>
            <a:srgbClr val="C0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4</xdr:col>
      <xdr:colOff>101600</xdr:colOff>
      <xdr:row>57</xdr:row>
      <xdr:rowOff>254000</xdr:rowOff>
    </xdr:from>
    <xdr:to>
      <xdr:col>4</xdr:col>
      <xdr:colOff>444954</xdr:colOff>
      <xdr:row>58</xdr:row>
      <xdr:rowOff>267540</xdr:rowOff>
    </xdr:to>
    <xdr:sp macro="" textlink="">
      <xdr:nvSpPr>
        <xdr:cNvPr id="35" name="フリーフォーム: 図形 34">
          <a:extLst>
            <a:ext uri="{FF2B5EF4-FFF2-40B4-BE49-F238E27FC236}">
              <a16:creationId xmlns:a16="http://schemas.microsoft.com/office/drawing/2014/main" id="{46347946-7A03-4A7F-9730-0A80F5E16248}"/>
            </a:ext>
          </a:extLst>
        </xdr:cNvPr>
        <xdr:cNvSpPr/>
      </xdr:nvSpPr>
      <xdr:spPr>
        <a:xfrm>
          <a:off x="4897120" y="24241760"/>
          <a:ext cx="343354" cy="318340"/>
        </a:xfrm>
        <a:custGeom>
          <a:avLst/>
          <a:gdLst>
            <a:gd name="connsiteX0" fmla="*/ 152400 w 343354"/>
            <a:gd name="connsiteY0" fmla="*/ 10160 h 318340"/>
            <a:gd name="connsiteX1" fmla="*/ 203200 w 343354"/>
            <a:gd name="connsiteY1" fmla="*/ 142240 h 318340"/>
            <a:gd name="connsiteX2" fmla="*/ 243840 w 343354"/>
            <a:gd name="connsiteY2" fmla="*/ 172720 h 318340"/>
            <a:gd name="connsiteX3" fmla="*/ 274320 w 343354"/>
            <a:gd name="connsiteY3" fmla="*/ 182880 h 318340"/>
            <a:gd name="connsiteX4" fmla="*/ 335280 w 343354"/>
            <a:gd name="connsiteY4" fmla="*/ 264160 h 318340"/>
            <a:gd name="connsiteX5" fmla="*/ 304800 w 343354"/>
            <a:gd name="connsiteY5" fmla="*/ 274320 h 318340"/>
            <a:gd name="connsiteX6" fmla="*/ 254000 w 343354"/>
            <a:gd name="connsiteY6" fmla="*/ 284480 h 318340"/>
            <a:gd name="connsiteX7" fmla="*/ 335280 w 343354"/>
            <a:gd name="connsiteY7" fmla="*/ 274320 h 318340"/>
            <a:gd name="connsiteX8" fmla="*/ 304800 w 343354"/>
            <a:gd name="connsiteY8" fmla="*/ 193040 h 318340"/>
            <a:gd name="connsiteX9" fmla="*/ 274320 w 343354"/>
            <a:gd name="connsiteY9" fmla="*/ 172720 h 318340"/>
            <a:gd name="connsiteX10" fmla="*/ 213360 w 343354"/>
            <a:gd name="connsiteY10" fmla="*/ 71120 h 318340"/>
            <a:gd name="connsiteX11" fmla="*/ 193040 w 343354"/>
            <a:gd name="connsiteY11" fmla="*/ 40640 h 318340"/>
            <a:gd name="connsiteX12" fmla="*/ 142240 w 343354"/>
            <a:gd name="connsiteY12" fmla="*/ 0 h 318340"/>
            <a:gd name="connsiteX13" fmla="*/ 91440 w 343354"/>
            <a:gd name="connsiteY13" fmla="*/ 101600 h 318340"/>
            <a:gd name="connsiteX14" fmla="*/ 60960 w 343354"/>
            <a:gd name="connsiteY14" fmla="*/ 142240 h 318340"/>
            <a:gd name="connsiteX15" fmla="*/ 10160 w 343354"/>
            <a:gd name="connsiteY15" fmla="*/ 213360 h 318340"/>
            <a:gd name="connsiteX16" fmla="*/ 0 w 343354"/>
            <a:gd name="connsiteY16" fmla="*/ 243840 h 318340"/>
            <a:gd name="connsiteX17" fmla="*/ 314960 w 343354"/>
            <a:gd name="connsiteY17" fmla="*/ 284480 h 31834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343354" h="318340">
              <a:moveTo>
                <a:pt x="152400" y="10160"/>
              </a:moveTo>
              <a:cubicBezTo>
                <a:pt x="170987" y="103096"/>
                <a:pt x="150192" y="96804"/>
                <a:pt x="203200" y="142240"/>
              </a:cubicBezTo>
              <a:cubicBezTo>
                <a:pt x="216057" y="153260"/>
                <a:pt x="229138" y="164319"/>
                <a:pt x="243840" y="172720"/>
              </a:cubicBezTo>
              <a:cubicBezTo>
                <a:pt x="253139" y="178033"/>
                <a:pt x="264160" y="179493"/>
                <a:pt x="274320" y="182880"/>
              </a:cubicBezTo>
              <a:cubicBezTo>
                <a:pt x="294640" y="209973"/>
                <a:pt x="367409" y="253450"/>
                <a:pt x="335280" y="264160"/>
              </a:cubicBezTo>
              <a:cubicBezTo>
                <a:pt x="325120" y="267547"/>
                <a:pt x="315190" y="271723"/>
                <a:pt x="304800" y="274320"/>
              </a:cubicBezTo>
              <a:cubicBezTo>
                <a:pt x="288047" y="278508"/>
                <a:pt x="236731" y="284480"/>
                <a:pt x="254000" y="284480"/>
              </a:cubicBezTo>
              <a:cubicBezTo>
                <a:pt x="281304" y="284480"/>
                <a:pt x="308187" y="277707"/>
                <a:pt x="335280" y="274320"/>
              </a:cubicBezTo>
              <a:cubicBezTo>
                <a:pt x="328011" y="237974"/>
                <a:pt x="330962" y="219202"/>
                <a:pt x="304800" y="193040"/>
              </a:cubicBezTo>
              <a:cubicBezTo>
                <a:pt x="296166" y="184406"/>
                <a:pt x="284480" y="179493"/>
                <a:pt x="274320" y="172720"/>
              </a:cubicBezTo>
              <a:cubicBezTo>
                <a:pt x="243078" y="110237"/>
                <a:pt x="262401" y="144682"/>
                <a:pt x="213360" y="71120"/>
              </a:cubicBezTo>
              <a:cubicBezTo>
                <a:pt x="206587" y="60960"/>
                <a:pt x="202575" y="48268"/>
                <a:pt x="193040" y="40640"/>
              </a:cubicBezTo>
              <a:lnTo>
                <a:pt x="142240" y="0"/>
              </a:lnTo>
              <a:cubicBezTo>
                <a:pt x="68462" y="98371"/>
                <a:pt x="155627" y="-26774"/>
                <a:pt x="91440" y="101600"/>
              </a:cubicBezTo>
              <a:cubicBezTo>
                <a:pt x="83867" y="116746"/>
                <a:pt x="70802" y="128461"/>
                <a:pt x="60960" y="142240"/>
              </a:cubicBezTo>
              <a:cubicBezTo>
                <a:pt x="-13322" y="246235"/>
                <a:pt x="109773" y="80543"/>
                <a:pt x="10160" y="213360"/>
              </a:cubicBezTo>
              <a:cubicBezTo>
                <a:pt x="6773" y="223520"/>
                <a:pt x="0" y="233130"/>
                <a:pt x="0" y="243840"/>
              </a:cubicBezTo>
              <a:cubicBezTo>
                <a:pt x="0" y="383046"/>
                <a:pt x="249415" y="284480"/>
                <a:pt x="314960" y="284480"/>
              </a:cubicBezTo>
            </a:path>
          </a:pathLst>
        </a:custGeom>
        <a:pattFill prst="smCheck">
          <a:fgClr>
            <a:srgbClr val="FF0000"/>
          </a:fgClr>
          <a:bgClr>
            <a:schemeClr val="bg1"/>
          </a:bgClr>
        </a:pattFill>
        <a:ln w="28575">
          <a:solidFill>
            <a:srgbClr val="FF0000"/>
          </a:solidFill>
          <a:prstDash val="sysDot"/>
        </a:ln>
      </xdr:spPr>
      <xdr:style>
        <a:lnRef idx="2">
          <a:schemeClr val="accent6"/>
        </a:lnRef>
        <a:fillRef idx="1">
          <a:schemeClr val="lt1"/>
        </a:fillRef>
        <a:effectRef idx="0">
          <a:schemeClr val="accent6"/>
        </a:effectRef>
        <a:fontRef idx="minor">
          <a:schemeClr val="dk1"/>
        </a:fontRef>
      </xdr:style>
      <xdr:txBody>
        <a:bodyPr rtlCol="0" anchor="ctr"/>
        <a:lstStyle/>
        <a:p>
          <a:pPr algn="l"/>
          <a:endParaRPr kumimoji="1" lang="ja-JP" altLang="en-US" sz="1100"/>
        </a:p>
      </xdr:txBody>
    </xdr:sp>
    <xdr:clientData/>
  </xdr:twoCellAnchor>
  <xdr:twoCellAnchor>
    <xdr:from>
      <xdr:col>11</xdr:col>
      <xdr:colOff>233680</xdr:colOff>
      <xdr:row>50</xdr:row>
      <xdr:rowOff>274320</xdr:rowOff>
    </xdr:from>
    <xdr:to>
      <xdr:col>12</xdr:col>
      <xdr:colOff>294640</xdr:colOff>
      <xdr:row>54</xdr:row>
      <xdr:rowOff>20320</xdr:rowOff>
    </xdr:to>
    <xdr:cxnSp macro="">
      <xdr:nvCxnSpPr>
        <xdr:cNvPr id="38" name="直線矢印コネクタ 37">
          <a:extLst>
            <a:ext uri="{FF2B5EF4-FFF2-40B4-BE49-F238E27FC236}">
              <a16:creationId xmlns:a16="http://schemas.microsoft.com/office/drawing/2014/main" id="{41009026-9871-401A-8B22-D39F708297C8}"/>
            </a:ext>
          </a:extLst>
        </xdr:cNvPr>
        <xdr:cNvCxnSpPr/>
      </xdr:nvCxnSpPr>
      <xdr:spPr>
        <a:xfrm>
          <a:off x="12608560" y="21214080"/>
          <a:ext cx="955040" cy="1737360"/>
        </a:xfrm>
        <a:prstGeom prst="straightConnector1">
          <a:avLst/>
        </a:prstGeom>
        <a:ln>
          <a:solidFill>
            <a:srgbClr val="FF00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9</xdr:col>
      <xdr:colOff>629920</xdr:colOff>
      <xdr:row>34</xdr:row>
      <xdr:rowOff>222743</xdr:rowOff>
    </xdr:from>
    <xdr:to>
      <xdr:col>10</xdr:col>
      <xdr:colOff>497840</xdr:colOff>
      <xdr:row>37</xdr:row>
      <xdr:rowOff>152400</xdr:rowOff>
    </xdr:to>
    <xdr:sp macro="" textlink="">
      <xdr:nvSpPr>
        <xdr:cNvPr id="22" name="フリーフォーム: 図形 21">
          <a:extLst>
            <a:ext uri="{FF2B5EF4-FFF2-40B4-BE49-F238E27FC236}">
              <a16:creationId xmlns:a16="http://schemas.microsoft.com/office/drawing/2014/main" id="{9EA197D1-C9CE-4D07-96DC-A279B6E82526}"/>
            </a:ext>
          </a:extLst>
        </xdr:cNvPr>
        <xdr:cNvSpPr/>
      </xdr:nvSpPr>
      <xdr:spPr>
        <a:xfrm>
          <a:off x="11348720" y="16326343"/>
          <a:ext cx="772160" cy="752617"/>
        </a:xfrm>
        <a:custGeom>
          <a:avLst/>
          <a:gdLst>
            <a:gd name="connsiteX0" fmla="*/ 0 w 772160"/>
            <a:gd name="connsiteY0" fmla="*/ 651017 h 651017"/>
            <a:gd name="connsiteX1" fmla="*/ 325120 w 772160"/>
            <a:gd name="connsiteY1" fmla="*/ 478297 h 651017"/>
            <a:gd name="connsiteX2" fmla="*/ 416560 w 772160"/>
            <a:gd name="connsiteY2" fmla="*/ 143017 h 651017"/>
            <a:gd name="connsiteX3" fmla="*/ 579120 w 772160"/>
            <a:gd name="connsiteY3" fmla="*/ 777 h 651017"/>
            <a:gd name="connsiteX4" fmla="*/ 640080 w 772160"/>
            <a:gd name="connsiteY4" fmla="*/ 92217 h 651017"/>
            <a:gd name="connsiteX5" fmla="*/ 772160 w 772160"/>
            <a:gd name="connsiteY5" fmla="*/ 224297 h 6510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772160" h="651017">
              <a:moveTo>
                <a:pt x="0" y="651017"/>
              </a:moveTo>
              <a:cubicBezTo>
                <a:pt x="127846" y="606990"/>
                <a:pt x="255693" y="562964"/>
                <a:pt x="325120" y="478297"/>
              </a:cubicBezTo>
              <a:cubicBezTo>
                <a:pt x="394547" y="393630"/>
                <a:pt x="374227" y="222604"/>
                <a:pt x="416560" y="143017"/>
              </a:cubicBezTo>
              <a:cubicBezTo>
                <a:pt x="458893" y="63430"/>
                <a:pt x="541867" y="9244"/>
                <a:pt x="579120" y="777"/>
              </a:cubicBezTo>
              <a:cubicBezTo>
                <a:pt x="616373" y="-7690"/>
                <a:pt x="607907" y="54964"/>
                <a:pt x="640080" y="92217"/>
              </a:cubicBezTo>
              <a:cubicBezTo>
                <a:pt x="672253" y="129470"/>
                <a:pt x="722206" y="176883"/>
                <a:pt x="772160" y="224297"/>
              </a:cubicBezTo>
            </a:path>
          </a:pathLst>
        </a:custGeom>
        <a:ln w="38100">
          <a:solidFill>
            <a:srgbClr val="FFFF00"/>
          </a:solidFill>
          <a:prstDash val="sysDash"/>
          <a:headEnd type="none"/>
          <a:tailEnd type="stealth"/>
        </a:ln>
      </xdr:spPr>
      <xdr:style>
        <a:lnRef idx="1">
          <a:schemeClr val="accent6"/>
        </a:lnRef>
        <a:fillRef idx="0">
          <a:schemeClr val="accent6"/>
        </a:fillRef>
        <a:effectRef idx="0">
          <a:schemeClr val="accent6"/>
        </a:effectRef>
        <a:fontRef idx="minor">
          <a:schemeClr val="tx1"/>
        </a:fontRef>
      </xdr:style>
      <xdr:txBody>
        <a:bodyPr rtlCol="0" anchor="ctr"/>
        <a:lstStyle/>
        <a:p>
          <a:pPr algn="l"/>
          <a:endParaRPr kumimoji="1" lang="ja-JP" altLang="en-US" sz="1100"/>
        </a:p>
      </xdr:txBody>
    </xdr:sp>
    <xdr:clientData/>
  </xdr:twoCellAnchor>
  <xdr:twoCellAnchor>
    <xdr:from>
      <xdr:col>10</xdr:col>
      <xdr:colOff>40640</xdr:colOff>
      <xdr:row>28</xdr:row>
      <xdr:rowOff>0</xdr:rowOff>
    </xdr:from>
    <xdr:to>
      <xdr:col>10</xdr:col>
      <xdr:colOff>711200</xdr:colOff>
      <xdr:row>28</xdr:row>
      <xdr:rowOff>243840</xdr:rowOff>
    </xdr:to>
    <xdr:sp macro="" textlink="">
      <xdr:nvSpPr>
        <xdr:cNvPr id="13" name="正方形/長方形 12">
          <a:extLst>
            <a:ext uri="{FF2B5EF4-FFF2-40B4-BE49-F238E27FC236}">
              <a16:creationId xmlns:a16="http://schemas.microsoft.com/office/drawing/2014/main" id="{85CAC052-1635-466D-8E58-6AE9621D0F4A}"/>
            </a:ext>
          </a:extLst>
        </xdr:cNvPr>
        <xdr:cNvSpPr/>
      </xdr:nvSpPr>
      <xdr:spPr>
        <a:xfrm>
          <a:off x="11663680" y="14488160"/>
          <a:ext cx="670560" cy="243840"/>
        </a:xfrm>
        <a:prstGeom prst="rect">
          <a:avLst/>
        </a:prstGeom>
        <a:noFill/>
        <a:ln w="19050">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1</xdr:row>
      <xdr:rowOff>0</xdr:rowOff>
    </xdr:from>
    <xdr:to>
      <xdr:col>5</xdr:col>
      <xdr:colOff>684484</xdr:colOff>
      <xdr:row>2</xdr:row>
      <xdr:rowOff>3357134</xdr:rowOff>
    </xdr:to>
    <xdr:pic>
      <xdr:nvPicPr>
        <xdr:cNvPr id="17" name="図 16">
          <a:extLst>
            <a:ext uri="{FF2B5EF4-FFF2-40B4-BE49-F238E27FC236}">
              <a16:creationId xmlns:a16="http://schemas.microsoft.com/office/drawing/2014/main" id="{3BD60B15-FEC8-4A3B-8746-A05B8DD74C1F}"/>
            </a:ext>
          </a:extLst>
        </xdr:cNvPr>
        <xdr:cNvPicPr>
          <a:picLocks noChangeAspect="1"/>
        </xdr:cNvPicPr>
      </xdr:nvPicPr>
      <xdr:blipFill>
        <a:blip xmlns:r="http://schemas.openxmlformats.org/officeDocument/2006/relationships" r:embed="rId10"/>
        <a:stretch>
          <a:fillRect/>
        </a:stretch>
      </xdr:blipFill>
      <xdr:spPr>
        <a:xfrm>
          <a:off x="2590800" y="396240"/>
          <a:ext cx="4220164" cy="375337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17</xdr:col>
      <xdr:colOff>267511</xdr:colOff>
      <xdr:row>22</xdr:row>
      <xdr:rowOff>0</xdr:rowOff>
    </xdr:from>
    <xdr:to>
      <xdr:col>18</xdr:col>
      <xdr:colOff>2675</xdr:colOff>
      <xdr:row>44</xdr:row>
      <xdr:rowOff>40532</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flipH="1">
          <a:off x="8203660" y="3753255"/>
          <a:ext cx="197228" cy="3761362"/>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xdr:col>
      <xdr:colOff>113490</xdr:colOff>
      <xdr:row>22</xdr:row>
      <xdr:rowOff>141862</xdr:rowOff>
    </xdr:from>
    <xdr:to>
      <xdr:col>4</xdr:col>
      <xdr:colOff>70930</xdr:colOff>
      <xdr:row>45</xdr:row>
      <xdr:rowOff>56745</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flipH="1">
          <a:off x="1540213" y="3895117"/>
          <a:ext cx="419504" cy="3805947"/>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news.livedoor.com/article/detail/21873229/" TargetMode="External"/><Relationship Id="rId2" Type="http://schemas.openxmlformats.org/officeDocument/2006/relationships/hyperlink" Target="https://news.livedoor.com/article/detail/21879626/" TargetMode="External"/><Relationship Id="rId1" Type="http://schemas.openxmlformats.org/officeDocument/2006/relationships/hyperlink" Target="http://2nf2.rdy.jp/33/1648261339/" TargetMode="External"/><Relationship Id="rId4"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hy_food-safety@kxf.biglobe.ne.jp?subject=&#27880;&#25991;&#12539;&#21839;&#12356;&#21512;&#12431;&#12379;"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kyoto-np.co.jp/articles/-/754379" TargetMode="External"/><Relationship Id="rId2" Type="http://schemas.openxmlformats.org/officeDocument/2006/relationships/hyperlink" Target="https://news.yahoo.co.jp/articles/2b2e3a5c02a5fd8db4793a5207816a7d4828ceee" TargetMode="External"/><Relationship Id="rId1" Type="http://schemas.openxmlformats.org/officeDocument/2006/relationships/hyperlink" Target="https://www.jc-press.com/?p=8052" TargetMode="External"/><Relationship Id="rId5" Type="http://schemas.openxmlformats.org/officeDocument/2006/relationships/printerSettings" Target="../printerSettings/printerSettings6.bin"/><Relationship Id="rId4" Type="http://schemas.openxmlformats.org/officeDocument/2006/relationships/hyperlink" Target="https://www.pref.kumamoto.jp/soshiki/30/131044.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afpbb.com/articles/-/3395299" TargetMode="External"/><Relationship Id="rId3" Type="http://schemas.openxmlformats.org/officeDocument/2006/relationships/hyperlink" Target="https://www.value-press.com/pressrelease/292190" TargetMode="External"/><Relationship Id="rId7" Type="http://schemas.openxmlformats.org/officeDocument/2006/relationships/hyperlink" Target="https://www.jetro.go.jp/biznews/2022/03/0ac64ff89a9176bb.html" TargetMode="External"/><Relationship Id="rId2" Type="http://schemas.openxmlformats.org/officeDocument/2006/relationships/hyperlink" Target="https://news.yahoo.co.jp/articles/f4a57edafcb5589ea6132891a8ba5e729f1ef1d6" TargetMode="External"/><Relationship Id="rId1" Type="http://schemas.openxmlformats.org/officeDocument/2006/relationships/hyperlink" Target="https://www.tjnet.co.jp/2022/03/21/%E3%82%AA%E3%83%B3%E3%83%AF%E3%83%BC%E3%83%89hd%E3%80%81%E3%82%B0%E3%82%A2%E3%83%A0%E3%81%AE%E3%83%9B%E3%83%86%E3%83%AB%E4%BA%8B%E6%A5%AD%E3%81%8B%E3%82%89%E6%92%A4%E9%80%80%E3%80%80%E6%98%9F%E9%87%8E/" TargetMode="External"/><Relationship Id="rId6" Type="http://schemas.openxmlformats.org/officeDocument/2006/relationships/hyperlink" Target="https://news.yahoo.co.jp/articles/2ec6bb68b47b8e45923d6669029427c79e946802" TargetMode="External"/><Relationship Id="rId11" Type="http://schemas.openxmlformats.org/officeDocument/2006/relationships/printerSettings" Target="../printerSettings/printerSettings7.bin"/><Relationship Id="rId5" Type="http://schemas.openxmlformats.org/officeDocument/2006/relationships/hyperlink" Target="https://prtimes.jp/main/html/rd/p/000001665.000002296.html" TargetMode="External"/><Relationship Id="rId10" Type="http://schemas.openxmlformats.org/officeDocument/2006/relationships/hyperlink" Target="https://www.jiji.com/jc/article?k=000000797.000000726&amp;g=prt" TargetMode="External"/><Relationship Id="rId4" Type="http://schemas.openxmlformats.org/officeDocument/2006/relationships/hyperlink" Target="https://www.nna.jp/news/show/2314380" TargetMode="External"/><Relationship Id="rId9" Type="http://schemas.openxmlformats.org/officeDocument/2006/relationships/hyperlink" Target="https://news.yahoo.co.jp/articles/03d7b84ed7b8a71b2bcf77749da1bcf2c6525aed"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H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55" t="s">
        <v>287</v>
      </c>
      <c r="B1" s="256"/>
      <c r="C1" s="256"/>
      <c r="D1" s="256"/>
      <c r="E1" s="256"/>
      <c r="F1" s="256"/>
      <c r="G1" s="256"/>
      <c r="H1" s="256"/>
      <c r="I1" s="134"/>
    </row>
    <row r="2" spans="1:10">
      <c r="A2" s="257" t="s">
        <v>122</v>
      </c>
      <c r="B2" s="258"/>
      <c r="C2" s="258"/>
      <c r="D2" s="258"/>
      <c r="E2" s="258"/>
      <c r="F2" s="258"/>
      <c r="G2" s="258"/>
      <c r="H2" s="258"/>
      <c r="I2" s="134"/>
    </row>
    <row r="3" spans="1:10" ht="15.75" customHeight="1">
      <c r="A3" s="653" t="s">
        <v>29</v>
      </c>
      <c r="B3" s="654"/>
      <c r="C3" s="654"/>
      <c r="D3" s="654"/>
      <c r="E3" s="654"/>
      <c r="F3" s="654"/>
      <c r="G3" s="654"/>
      <c r="H3" s="655"/>
      <c r="I3" s="134"/>
    </row>
    <row r="4" spans="1:10">
      <c r="A4" s="257" t="s">
        <v>195</v>
      </c>
      <c r="B4" s="258"/>
      <c r="C4" s="258"/>
      <c r="D4" s="258"/>
      <c r="E4" s="258"/>
      <c r="F4" s="258"/>
      <c r="G4" s="258"/>
      <c r="H4" s="258"/>
      <c r="I4" s="134"/>
    </row>
    <row r="5" spans="1:10">
      <c r="A5" s="257" t="s">
        <v>123</v>
      </c>
      <c r="B5" s="258"/>
      <c r="C5" s="258"/>
      <c r="D5" s="258"/>
      <c r="E5" s="258"/>
      <c r="F5" s="258"/>
      <c r="G5" s="258"/>
      <c r="H5" s="258"/>
      <c r="I5" s="134"/>
    </row>
    <row r="6" spans="1:10">
      <c r="A6" s="259" t="s">
        <v>122</v>
      </c>
      <c r="B6" s="260"/>
      <c r="C6" s="260"/>
      <c r="D6" s="260"/>
      <c r="E6" s="260"/>
      <c r="F6" s="260"/>
      <c r="G6" s="260"/>
      <c r="H6" s="260"/>
      <c r="I6" s="134"/>
    </row>
    <row r="7" spans="1:10">
      <c r="A7" s="259" t="s">
        <v>124</v>
      </c>
      <c r="B7" s="260"/>
      <c r="C7" s="260"/>
      <c r="D7" s="260"/>
      <c r="E7" s="260"/>
      <c r="F7" s="260"/>
      <c r="G7" s="260"/>
      <c r="H7" s="260"/>
      <c r="I7" s="134"/>
    </row>
    <row r="8" spans="1:10">
      <c r="A8" s="261" t="s">
        <v>125</v>
      </c>
      <c r="B8" s="262"/>
      <c r="C8" s="262"/>
      <c r="D8" s="262"/>
      <c r="E8" s="262"/>
      <c r="F8" s="262"/>
      <c r="G8" s="262"/>
      <c r="H8" s="262"/>
      <c r="I8" s="134"/>
    </row>
    <row r="9" spans="1:10" ht="15" customHeight="1">
      <c r="A9" s="360" t="s">
        <v>126</v>
      </c>
      <c r="B9" s="361" t="str">
        <f>+'11　食中毒記事等 '!A5</f>
        <v>ryuchell、「カンピロバクター腸炎」で救急搬送「鳥刺しが原因の食中毒」</v>
      </c>
      <c r="C9" s="362"/>
      <c r="D9" s="362"/>
      <c r="E9" s="362"/>
      <c r="F9" s="362"/>
      <c r="G9" s="362"/>
      <c r="H9" s="362"/>
      <c r="I9" s="134"/>
    </row>
    <row r="10" spans="1:10" ht="15" customHeight="1">
      <c r="A10" s="360" t="s">
        <v>127</v>
      </c>
      <c r="B10" s="463" t="str">
        <f>+'11　ノロウイルス関連情報 '!H72</f>
        <v>管理レベル「2」　</v>
      </c>
      <c r="C10" s="463" t="s">
        <v>245</v>
      </c>
      <c r="D10" s="363">
        <f>+'11　ノロウイルス関連情報 '!G73</f>
        <v>3.55</v>
      </c>
      <c r="E10" s="463" t="s">
        <v>246</v>
      </c>
      <c r="F10" s="364">
        <f>+'11　ノロウイルス関連情報 '!I73</f>
        <v>-0.25</v>
      </c>
      <c r="G10" s="362" t="s">
        <v>138</v>
      </c>
      <c r="H10" s="362"/>
      <c r="I10" s="134"/>
    </row>
    <row r="11" spans="1:10" s="158" customFormat="1" ht="15" customHeight="1">
      <c r="A11" s="365" t="s">
        <v>128</v>
      </c>
      <c r="B11" s="659" t="s">
        <v>316</v>
      </c>
      <c r="C11" s="659"/>
      <c r="D11" s="659"/>
      <c r="E11" s="659"/>
      <c r="F11" s="659"/>
      <c r="G11" s="659"/>
      <c r="H11" s="366"/>
      <c r="I11" s="157"/>
      <c r="J11" s="158" t="s">
        <v>129</v>
      </c>
    </row>
    <row r="12" spans="1:10" ht="15" customHeight="1">
      <c r="A12" s="360" t="s">
        <v>130</v>
      </c>
      <c r="B12" s="361" t="str">
        <f>+'11　食品表示'!A2</f>
        <v>ワカメ産地偽装事件　社長を起訴　工場責任者には罰金命令</v>
      </c>
      <c r="C12" s="362"/>
      <c r="D12" s="362"/>
      <c r="E12" s="362"/>
      <c r="F12" s="362"/>
      <c r="G12" s="362"/>
      <c r="H12" s="362"/>
      <c r="I12" s="134"/>
    </row>
    <row r="13" spans="1:10" ht="15" customHeight="1">
      <c r="A13" s="360" t="s">
        <v>131</v>
      </c>
      <c r="B13" s="367">
        <f>+'11　海外情報'!B6</f>
        <v>0</v>
      </c>
      <c r="C13" s="362" t="str">
        <f>+'11　海外情報'!A5</f>
        <v xml:space="preserve">コロナストレスを酒で解消、アルコール関連死亡「急増」＝米国（WoW!Korea） - Yahoo!ニュース </v>
      </c>
      <c r="D13" s="362"/>
      <c r="E13" s="362"/>
      <c r="F13" s="362"/>
      <c r="G13" s="362"/>
      <c r="H13" s="362"/>
      <c r="I13" s="134"/>
    </row>
    <row r="14" spans="1:10" ht="15" customHeight="1">
      <c r="A14" s="367" t="s">
        <v>132</v>
      </c>
      <c r="B14" s="368" t="str">
        <f>+'11　海外情報'!B3</f>
        <v>ベトナム</v>
      </c>
      <c r="C14" s="656" t="str">
        <f>+'11　海外情報'!A2</f>
        <v>［住友商事株式会社］ベトナムにおける食品小売事業のさらなる拡大について：時事ドットコム</v>
      </c>
      <c r="D14" s="656"/>
      <c r="E14" s="656"/>
      <c r="F14" s="656"/>
      <c r="G14" s="656"/>
      <c r="H14" s="657"/>
      <c r="I14" s="134"/>
    </row>
    <row r="15" spans="1:10" ht="15" customHeight="1">
      <c r="A15" s="360" t="s">
        <v>133</v>
      </c>
      <c r="B15" s="361" t="str">
        <f>+'11　感染症統計'!A20</f>
        <v>※2022年 第11週（3/14～3/20） 現在</v>
      </c>
      <c r="C15" s="362"/>
      <c r="D15" s="361" t="s">
        <v>175</v>
      </c>
      <c r="E15" s="362"/>
      <c r="F15" s="362"/>
      <c r="G15" s="362"/>
      <c r="H15" s="362"/>
      <c r="I15" s="134"/>
    </row>
    <row r="16" spans="1:10" ht="15" customHeight="1">
      <c r="A16" s="360" t="s">
        <v>134</v>
      </c>
      <c r="B16" s="658" t="str">
        <f>+'9　感染症情報'!B2</f>
        <v>2022年第8週（2月21日〜 2月27日）：</v>
      </c>
      <c r="C16" s="658"/>
      <c r="D16" s="658"/>
      <c r="E16" s="658"/>
      <c r="F16" s="658"/>
      <c r="G16" s="658"/>
      <c r="H16" s="362"/>
      <c r="I16" s="134"/>
    </row>
    <row r="17" spans="1:14" ht="15" customHeight="1">
      <c r="A17" s="360" t="s">
        <v>251</v>
      </c>
      <c r="B17" s="372" t="str">
        <f>+'11  衛生訓話'!A2</f>
        <v>　今週のお題(健康チェックは必ず実施します)</v>
      </c>
      <c r="C17" s="362"/>
      <c r="D17" s="362"/>
      <c r="E17" s="362"/>
      <c r="F17" s="369"/>
      <c r="G17" s="362"/>
      <c r="H17" s="362"/>
      <c r="I17" s="134"/>
    </row>
    <row r="18" spans="1:14" ht="15" customHeight="1">
      <c r="A18" s="360" t="s">
        <v>139</v>
      </c>
      <c r="B18" s="362" t="str">
        <f>+'11　新型コロナウイルス情報'!C4</f>
        <v>今週の新型コロナ 新規感染者数　世界で1,079万人(対前週の増加に対して更に224万人)減少</v>
      </c>
      <c r="C18" s="362"/>
      <c r="D18" s="362"/>
      <c r="E18" s="362"/>
      <c r="F18" s="362" t="s">
        <v>21</v>
      </c>
      <c r="G18" s="362"/>
      <c r="H18" s="362"/>
      <c r="I18" s="134"/>
    </row>
    <row r="19" spans="1:14" s="196" customFormat="1" ht="15" customHeight="1">
      <c r="A19" s="360" t="s">
        <v>199</v>
      </c>
      <c r="B19" s="362" t="str">
        <f>+スポンサー広告!C2</f>
        <v>新型コロナウイルスの感染予防には、75%アルコールが最も効果的　</v>
      </c>
      <c r="C19" s="362"/>
      <c r="D19" s="362"/>
      <c r="E19" s="362"/>
      <c r="F19" s="362"/>
      <c r="G19" s="362"/>
      <c r="H19" s="362"/>
      <c r="I19" s="134"/>
    </row>
    <row r="20" spans="1:14">
      <c r="A20" s="261" t="s">
        <v>125</v>
      </c>
      <c r="B20" s="262"/>
      <c r="C20" s="262"/>
      <c r="D20" s="262"/>
      <c r="E20" s="262"/>
      <c r="F20" s="262"/>
      <c r="G20" s="262"/>
      <c r="H20" s="262"/>
      <c r="I20" s="134"/>
    </row>
    <row r="21" spans="1:14">
      <c r="A21" s="259" t="s">
        <v>21</v>
      </c>
      <c r="B21" s="260"/>
      <c r="C21" s="260"/>
      <c r="D21" s="260"/>
      <c r="E21" s="260"/>
      <c r="F21" s="260"/>
      <c r="G21" s="260"/>
      <c r="H21" s="260"/>
      <c r="I21" s="134"/>
    </row>
    <row r="22" spans="1:14">
      <c r="A22" s="135" t="s">
        <v>135</v>
      </c>
      <c r="I22" s="134"/>
    </row>
    <row r="23" spans="1:14">
      <c r="A23" s="134"/>
      <c r="I23" s="134"/>
    </row>
    <row r="24" spans="1:14">
      <c r="A24" s="134"/>
      <c r="I24" s="134"/>
    </row>
    <row r="25" spans="1:14">
      <c r="A25" s="134"/>
      <c r="I25" s="134"/>
      <c r="N25" t="s">
        <v>175</v>
      </c>
    </row>
    <row r="26" spans="1:14">
      <c r="A26" s="134"/>
      <c r="I26" s="134"/>
    </row>
    <row r="27" spans="1:14">
      <c r="A27" s="134"/>
      <c r="I27" s="134"/>
    </row>
    <row r="28" spans="1:14">
      <c r="A28" s="134"/>
      <c r="I28" s="134"/>
    </row>
    <row r="29" spans="1:14">
      <c r="A29" s="134"/>
      <c r="I29" s="134"/>
    </row>
    <row r="30" spans="1:14">
      <c r="A30" s="134"/>
      <c r="I30" s="134"/>
    </row>
    <row r="31" spans="1:14">
      <c r="A31" s="134"/>
      <c r="I31" s="134"/>
    </row>
    <row r="32" spans="1:14">
      <c r="A32" s="134"/>
      <c r="I32" s="134"/>
    </row>
    <row r="33" spans="1:9" ht="13.8" thickBot="1">
      <c r="A33" s="136"/>
      <c r="B33" s="137"/>
      <c r="C33" s="137"/>
      <c r="D33" s="137"/>
      <c r="E33" s="137"/>
      <c r="F33" s="137"/>
      <c r="G33" s="137"/>
      <c r="H33" s="137"/>
      <c r="I33" s="134"/>
    </row>
    <row r="34" spans="1:9" ht="13.8" thickTop="1"/>
    <row r="37" spans="1:9" ht="24.6">
      <c r="A37" s="172" t="s">
        <v>160</v>
      </c>
    </row>
    <row r="38" spans="1:9" ht="40.5" customHeight="1">
      <c r="A38" s="660" t="s">
        <v>161</v>
      </c>
      <c r="B38" s="660"/>
      <c r="C38" s="660"/>
      <c r="D38" s="660"/>
      <c r="E38" s="660"/>
      <c r="F38" s="660"/>
      <c r="G38" s="660"/>
    </row>
    <row r="39" spans="1:9" ht="30.75" customHeight="1">
      <c r="A39" s="664" t="s">
        <v>162</v>
      </c>
      <c r="B39" s="664"/>
      <c r="C39" s="664"/>
      <c r="D39" s="664"/>
      <c r="E39" s="664"/>
      <c r="F39" s="664"/>
      <c r="G39" s="664"/>
    </row>
    <row r="40" spans="1:9" ht="15">
      <c r="A40" s="173"/>
    </row>
    <row r="41" spans="1:9" ht="69.75" customHeight="1">
      <c r="A41" s="662" t="s">
        <v>170</v>
      </c>
      <c r="B41" s="662"/>
      <c r="C41" s="662"/>
      <c r="D41" s="662"/>
      <c r="E41" s="662"/>
      <c r="F41" s="662"/>
      <c r="G41" s="662"/>
    </row>
    <row r="42" spans="1:9" ht="35.25" customHeight="1">
      <c r="A42" s="664" t="s">
        <v>163</v>
      </c>
      <c r="B42" s="664"/>
      <c r="C42" s="664"/>
      <c r="D42" s="664"/>
      <c r="E42" s="664"/>
      <c r="F42" s="664"/>
      <c r="G42" s="664"/>
    </row>
    <row r="43" spans="1:9" ht="59.25" customHeight="1">
      <c r="A43" s="662" t="s">
        <v>164</v>
      </c>
      <c r="B43" s="662"/>
      <c r="C43" s="662"/>
      <c r="D43" s="662"/>
      <c r="E43" s="662"/>
      <c r="F43" s="662"/>
      <c r="G43" s="662"/>
    </row>
    <row r="44" spans="1:9" ht="15">
      <c r="A44" s="174"/>
    </row>
    <row r="45" spans="1:9" ht="27.75" customHeight="1">
      <c r="A45" s="663" t="s">
        <v>165</v>
      </c>
      <c r="B45" s="663"/>
      <c r="C45" s="663"/>
      <c r="D45" s="663"/>
      <c r="E45" s="663"/>
      <c r="F45" s="663"/>
      <c r="G45" s="663"/>
    </row>
    <row r="46" spans="1:9" ht="53.25" customHeight="1">
      <c r="A46" s="661" t="s">
        <v>171</v>
      </c>
      <c r="B46" s="662"/>
      <c r="C46" s="662"/>
      <c r="D46" s="662"/>
      <c r="E46" s="662"/>
      <c r="F46" s="662"/>
      <c r="G46" s="662"/>
    </row>
    <row r="47" spans="1:9" ht="15">
      <c r="A47" s="174"/>
    </row>
    <row r="48" spans="1:9" ht="32.25" customHeight="1">
      <c r="A48" s="663" t="s">
        <v>166</v>
      </c>
      <c r="B48" s="663"/>
      <c r="C48" s="663"/>
      <c r="D48" s="663"/>
      <c r="E48" s="663"/>
      <c r="F48" s="663"/>
      <c r="G48" s="663"/>
    </row>
    <row r="49" spans="1:7" ht="15">
      <c r="A49" s="173"/>
    </row>
    <row r="50" spans="1:7" ht="87" customHeight="1">
      <c r="A50" s="661" t="s">
        <v>172</v>
      </c>
      <c r="B50" s="662"/>
      <c r="C50" s="662"/>
      <c r="D50" s="662"/>
      <c r="E50" s="662"/>
      <c r="F50" s="662"/>
      <c r="G50" s="662"/>
    </row>
    <row r="51" spans="1:7" ht="15">
      <c r="A51" s="174"/>
    </row>
    <row r="52" spans="1:7" ht="32.25" customHeight="1">
      <c r="A52" s="663" t="s">
        <v>167</v>
      </c>
      <c r="B52" s="663"/>
      <c r="C52" s="663"/>
      <c r="D52" s="663"/>
      <c r="E52" s="663"/>
      <c r="F52" s="663"/>
      <c r="G52" s="663"/>
    </row>
    <row r="53" spans="1:7" ht="29.25" customHeight="1">
      <c r="A53" s="662" t="s">
        <v>168</v>
      </c>
      <c r="B53" s="662"/>
      <c r="C53" s="662"/>
      <c r="D53" s="662"/>
      <c r="E53" s="662"/>
      <c r="F53" s="662"/>
      <c r="G53" s="662"/>
    </row>
    <row r="54" spans="1:7" ht="15">
      <c r="A54" s="174"/>
    </row>
    <row r="55" spans="1:7" s="158" customFormat="1" ht="110.25" customHeight="1">
      <c r="A55" s="665" t="s">
        <v>173</v>
      </c>
      <c r="B55" s="666"/>
      <c r="C55" s="666"/>
      <c r="D55" s="666"/>
      <c r="E55" s="666"/>
      <c r="F55" s="666"/>
      <c r="G55" s="666"/>
    </row>
    <row r="56" spans="1:7" ht="34.5" customHeight="1">
      <c r="A56" s="664" t="s">
        <v>169</v>
      </c>
      <c r="B56" s="664"/>
      <c r="C56" s="664"/>
      <c r="D56" s="664"/>
      <c r="E56" s="664"/>
      <c r="F56" s="664"/>
      <c r="G56" s="664"/>
    </row>
    <row r="57" spans="1:7" ht="114" customHeight="1">
      <c r="A57" s="661" t="s">
        <v>174</v>
      </c>
      <c r="B57" s="662"/>
      <c r="C57" s="662"/>
      <c r="D57" s="662"/>
      <c r="E57" s="662"/>
      <c r="F57" s="662"/>
      <c r="G57" s="662"/>
    </row>
    <row r="58" spans="1:7" ht="109.5" customHeight="1">
      <c r="A58" s="662"/>
      <c r="B58" s="662"/>
      <c r="C58" s="662"/>
      <c r="D58" s="662"/>
      <c r="E58" s="662"/>
      <c r="F58" s="662"/>
      <c r="G58" s="662"/>
    </row>
    <row r="59" spans="1:7" ht="15">
      <c r="A59" s="174"/>
    </row>
    <row r="60" spans="1:7" s="171" customFormat="1" ht="57.75" customHeight="1">
      <c r="A60" s="662"/>
      <c r="B60" s="662"/>
      <c r="C60" s="662"/>
      <c r="D60" s="662"/>
      <c r="E60" s="662"/>
      <c r="F60" s="662"/>
      <c r="G60" s="662"/>
    </row>
  </sheetData>
  <mergeCells count="20">
    <mergeCell ref="A58:G58"/>
    <mergeCell ref="A57:G57"/>
    <mergeCell ref="A60:G60"/>
    <mergeCell ref="A50:G50"/>
    <mergeCell ref="A48:G48"/>
    <mergeCell ref="A55:G55"/>
    <mergeCell ref="A53:G53"/>
    <mergeCell ref="A56:G56"/>
    <mergeCell ref="A46:G46"/>
    <mergeCell ref="A45:G45"/>
    <mergeCell ref="A52:G52"/>
    <mergeCell ref="A39:G39"/>
    <mergeCell ref="A41:G41"/>
    <mergeCell ref="A43:G43"/>
    <mergeCell ref="A42:G42"/>
    <mergeCell ref="A3:H3"/>
    <mergeCell ref="C14:H14"/>
    <mergeCell ref="B16:G16"/>
    <mergeCell ref="B11:G11"/>
    <mergeCell ref="A38:G38"/>
  </mergeCells>
  <phoneticPr fontId="34"/>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2"/>
  <sheetViews>
    <sheetView view="pageBreakPreview" zoomScale="99" zoomScaleNormal="100" zoomScaleSheetLayoutView="99" workbookViewId="0">
      <selection activeCell="G12" sqref="G12"/>
    </sheetView>
  </sheetViews>
  <sheetFormatPr defaultColWidth="9" defaultRowHeight="13.2"/>
  <cols>
    <col min="1" max="1" width="21.33203125" style="50" customWidth="1"/>
    <col min="2" max="2" width="19.77734375" style="50" customWidth="1"/>
    <col min="3" max="3" width="80.21875" style="534" customWidth="1"/>
    <col min="4" max="4" width="14.44140625" style="51" customWidth="1"/>
    <col min="5" max="5" width="13.6640625" style="51" customWidth="1"/>
    <col min="6" max="6" width="13.88671875" style="45" customWidth="1"/>
    <col min="7" max="7" width="58.6640625" style="45" customWidth="1"/>
    <col min="8" max="10" width="9" style="45"/>
    <col min="11" max="11" width="14.109375" style="45" customWidth="1"/>
    <col min="12" max="16384" width="9" style="45"/>
  </cols>
  <sheetData>
    <row r="1" spans="1:5" ht="44.25" customHeight="1">
      <c r="A1" s="574" t="s">
        <v>325</v>
      </c>
      <c r="B1" s="575" t="s">
        <v>239</v>
      </c>
      <c r="C1" s="576" t="s">
        <v>285</v>
      </c>
      <c r="D1" s="577" t="s">
        <v>25</v>
      </c>
      <c r="E1" s="578" t="s">
        <v>26</v>
      </c>
    </row>
    <row r="2" spans="1:5" s="192" customFormat="1" ht="22.95" customHeight="1">
      <c r="A2" s="579" t="s">
        <v>252</v>
      </c>
      <c r="B2" s="579" t="s">
        <v>328</v>
      </c>
      <c r="C2" s="628" t="s">
        <v>358</v>
      </c>
      <c r="D2" s="580">
        <v>44645</v>
      </c>
      <c r="E2" s="580">
        <v>44645</v>
      </c>
    </row>
    <row r="3" spans="1:5" s="192" customFormat="1" ht="22.95" customHeight="1">
      <c r="A3" s="579" t="s">
        <v>292</v>
      </c>
      <c r="B3" s="579" t="s">
        <v>329</v>
      </c>
      <c r="C3" s="630" t="s">
        <v>359</v>
      </c>
      <c r="D3" s="580">
        <v>44644</v>
      </c>
      <c r="E3" s="580">
        <v>44645</v>
      </c>
    </row>
    <row r="4" spans="1:5" s="192" customFormat="1" ht="22.95" customHeight="1">
      <c r="A4" s="579" t="s">
        <v>252</v>
      </c>
      <c r="B4" s="579" t="s">
        <v>330</v>
      </c>
      <c r="C4" s="629" t="s">
        <v>360</v>
      </c>
      <c r="D4" s="580">
        <v>44644</v>
      </c>
      <c r="E4" s="580">
        <v>44645</v>
      </c>
    </row>
    <row r="5" spans="1:5" s="192" customFormat="1" ht="22.95" customHeight="1">
      <c r="A5" s="579" t="s">
        <v>292</v>
      </c>
      <c r="B5" s="579" t="s">
        <v>331</v>
      </c>
      <c r="C5" s="628" t="s">
        <v>361</v>
      </c>
      <c r="D5" s="580">
        <v>44644</v>
      </c>
      <c r="E5" s="580">
        <v>44644</v>
      </c>
    </row>
    <row r="6" spans="1:5" s="192" customFormat="1" ht="22.95" customHeight="1">
      <c r="A6" s="579" t="s">
        <v>252</v>
      </c>
      <c r="B6" s="579" t="s">
        <v>332</v>
      </c>
      <c r="C6" s="629" t="s">
        <v>362</v>
      </c>
      <c r="D6" s="580">
        <v>44644</v>
      </c>
      <c r="E6" s="580">
        <v>44644</v>
      </c>
    </row>
    <row r="7" spans="1:5" s="192" customFormat="1" ht="22.95" customHeight="1">
      <c r="A7" s="579" t="s">
        <v>252</v>
      </c>
      <c r="B7" s="579" t="s">
        <v>333</v>
      </c>
      <c r="C7" s="630" t="s">
        <v>363</v>
      </c>
      <c r="D7" s="580">
        <v>44644</v>
      </c>
      <c r="E7" s="580">
        <v>44644</v>
      </c>
    </row>
    <row r="8" spans="1:5" s="192" customFormat="1" ht="22.95" customHeight="1">
      <c r="A8" s="579" t="s">
        <v>252</v>
      </c>
      <c r="B8" s="579" t="s">
        <v>291</v>
      </c>
      <c r="C8" s="629" t="s">
        <v>364</v>
      </c>
      <c r="D8" s="580">
        <v>44643</v>
      </c>
      <c r="E8" s="580">
        <v>44644</v>
      </c>
    </row>
    <row r="9" spans="1:5" s="192" customFormat="1" ht="22.95" customHeight="1">
      <c r="A9" s="579" t="s">
        <v>252</v>
      </c>
      <c r="B9" s="579" t="s">
        <v>334</v>
      </c>
      <c r="C9" s="579" t="s">
        <v>365</v>
      </c>
      <c r="D9" s="580">
        <v>44643</v>
      </c>
      <c r="E9" s="580">
        <v>44644</v>
      </c>
    </row>
    <row r="10" spans="1:5" s="192" customFormat="1" ht="22.95" customHeight="1">
      <c r="A10" s="579" t="s">
        <v>252</v>
      </c>
      <c r="B10" s="579" t="s">
        <v>335</v>
      </c>
      <c r="C10" s="630" t="s">
        <v>366</v>
      </c>
      <c r="D10" s="580">
        <v>44643</v>
      </c>
      <c r="E10" s="580">
        <v>44644</v>
      </c>
    </row>
    <row r="11" spans="1:5" s="192" customFormat="1" ht="22.95" customHeight="1">
      <c r="A11" s="579" t="s">
        <v>252</v>
      </c>
      <c r="B11" s="579" t="s">
        <v>335</v>
      </c>
      <c r="C11" s="629" t="s">
        <v>367</v>
      </c>
      <c r="D11" s="580">
        <v>44643</v>
      </c>
      <c r="E11" s="580">
        <v>44644</v>
      </c>
    </row>
    <row r="12" spans="1:5" s="192" customFormat="1" ht="22.95" customHeight="1">
      <c r="A12" s="579" t="s">
        <v>253</v>
      </c>
      <c r="B12" s="579" t="s">
        <v>336</v>
      </c>
      <c r="C12" s="579" t="s">
        <v>368</v>
      </c>
      <c r="D12" s="580">
        <v>44643</v>
      </c>
      <c r="E12" s="580">
        <v>44644</v>
      </c>
    </row>
    <row r="13" spans="1:5" s="192" customFormat="1" ht="22.95" customHeight="1">
      <c r="A13" s="579" t="s">
        <v>253</v>
      </c>
      <c r="B13" s="579" t="s">
        <v>337</v>
      </c>
      <c r="C13" s="579" t="s">
        <v>369</v>
      </c>
      <c r="D13" s="580">
        <v>44643</v>
      </c>
      <c r="E13" s="580">
        <v>44644</v>
      </c>
    </row>
    <row r="14" spans="1:5" s="192" customFormat="1" ht="22.95" customHeight="1">
      <c r="A14" s="579" t="s">
        <v>253</v>
      </c>
      <c r="B14" s="579" t="s">
        <v>338</v>
      </c>
      <c r="C14" s="628" t="s">
        <v>370</v>
      </c>
      <c r="D14" s="580">
        <v>44643</v>
      </c>
      <c r="E14" s="580">
        <v>44644</v>
      </c>
    </row>
    <row r="15" spans="1:5" s="192" customFormat="1" ht="22.95" customHeight="1">
      <c r="A15" s="579" t="s">
        <v>252</v>
      </c>
      <c r="B15" s="579" t="s">
        <v>339</v>
      </c>
      <c r="C15" s="628" t="s">
        <v>340</v>
      </c>
      <c r="D15" s="580">
        <v>44643</v>
      </c>
      <c r="E15" s="580">
        <v>44643</v>
      </c>
    </row>
    <row r="16" spans="1:5" s="192" customFormat="1" ht="22.95" customHeight="1">
      <c r="A16" s="579" t="s">
        <v>252</v>
      </c>
      <c r="B16" s="579" t="s">
        <v>341</v>
      </c>
      <c r="C16" s="630" t="s">
        <v>342</v>
      </c>
      <c r="D16" s="580">
        <v>44643</v>
      </c>
      <c r="E16" s="580">
        <v>44643</v>
      </c>
    </row>
    <row r="17" spans="1:11" s="192" customFormat="1" ht="22.95" customHeight="1">
      <c r="A17" s="579" t="s">
        <v>252</v>
      </c>
      <c r="B17" s="579" t="s">
        <v>343</v>
      </c>
      <c r="C17" s="628" t="s">
        <v>344</v>
      </c>
      <c r="D17" s="580">
        <v>44642</v>
      </c>
      <c r="E17" s="580">
        <v>44643</v>
      </c>
    </row>
    <row r="18" spans="1:11" s="192" customFormat="1" ht="22.95" customHeight="1">
      <c r="A18" s="579" t="s">
        <v>253</v>
      </c>
      <c r="B18" s="579" t="s">
        <v>345</v>
      </c>
      <c r="C18" s="628" t="s">
        <v>346</v>
      </c>
      <c r="D18" s="580">
        <v>44642</v>
      </c>
      <c r="E18" s="580">
        <v>44643</v>
      </c>
    </row>
    <row r="19" spans="1:11" s="192" customFormat="1" ht="22.95" customHeight="1">
      <c r="A19" s="579" t="s">
        <v>252</v>
      </c>
      <c r="B19" s="579" t="s">
        <v>293</v>
      </c>
      <c r="C19" s="630" t="s">
        <v>347</v>
      </c>
      <c r="D19" s="580">
        <v>44642</v>
      </c>
      <c r="E19" s="580">
        <v>44643</v>
      </c>
    </row>
    <row r="20" spans="1:11" s="192" customFormat="1" ht="22.95" customHeight="1">
      <c r="A20" s="579" t="s">
        <v>292</v>
      </c>
      <c r="B20" s="579" t="s">
        <v>348</v>
      </c>
      <c r="C20" s="628" t="s">
        <v>349</v>
      </c>
      <c r="D20" s="580">
        <v>44642</v>
      </c>
      <c r="E20" s="580">
        <v>44643</v>
      </c>
    </row>
    <row r="21" spans="1:11" s="192" customFormat="1" ht="22.95" customHeight="1">
      <c r="A21" s="579" t="s">
        <v>252</v>
      </c>
      <c r="B21" s="579" t="s">
        <v>350</v>
      </c>
      <c r="C21" s="630" t="s">
        <v>351</v>
      </c>
      <c r="D21" s="580">
        <v>44642</v>
      </c>
      <c r="E21" s="580">
        <v>44643</v>
      </c>
    </row>
    <row r="22" spans="1:11" s="192" customFormat="1" ht="22.95" customHeight="1">
      <c r="A22" s="579" t="s">
        <v>252</v>
      </c>
      <c r="B22" s="579" t="s">
        <v>352</v>
      </c>
      <c r="C22" s="629" t="s">
        <v>353</v>
      </c>
      <c r="D22" s="580">
        <v>44642</v>
      </c>
      <c r="E22" s="580">
        <v>44642</v>
      </c>
    </row>
    <row r="23" spans="1:11" s="192" customFormat="1" ht="22.95" customHeight="1">
      <c r="A23" s="579" t="s">
        <v>252</v>
      </c>
      <c r="B23" s="579" t="s">
        <v>354</v>
      </c>
      <c r="C23" s="629" t="s">
        <v>355</v>
      </c>
      <c r="D23" s="580">
        <v>44642</v>
      </c>
      <c r="E23" s="580">
        <v>44642</v>
      </c>
    </row>
    <row r="24" spans="1:11" s="192" customFormat="1" ht="22.95" customHeight="1">
      <c r="A24" s="579" t="s">
        <v>302</v>
      </c>
      <c r="B24" s="579" t="s">
        <v>356</v>
      </c>
      <c r="C24" s="630" t="s">
        <v>357</v>
      </c>
      <c r="D24" s="580">
        <v>44642</v>
      </c>
      <c r="E24" s="580">
        <v>44642</v>
      </c>
    </row>
    <row r="25" spans="1:11" s="192" customFormat="1" ht="22.95" customHeight="1">
      <c r="A25" s="579"/>
      <c r="B25" s="579"/>
      <c r="C25" s="579"/>
      <c r="D25" s="580"/>
      <c r="E25" s="580"/>
    </row>
    <row r="26" spans="1:11" s="192" customFormat="1" ht="22.2" customHeight="1" thickBot="1">
      <c r="A26" s="306"/>
      <c r="B26" s="307"/>
      <c r="C26" s="307"/>
      <c r="D26" s="301"/>
      <c r="E26" s="302"/>
    </row>
    <row r="27" spans="1:11" s="192" customFormat="1" ht="22.2" customHeight="1">
      <c r="A27" s="303"/>
      <c r="B27" s="304"/>
      <c r="C27" s="305"/>
      <c r="D27" s="304"/>
      <c r="E27" s="304"/>
    </row>
    <row r="28" spans="1:11" s="192" customFormat="1" ht="18" customHeight="1">
      <c r="A28" s="297"/>
      <c r="B28" s="298"/>
      <c r="C28" s="531" t="s">
        <v>235</v>
      </c>
      <c r="D28" s="299"/>
      <c r="E28" s="299"/>
    </row>
    <row r="29" spans="1:11" ht="18.75" customHeight="1">
      <c r="A29" s="45"/>
      <c r="B29" s="45"/>
      <c r="C29" s="192"/>
      <c r="D29" s="45"/>
      <c r="E29" s="45"/>
    </row>
    <row r="30" spans="1:11" ht="9" customHeight="1">
      <c r="A30" s="46"/>
      <c r="B30" s="47"/>
      <c r="C30" s="532"/>
      <c r="D30" s="48"/>
      <c r="E30" s="48"/>
    </row>
    <row r="31" spans="1:11" s="49" customFormat="1" ht="20.25" customHeight="1">
      <c r="A31" s="194" t="s">
        <v>176</v>
      </c>
      <c r="B31" s="194"/>
      <c r="C31" s="533"/>
      <c r="D31" s="62"/>
      <c r="E31" s="62"/>
    </row>
    <row r="32" spans="1:11" s="49" customFormat="1" ht="20.25" customHeight="1">
      <c r="A32" s="902" t="s">
        <v>27</v>
      </c>
      <c r="B32" s="902"/>
      <c r="C32" s="902"/>
      <c r="D32" s="63"/>
      <c r="E32" s="63"/>
      <c r="J32" s="193"/>
      <c r="K32" s="193"/>
    </row>
  </sheetData>
  <mergeCells count="1">
    <mergeCell ref="A32:C32"/>
  </mergeCells>
  <phoneticPr fontId="31"/>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5"/>
  <sheetViews>
    <sheetView zoomScale="91" zoomScaleNormal="91" zoomScaleSheetLayoutView="100" workbookViewId="0">
      <selection activeCell="A5" sqref="A5:N5"/>
    </sheetView>
  </sheetViews>
  <sheetFormatPr defaultColWidth="9" defaultRowHeight="16.8" customHeight="1"/>
  <cols>
    <col min="1" max="13" width="9" style="1"/>
    <col min="14" max="14" width="108.6640625" style="1" customWidth="1"/>
    <col min="15" max="15" width="26.88671875" style="14" customWidth="1"/>
    <col min="16" max="16384" width="9" style="1"/>
  </cols>
  <sheetData>
    <row r="1" spans="1:16" ht="43.8" customHeight="1" thickBot="1">
      <c r="A1" s="923" t="s">
        <v>326</v>
      </c>
      <c r="B1" s="924"/>
      <c r="C1" s="924"/>
      <c r="D1" s="924"/>
      <c r="E1" s="924"/>
      <c r="F1" s="924"/>
      <c r="G1" s="924"/>
      <c r="H1" s="924"/>
      <c r="I1" s="924"/>
      <c r="J1" s="924"/>
      <c r="K1" s="924"/>
      <c r="L1" s="924"/>
      <c r="M1" s="924"/>
      <c r="N1" s="925"/>
    </row>
    <row r="2" spans="1:16" s="347" customFormat="1" ht="47.4" customHeight="1" thickBot="1">
      <c r="A2" s="930" t="s">
        <v>431</v>
      </c>
      <c r="B2" s="931"/>
      <c r="C2" s="931"/>
      <c r="D2" s="931"/>
      <c r="E2" s="931"/>
      <c r="F2" s="931"/>
      <c r="G2" s="931"/>
      <c r="H2" s="931"/>
      <c r="I2" s="931"/>
      <c r="J2" s="931"/>
      <c r="K2" s="931"/>
      <c r="L2" s="931"/>
      <c r="M2" s="931"/>
      <c r="N2" s="932"/>
      <c r="O2" s="14"/>
    </row>
    <row r="3" spans="1:16" s="347" customFormat="1" ht="96.6" customHeight="1">
      <c r="A3" s="933" t="s">
        <v>432</v>
      </c>
      <c r="B3" s="934"/>
      <c r="C3" s="934"/>
      <c r="D3" s="934"/>
      <c r="E3" s="934"/>
      <c r="F3" s="934"/>
      <c r="G3" s="934"/>
      <c r="H3" s="934"/>
      <c r="I3" s="934"/>
      <c r="J3" s="934"/>
      <c r="K3" s="934"/>
      <c r="L3" s="934"/>
      <c r="M3" s="934"/>
      <c r="N3" s="935"/>
      <c r="O3" s="14"/>
    </row>
    <row r="4" spans="1:16" s="597" customFormat="1" ht="45" customHeight="1">
      <c r="A4" s="936" t="s">
        <v>433</v>
      </c>
      <c r="B4" s="937"/>
      <c r="C4" s="937"/>
      <c r="D4" s="937"/>
      <c r="E4" s="937"/>
      <c r="F4" s="937"/>
      <c r="G4" s="937"/>
      <c r="H4" s="937"/>
      <c r="I4" s="937"/>
      <c r="J4" s="937"/>
      <c r="K4" s="937"/>
      <c r="L4" s="937"/>
      <c r="M4" s="937"/>
      <c r="N4" s="938"/>
      <c r="O4" s="14"/>
    </row>
    <row r="5" spans="1:16" ht="279.60000000000002" customHeight="1" thickBot="1">
      <c r="A5" s="927" t="s">
        <v>434</v>
      </c>
      <c r="B5" s="928"/>
      <c r="C5" s="928"/>
      <c r="D5" s="928"/>
      <c r="E5" s="928"/>
      <c r="F5" s="928"/>
      <c r="G5" s="928"/>
      <c r="H5" s="928"/>
      <c r="I5" s="928"/>
      <c r="J5" s="928"/>
      <c r="K5" s="928"/>
      <c r="L5" s="928"/>
      <c r="M5" s="928"/>
      <c r="N5" s="929"/>
      <c r="O5" s="58"/>
    </row>
    <row r="6" spans="1:16" ht="48" customHeight="1">
      <c r="A6" s="926" t="s">
        <v>435</v>
      </c>
      <c r="B6" s="910"/>
      <c r="C6" s="910"/>
      <c r="D6" s="910"/>
      <c r="E6" s="910"/>
      <c r="F6" s="910"/>
      <c r="G6" s="910"/>
      <c r="H6" s="910"/>
      <c r="I6" s="910"/>
      <c r="J6" s="910"/>
      <c r="K6" s="910"/>
      <c r="L6" s="910"/>
      <c r="M6" s="910"/>
      <c r="N6" s="911"/>
    </row>
    <row r="7" spans="1:16" ht="133.80000000000001" customHeight="1" thickBot="1">
      <c r="A7" s="912" t="s">
        <v>436</v>
      </c>
      <c r="B7" s="913"/>
      <c r="C7" s="913"/>
      <c r="D7" s="913"/>
      <c r="E7" s="913"/>
      <c r="F7" s="913"/>
      <c r="G7" s="913"/>
      <c r="H7" s="913"/>
      <c r="I7" s="913"/>
      <c r="J7" s="913"/>
      <c r="K7" s="913"/>
      <c r="L7" s="913"/>
      <c r="M7" s="913"/>
      <c r="N7" s="914"/>
      <c r="O7" s="52"/>
    </row>
    <row r="8" spans="1:16" ht="49.2" hidden="1" customHeight="1">
      <c r="A8" s="920"/>
      <c r="B8" s="921"/>
      <c r="C8" s="921"/>
      <c r="D8" s="921"/>
      <c r="E8" s="921"/>
      <c r="F8" s="921"/>
      <c r="G8" s="921"/>
      <c r="H8" s="921"/>
      <c r="I8" s="921"/>
      <c r="J8" s="921"/>
      <c r="K8" s="921"/>
      <c r="L8" s="921"/>
      <c r="M8" s="921"/>
      <c r="N8" s="922"/>
    </row>
    <row r="9" spans="1:16" ht="231" hidden="1" customHeight="1" thickBot="1">
      <c r="A9" s="903"/>
      <c r="B9" s="904"/>
      <c r="C9" s="904"/>
      <c r="D9" s="904"/>
      <c r="E9" s="904"/>
      <c r="F9" s="904"/>
      <c r="G9" s="904"/>
      <c r="H9" s="904"/>
      <c r="I9" s="904"/>
      <c r="J9" s="904"/>
      <c r="K9" s="904"/>
      <c r="L9" s="904"/>
      <c r="M9" s="904"/>
      <c r="N9" s="905"/>
      <c r="O9" s="58"/>
    </row>
    <row r="10" spans="1:16" s="195" customFormat="1" ht="42" hidden="1" customHeight="1">
      <c r="A10" s="909"/>
      <c r="B10" s="910"/>
      <c r="C10" s="910"/>
      <c r="D10" s="910"/>
      <c r="E10" s="910"/>
      <c r="F10" s="910"/>
      <c r="G10" s="910"/>
      <c r="H10" s="910"/>
      <c r="I10" s="910"/>
      <c r="J10" s="910"/>
      <c r="K10" s="910"/>
      <c r="L10" s="910"/>
      <c r="M10" s="910"/>
      <c r="N10" s="911"/>
      <c r="O10" s="58"/>
    </row>
    <row r="11" spans="1:16" s="195" customFormat="1" ht="42" hidden="1" customHeight="1" thickBot="1">
      <c r="A11" s="912"/>
      <c r="B11" s="913"/>
      <c r="C11" s="913"/>
      <c r="D11" s="913"/>
      <c r="E11" s="913"/>
      <c r="F11" s="913"/>
      <c r="G11" s="913"/>
      <c r="H11" s="913"/>
      <c r="I11" s="913"/>
      <c r="J11" s="913"/>
      <c r="K11" s="913"/>
      <c r="L11" s="913"/>
      <c r="M11" s="913"/>
      <c r="N11" s="914"/>
      <c r="O11" s="58"/>
    </row>
    <row r="12" spans="1:16" s="146" customFormat="1" ht="27" customHeight="1">
      <c r="A12" s="142"/>
      <c r="B12" s="143"/>
      <c r="C12" s="143"/>
      <c r="D12" s="143"/>
      <c r="E12" s="143"/>
      <c r="F12" s="143"/>
      <c r="G12" s="143"/>
      <c r="H12" s="143"/>
      <c r="I12" s="143"/>
      <c r="J12" s="143"/>
      <c r="K12" s="143"/>
      <c r="L12" s="143"/>
      <c r="M12" s="143"/>
      <c r="N12" s="144"/>
      <c r="O12" s="145"/>
    </row>
    <row r="13" spans="1:16" s="146" customFormat="1" ht="27" customHeight="1" thickBot="1">
      <c r="A13" s="142"/>
      <c r="B13" s="143"/>
      <c r="C13" s="143"/>
      <c r="D13" s="143"/>
      <c r="E13" s="143"/>
      <c r="F13" s="143"/>
      <c r="G13" s="143"/>
      <c r="H13" s="143"/>
      <c r="I13" s="143"/>
      <c r="J13" s="143"/>
      <c r="K13" s="143"/>
      <c r="L13" s="143"/>
      <c r="M13" s="143"/>
      <c r="N13" s="144"/>
      <c r="O13" s="145"/>
    </row>
    <row r="14" spans="1:16" ht="49.2" customHeight="1">
      <c r="A14" s="915" t="s">
        <v>437</v>
      </c>
      <c r="B14" s="915"/>
      <c r="C14" s="915"/>
      <c r="D14" s="915"/>
      <c r="E14" s="915"/>
      <c r="F14" s="915"/>
      <c r="G14" s="915"/>
      <c r="H14" s="915"/>
      <c r="I14" s="915"/>
      <c r="J14" s="915"/>
      <c r="K14" s="915"/>
      <c r="L14" s="915"/>
      <c r="M14" s="915"/>
      <c r="N14" s="916"/>
      <c r="P14" s="53"/>
    </row>
    <row r="15" spans="1:16" ht="21.6" customHeight="1" thickBot="1">
      <c r="A15" s="906" t="s">
        <v>299</v>
      </c>
      <c r="B15" s="907"/>
      <c r="C15" s="907"/>
      <c r="D15" s="907"/>
      <c r="E15" s="907"/>
      <c r="F15" s="907"/>
      <c r="G15" s="907"/>
      <c r="H15" s="907"/>
      <c r="I15" s="907"/>
      <c r="J15" s="907"/>
      <c r="K15" s="907"/>
      <c r="L15" s="907"/>
      <c r="M15" s="907"/>
      <c r="N15" s="908"/>
      <c r="O15" s="65" t="s">
        <v>218</v>
      </c>
      <c r="P15" s="53"/>
    </row>
    <row r="16" spans="1:16" s="296" customFormat="1" ht="198" customHeight="1" thickBot="1">
      <c r="A16" s="917" t="s">
        <v>438</v>
      </c>
      <c r="B16" s="918"/>
      <c r="C16" s="918"/>
      <c r="D16" s="918"/>
      <c r="E16" s="918"/>
      <c r="F16" s="918"/>
      <c r="G16" s="918"/>
      <c r="H16" s="918"/>
      <c r="I16" s="918"/>
      <c r="J16" s="918"/>
      <c r="K16" s="918"/>
      <c r="L16" s="918"/>
      <c r="M16" s="918"/>
      <c r="N16" s="919"/>
      <c r="O16" s="14" t="s">
        <v>218</v>
      </c>
      <c r="P16" s="53"/>
    </row>
    <row r="17" spans="1:16" ht="50.4" customHeight="1" thickBot="1">
      <c r="A17" s="59"/>
      <c r="B17" s="60"/>
      <c r="C17" s="60"/>
      <c r="D17" s="60"/>
      <c r="E17" s="60"/>
      <c r="F17" s="60"/>
      <c r="G17" s="60"/>
      <c r="H17" s="60"/>
      <c r="I17" s="60"/>
      <c r="J17" s="60"/>
      <c r="K17" s="60"/>
      <c r="L17" s="60"/>
      <c r="M17" s="60"/>
      <c r="N17" s="61"/>
      <c r="P17" s="53"/>
    </row>
    <row r="18" spans="1:16" ht="45.6" customHeight="1">
      <c r="A18" s="865" t="s">
        <v>29</v>
      </c>
      <c r="B18" s="866"/>
      <c r="C18" s="866"/>
      <c r="D18" s="866"/>
      <c r="E18" s="866"/>
      <c r="F18" s="866"/>
      <c r="G18" s="866"/>
      <c r="H18" s="866"/>
      <c r="I18" s="866"/>
      <c r="J18" s="866"/>
      <c r="K18" s="866"/>
      <c r="L18" s="866"/>
      <c r="M18" s="866"/>
      <c r="N18" s="866"/>
      <c r="O18" s="54"/>
      <c r="P18" s="49"/>
    </row>
    <row r="19" spans="1:16" ht="40.200000000000003" customHeight="1">
      <c r="A19" s="867" t="s">
        <v>27</v>
      </c>
      <c r="B19" s="868"/>
      <c r="C19" s="868"/>
      <c r="D19" s="868"/>
      <c r="E19" s="868"/>
      <c r="F19" s="868"/>
      <c r="G19" s="868"/>
      <c r="H19" s="868"/>
      <c r="I19" s="868"/>
      <c r="J19" s="868"/>
      <c r="K19" s="868"/>
      <c r="L19" s="868"/>
      <c r="M19" s="868"/>
      <c r="N19" s="868"/>
      <c r="O19" s="54"/>
      <c r="P19" s="49"/>
    </row>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row r="1025" ht="18.600000000000001" customHeight="1"/>
  </sheetData>
  <mergeCells count="16">
    <mergeCell ref="A8:N8"/>
    <mergeCell ref="A1:N1"/>
    <mergeCell ref="A6:N6"/>
    <mergeCell ref="A7:N7"/>
    <mergeCell ref="A5:N5"/>
    <mergeCell ref="A2:N2"/>
    <mergeCell ref="A3:N3"/>
    <mergeCell ref="A4:N4"/>
    <mergeCell ref="A9:N9"/>
    <mergeCell ref="A19:N19"/>
    <mergeCell ref="A18:N18"/>
    <mergeCell ref="A15:N15"/>
    <mergeCell ref="A10:N10"/>
    <mergeCell ref="A11:N11"/>
    <mergeCell ref="A14:N14"/>
    <mergeCell ref="A16:N16"/>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37"/>
  <sheetViews>
    <sheetView view="pageBreakPreview" zoomScale="95" zoomScaleNormal="75" zoomScaleSheetLayoutView="95" workbookViewId="0">
      <selection activeCell="A5" sqref="A5"/>
    </sheetView>
  </sheetViews>
  <sheetFormatPr defaultColWidth="9" defaultRowHeight="14.4"/>
  <cols>
    <col min="1" max="1" width="205.44140625" style="6" customWidth="1"/>
    <col min="2" max="2" width="33.109375" style="4" hidden="1" customWidth="1"/>
    <col min="3" max="3" width="23.109375" style="5" hidden="1" customWidth="1"/>
    <col min="4" max="16384" width="9" style="7"/>
  </cols>
  <sheetData>
    <row r="1" spans="1:14" s="57" customFormat="1" ht="46.2" customHeight="1" thickBot="1">
      <c r="A1" s="217" t="s">
        <v>327</v>
      </c>
      <c r="B1" s="55" t="s">
        <v>0</v>
      </c>
      <c r="C1" s="56" t="s">
        <v>2</v>
      </c>
    </row>
    <row r="2" spans="1:14" s="53" customFormat="1" ht="53.25" customHeight="1">
      <c r="A2" s="631" t="s">
        <v>439</v>
      </c>
      <c r="B2" s="3"/>
      <c r="C2" s="939"/>
    </row>
    <row r="3" spans="1:14" s="53" customFormat="1" ht="82.2" customHeight="1">
      <c r="A3" s="571" t="s">
        <v>440</v>
      </c>
      <c r="B3" s="66"/>
      <c r="C3" s="940"/>
    </row>
    <row r="4" spans="1:14" s="53" customFormat="1" ht="46.2" customHeight="1" thickBot="1">
      <c r="A4" s="183" t="s">
        <v>441</v>
      </c>
    </row>
    <row r="5" spans="1:14" s="53" customFormat="1" ht="53.25" customHeight="1">
      <c r="A5" s="604" t="s">
        <v>442</v>
      </c>
      <c r="B5" s="3"/>
      <c r="C5" s="939"/>
    </row>
    <row r="6" spans="1:14" s="53" customFormat="1" ht="81.599999999999994" customHeight="1">
      <c r="A6" s="572" t="s">
        <v>443</v>
      </c>
      <c r="B6" s="66"/>
      <c r="C6" s="940"/>
      <c r="D6" t="s">
        <v>218</v>
      </c>
    </row>
    <row r="7" spans="1:14" s="53" customFormat="1" ht="43.2" customHeight="1" thickBot="1">
      <c r="A7" s="183" t="s">
        <v>444</v>
      </c>
    </row>
    <row r="8" spans="1:14" s="53" customFormat="1" ht="67.8" customHeight="1">
      <c r="A8" s="605" t="s">
        <v>445</v>
      </c>
      <c r="B8" s="273"/>
      <c r="C8" s="939"/>
    </row>
    <row r="9" spans="1:14" s="53" customFormat="1" ht="160.80000000000001" customHeight="1">
      <c r="A9" s="570" t="s">
        <v>446</v>
      </c>
      <c r="B9" s="274"/>
      <c r="C9" s="940"/>
    </row>
    <row r="10" spans="1:14" s="53" customFormat="1" ht="32.4" customHeight="1" thickBot="1">
      <c r="A10" s="275" t="s">
        <v>447</v>
      </c>
    </row>
    <row r="11" spans="1:14" s="53" customFormat="1" ht="53.25" hidden="1" customHeight="1">
      <c r="A11" s="328"/>
      <c r="B11" s="326"/>
      <c r="C11" s="326"/>
      <c r="D11" s="326"/>
      <c r="E11" s="326"/>
      <c r="F11" s="326"/>
      <c r="G11" s="326"/>
      <c r="H11" s="326"/>
      <c r="I11" s="326"/>
      <c r="J11" s="326"/>
      <c r="K11" s="326"/>
      <c r="L11" s="326"/>
      <c r="M11" s="326"/>
      <c r="N11" s="327"/>
    </row>
    <row r="12" spans="1:14" s="53" customFormat="1" ht="249.6" hidden="1" customHeight="1" thickBot="1">
      <c r="A12" s="337"/>
      <c r="B12" s="338"/>
      <c r="C12" s="338"/>
      <c r="D12" s="338"/>
      <c r="E12" s="338"/>
      <c r="F12" s="338"/>
      <c r="G12" s="338"/>
      <c r="H12" s="338"/>
      <c r="I12" s="338"/>
      <c r="J12" s="338"/>
      <c r="K12" s="338"/>
      <c r="L12" s="338"/>
      <c r="M12" s="338"/>
      <c r="N12" s="339"/>
    </row>
    <row r="13" spans="1:14" s="53" customFormat="1" ht="42.6" hidden="1" customHeight="1" thickBot="1">
      <c r="A13" s="183"/>
    </row>
    <row r="14" spans="1:14" s="53" customFormat="1" ht="42.6" customHeight="1">
      <c r="A14" s="300"/>
    </row>
    <row r="15" spans="1:14" s="53" customFormat="1" ht="39" customHeight="1">
      <c r="A15" s="53" t="s">
        <v>225</v>
      </c>
    </row>
    <row r="16" spans="1:14" s="53" customFormat="1" ht="32.25" customHeight="1">
      <c r="A16" s="53" t="s">
        <v>226</v>
      </c>
    </row>
    <row r="17" spans="1:3" s="53" customFormat="1" ht="36.75" customHeight="1">
      <c r="A17" s="6"/>
      <c r="B17" s="4"/>
      <c r="C17" s="5"/>
    </row>
    <row r="18" spans="1:3" s="53" customFormat="1" ht="33" customHeight="1">
      <c r="A18" s="6"/>
      <c r="B18" s="4"/>
      <c r="C18" s="5"/>
    </row>
    <row r="19" spans="1:3" s="53" customFormat="1" ht="36.75" customHeight="1">
      <c r="A19" s="6"/>
      <c r="B19" s="4"/>
      <c r="C19" s="5"/>
    </row>
    <row r="20" spans="1:3" s="53" customFormat="1" ht="36.75" customHeight="1">
      <c r="A20" s="6"/>
      <c r="B20" s="4"/>
      <c r="C20" s="5"/>
    </row>
    <row r="21" spans="1:3" s="53" customFormat="1" ht="25.5" customHeight="1">
      <c r="A21" s="6"/>
      <c r="B21" s="4"/>
      <c r="C21" s="5"/>
    </row>
    <row r="22" spans="1:3" s="53" customFormat="1" ht="32.25" customHeight="1">
      <c r="A22" s="6"/>
      <c r="B22" s="4"/>
      <c r="C22" s="5"/>
    </row>
    <row r="23" spans="1:3" s="53" customFormat="1" ht="30.75" customHeight="1">
      <c r="A23" s="6"/>
      <c r="B23" s="4"/>
      <c r="C23" s="5"/>
    </row>
    <row r="24" spans="1:3" s="53" customFormat="1" ht="42.75" customHeight="1">
      <c r="A24" s="6"/>
      <c r="B24" s="4"/>
      <c r="C24" s="5"/>
    </row>
    <row r="25" spans="1:3" s="53" customFormat="1" ht="43.5" customHeight="1">
      <c r="A25" s="6"/>
      <c r="B25" s="4"/>
      <c r="C25" s="5"/>
    </row>
    <row r="26" spans="1:3" s="53" customFormat="1" ht="27.75" customHeight="1">
      <c r="A26" s="6"/>
      <c r="B26" s="4"/>
      <c r="C26" s="5"/>
    </row>
    <row r="27" spans="1:3" s="53" customFormat="1" ht="30.75" customHeight="1">
      <c r="A27" s="6"/>
      <c r="B27" s="4"/>
      <c r="C27" s="5"/>
    </row>
    <row r="28" spans="1:3" s="8" customFormat="1" ht="29.25" customHeight="1">
      <c r="A28" s="6"/>
      <c r="B28" s="4"/>
      <c r="C28" s="5"/>
    </row>
    <row r="29" spans="1:3" ht="27" customHeight="1"/>
    <row r="30" spans="1:3" ht="27" customHeight="1"/>
    <row r="31" spans="1:3" s="53" customFormat="1" ht="27" customHeight="1">
      <c r="A31" s="6"/>
      <c r="B31" s="4"/>
      <c r="C31" s="5"/>
    </row>
    <row r="32" spans="1:3" s="53" customFormat="1" ht="27" customHeight="1">
      <c r="A32" s="6"/>
      <c r="B32" s="4"/>
      <c r="C32" s="5"/>
    </row>
    <row r="33" spans="1:3" s="53" customFormat="1" ht="27" customHeight="1">
      <c r="A33" s="6"/>
      <c r="B33" s="4"/>
      <c r="C33" s="5"/>
    </row>
    <row r="34" spans="1:3" s="53" customFormat="1" ht="27" customHeight="1">
      <c r="A34" s="6"/>
      <c r="B34" s="4"/>
      <c r="C34" s="5"/>
    </row>
    <row r="35" spans="1:3" s="53" customFormat="1" ht="27" customHeight="1">
      <c r="A35" s="6"/>
      <c r="B35" s="4"/>
      <c r="C35" s="5"/>
    </row>
    <row r="36" spans="1:3" s="53" customFormat="1" ht="27" customHeight="1">
      <c r="A36" s="6"/>
      <c r="B36" s="4"/>
      <c r="C36" s="5"/>
    </row>
    <row r="37" spans="1:3" s="53" customFormat="1" ht="27" customHeight="1">
      <c r="A37" s="6"/>
      <c r="B37" s="4"/>
      <c r="C37" s="5"/>
    </row>
  </sheetData>
  <mergeCells count="3">
    <mergeCell ref="C2:C3"/>
    <mergeCell ref="C5:C6"/>
    <mergeCell ref="C8:C9"/>
  </mergeCells>
  <phoneticPr fontId="16"/>
  <hyperlinks>
    <hyperlink ref="A4" r:id="rId1" xr:uid="{65BC9A4C-CB7D-44EA-A4DD-EF6B517F69A3}"/>
    <hyperlink ref="A7" r:id="rId2" xr:uid="{A8A85335-1408-4A3D-8793-C5D2E93ABDF1}"/>
    <hyperlink ref="A10" r:id="rId3" xr:uid="{AD8D7D5C-115E-4CD2-8A42-F207A0406E73}"/>
  </hyperlinks>
  <pageMargins left="0" right="0" top="0.19685039370078741" bottom="0.39370078740157483" header="0" footer="0.19685039370078741"/>
  <pageSetup paperSize="8" scale="55" orientation="portrait" horizontalDpi="300"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Y104"/>
  <sheetViews>
    <sheetView view="pageBreakPreview" zoomScaleNormal="94" zoomScaleSheetLayoutView="100" workbookViewId="0">
      <selection activeCell="W19" sqref="W19"/>
    </sheetView>
  </sheetViews>
  <sheetFormatPr defaultColWidth="8.88671875" defaultRowHeight="13.2"/>
  <cols>
    <col min="1" max="1" width="3.109375" style="196" customWidth="1"/>
    <col min="2" max="2" width="2.6640625" style="196" customWidth="1"/>
    <col min="3" max="4" width="14.77734375" style="196" customWidth="1"/>
    <col min="5" max="5" width="14.77734375" style="359" customWidth="1"/>
    <col min="6" max="6" width="8.88671875" style="359"/>
    <col min="7" max="7" width="5.21875" style="359" customWidth="1"/>
    <col min="8" max="8" width="12.5546875" style="196" customWidth="1"/>
    <col min="9" max="9" width="8.88671875" style="196"/>
    <col min="10" max="10" width="6.33203125" style="196" customWidth="1"/>
    <col min="11" max="13" width="8.88671875" style="196"/>
    <col min="14" max="14" width="4.33203125" style="196" customWidth="1"/>
    <col min="15" max="15" width="6.44140625" style="196" customWidth="1"/>
    <col min="16" max="19" width="8.88671875" style="196"/>
    <col min="20" max="20" width="2.21875" style="196" customWidth="1"/>
    <col min="21" max="24" width="8.88671875" style="196"/>
    <col min="25" max="25" width="5.44140625" style="196" customWidth="1"/>
    <col min="26" max="16384" width="8.88671875" style="196"/>
  </cols>
  <sheetData>
    <row r="1" spans="1:25" ht="39.6" customHeight="1">
      <c r="A1" s="351"/>
      <c r="B1" s="351"/>
      <c r="C1" s="351"/>
      <c r="D1" s="667"/>
      <c r="E1" s="667"/>
      <c r="F1" s="667"/>
      <c r="G1" s="667"/>
      <c r="H1" s="667"/>
      <c r="I1" s="667"/>
      <c r="J1" s="668"/>
      <c r="K1" s="668"/>
      <c r="L1" s="668"/>
      <c r="M1" s="668"/>
      <c r="N1" s="668"/>
      <c r="O1" s="668"/>
      <c r="P1" s="668"/>
      <c r="Q1" s="351"/>
      <c r="R1" s="351"/>
      <c r="S1" s="351"/>
      <c r="T1" s="351"/>
      <c r="U1" s="352"/>
      <c r="V1" s="352"/>
      <c r="W1" s="352"/>
      <c r="X1" s="352"/>
      <c r="Y1" s="352"/>
    </row>
    <row r="2" spans="1:25" ht="37.200000000000003" customHeight="1" thickBot="1">
      <c r="A2" s="351"/>
      <c r="B2" s="351"/>
      <c r="C2" s="493" t="s">
        <v>262</v>
      </c>
      <c r="D2" s="493"/>
      <c r="E2" s="493"/>
      <c r="F2" s="493"/>
      <c r="G2" s="493"/>
      <c r="H2" s="493"/>
      <c r="I2" s="493"/>
      <c r="J2" s="493"/>
      <c r="K2" s="493"/>
      <c r="L2" s="493"/>
      <c r="M2" s="493"/>
      <c r="N2" s="351"/>
      <c r="O2" s="351"/>
      <c r="P2" s="351"/>
      <c r="Q2" s="351"/>
      <c r="R2" s="351"/>
      <c r="S2" s="469"/>
      <c r="T2" s="352"/>
      <c r="U2" s="352"/>
      <c r="V2" s="352"/>
      <c r="W2" s="352"/>
      <c r="X2" s="352"/>
      <c r="Y2" s="352"/>
    </row>
    <row r="3" spans="1:25" ht="32.4" customHeight="1" thickTop="1">
      <c r="A3" s="351"/>
      <c r="B3" s="351"/>
      <c r="C3" s="351"/>
      <c r="D3" s="351"/>
      <c r="E3" s="351"/>
      <c r="F3" s="351"/>
      <c r="G3" s="351"/>
      <c r="H3" s="351"/>
      <c r="I3" s="351"/>
      <c r="J3" s="351"/>
      <c r="K3" s="351"/>
      <c r="L3" s="351"/>
      <c r="M3" s="351"/>
      <c r="N3" s="494"/>
      <c r="O3" s="495"/>
      <c r="P3" s="495"/>
      <c r="Q3" s="495"/>
      <c r="R3" s="495"/>
      <c r="S3" s="496"/>
      <c r="T3" s="497"/>
      <c r="U3" s="352"/>
      <c r="V3" s="352"/>
      <c r="W3" s="352"/>
      <c r="X3" s="352"/>
      <c r="Y3" s="352"/>
    </row>
    <row r="4" spans="1:25" ht="11.4" customHeight="1">
      <c r="A4" s="351"/>
      <c r="B4" s="351"/>
      <c r="C4" s="351"/>
      <c r="D4" s="351"/>
      <c r="E4" s="351"/>
      <c r="F4" s="351"/>
      <c r="G4" s="351"/>
      <c r="H4" s="351"/>
      <c r="I4" s="351"/>
      <c r="J4" s="351"/>
      <c r="K4" s="351"/>
      <c r="L4" s="351"/>
      <c r="M4" s="351"/>
      <c r="N4" s="498"/>
      <c r="O4" s="499"/>
      <c r="P4" s="499"/>
      <c r="Q4" s="499"/>
      <c r="R4" s="499"/>
      <c r="S4" s="499"/>
      <c r="T4" s="500"/>
      <c r="U4" s="352"/>
      <c r="V4" s="352"/>
      <c r="W4" s="352"/>
      <c r="X4" s="352"/>
      <c r="Y4" s="352"/>
    </row>
    <row r="5" spans="1:25" ht="23.4" customHeight="1">
      <c r="A5" s="351"/>
      <c r="B5" s="351"/>
      <c r="C5" s="351"/>
      <c r="D5" s="351"/>
      <c r="E5" s="351"/>
      <c r="F5" s="351"/>
      <c r="G5" s="351"/>
      <c r="H5" s="351"/>
      <c r="I5" s="351"/>
      <c r="J5" s="351"/>
      <c r="K5" s="351"/>
      <c r="L5" s="351"/>
      <c r="M5" s="351"/>
      <c r="N5" s="498"/>
      <c r="O5" s="499"/>
      <c r="P5" s="499"/>
      <c r="Q5" s="499"/>
      <c r="R5" s="499"/>
      <c r="S5" s="499"/>
      <c r="T5" s="500"/>
      <c r="U5" s="352"/>
      <c r="V5" s="352"/>
      <c r="W5" s="352"/>
      <c r="X5" s="352"/>
      <c r="Y5" s="352"/>
    </row>
    <row r="6" spans="1:25" ht="16.2">
      <c r="A6" s="351"/>
      <c r="B6" s="351"/>
      <c r="C6" s="351"/>
      <c r="D6" s="351"/>
      <c r="E6" s="351"/>
      <c r="F6" s="351"/>
      <c r="G6" s="351"/>
      <c r="H6" s="351"/>
      <c r="I6" s="351"/>
      <c r="J6" s="351"/>
      <c r="K6" s="351"/>
      <c r="L6" s="351"/>
      <c r="M6" s="351"/>
      <c r="N6" s="498"/>
      <c r="O6" s="499"/>
      <c r="P6" s="499"/>
      <c r="Q6" s="499"/>
      <c r="R6" s="499"/>
      <c r="S6" s="499"/>
      <c r="T6" s="500"/>
      <c r="U6" s="352"/>
      <c r="V6" s="352"/>
      <c r="W6" s="352"/>
      <c r="X6" s="352"/>
      <c r="Y6" s="352"/>
    </row>
    <row r="7" spans="1:25" ht="11.4" customHeight="1">
      <c r="A7" s="351"/>
      <c r="B7" s="351"/>
      <c r="C7" s="351"/>
      <c r="D7" s="351"/>
      <c r="E7" s="351"/>
      <c r="F7" s="351"/>
      <c r="G7" s="351"/>
      <c r="H7" s="351"/>
      <c r="I7" s="351"/>
      <c r="J7" s="351"/>
      <c r="K7" s="351"/>
      <c r="L7" s="351"/>
      <c r="M7" s="351"/>
      <c r="N7" s="498"/>
      <c r="O7" s="499"/>
      <c r="P7" s="499"/>
      <c r="Q7" s="499"/>
      <c r="R7" s="499"/>
      <c r="S7" s="669"/>
      <c r="T7" s="670"/>
      <c r="U7" s="352"/>
      <c r="V7" s="352"/>
      <c r="W7" s="352"/>
      <c r="X7" s="352"/>
      <c r="Y7" s="352"/>
    </row>
    <row r="8" spans="1:25" ht="16.2" customHeight="1">
      <c r="A8" s="351"/>
      <c r="B8" s="351"/>
      <c r="C8" s="351"/>
      <c r="D8" s="351"/>
      <c r="E8" s="351"/>
      <c r="F8" s="351"/>
      <c r="G8" s="351"/>
      <c r="H8" s="351"/>
      <c r="I8" s="351"/>
      <c r="J8" s="351"/>
      <c r="K8" s="351"/>
      <c r="L8" s="351"/>
      <c r="M8" s="351"/>
      <c r="N8" s="498"/>
      <c r="O8" s="499"/>
      <c r="P8" s="499"/>
      <c r="Q8" s="499"/>
      <c r="R8" s="499"/>
      <c r="S8" s="669"/>
      <c r="T8" s="670"/>
      <c r="U8" s="352"/>
      <c r="V8" s="352"/>
      <c r="W8" s="352"/>
      <c r="X8" s="352"/>
      <c r="Y8" s="352"/>
    </row>
    <row r="9" spans="1:25" ht="16.2" customHeight="1">
      <c r="A9" s="351"/>
      <c r="B9" s="351"/>
      <c r="C9" s="351"/>
      <c r="D9" s="351"/>
      <c r="E9" s="351"/>
      <c r="F9" s="351"/>
      <c r="G9" s="351"/>
      <c r="H9" s="351"/>
      <c r="I9" s="351"/>
      <c r="J9" s="351"/>
      <c r="K9" s="351"/>
      <c r="L9" s="351"/>
      <c r="M9" s="351"/>
      <c r="N9" s="498"/>
      <c r="O9" s="499"/>
      <c r="P9" s="499"/>
      <c r="Q9" s="499"/>
      <c r="R9" s="499"/>
      <c r="S9" s="669"/>
      <c r="T9" s="670"/>
      <c r="U9" s="352"/>
      <c r="V9" s="352"/>
      <c r="W9" s="352"/>
      <c r="X9" s="352"/>
      <c r="Y9" s="352"/>
    </row>
    <row r="10" spans="1:25" ht="11.4" customHeight="1">
      <c r="A10" s="351"/>
      <c r="B10" s="351"/>
      <c r="C10" s="351"/>
      <c r="D10" s="351"/>
      <c r="E10" s="351"/>
      <c r="F10" s="351"/>
      <c r="G10" s="351"/>
      <c r="H10" s="351"/>
      <c r="I10" s="351"/>
      <c r="J10" s="351"/>
      <c r="K10" s="351"/>
      <c r="L10" s="351"/>
      <c r="M10" s="351"/>
      <c r="N10" s="498"/>
      <c r="O10" s="499"/>
      <c r="P10" s="499"/>
      <c r="Q10" s="499"/>
      <c r="R10" s="499"/>
      <c r="S10" s="669"/>
      <c r="T10" s="670"/>
      <c r="U10" s="352"/>
      <c r="V10" s="352"/>
      <c r="W10" s="352"/>
      <c r="X10" s="352"/>
      <c r="Y10" s="352"/>
    </row>
    <row r="11" spans="1:25" ht="107.4" customHeight="1">
      <c r="A11" s="351"/>
      <c r="B11" s="351"/>
      <c r="C11" s="351"/>
      <c r="D11" s="351"/>
      <c r="E11" s="351"/>
      <c r="F11" s="351"/>
      <c r="G11" s="351"/>
      <c r="H11" s="351"/>
      <c r="I11" s="351"/>
      <c r="J11" s="351"/>
      <c r="K11" s="351"/>
      <c r="L11" s="351"/>
      <c r="M11" s="351"/>
      <c r="N11" s="498"/>
      <c r="O11" s="499"/>
      <c r="P11" s="499"/>
      <c r="Q11" s="499"/>
      <c r="R11" s="499"/>
      <c r="S11" s="669"/>
      <c r="T11" s="670"/>
      <c r="U11" s="352"/>
      <c r="V11" s="352"/>
      <c r="W11" s="352"/>
      <c r="X11" s="352"/>
      <c r="Y11" s="352"/>
    </row>
    <row r="12" spans="1:25" ht="16.2">
      <c r="A12" s="351"/>
      <c r="B12" s="351"/>
      <c r="C12" s="351"/>
      <c r="D12" s="351"/>
      <c r="E12" s="351"/>
      <c r="F12" s="351"/>
      <c r="G12" s="351"/>
      <c r="H12" s="351"/>
      <c r="I12" s="351"/>
      <c r="J12" s="351"/>
      <c r="K12" s="351"/>
      <c r="L12" s="351"/>
      <c r="M12" s="351"/>
      <c r="N12" s="498"/>
      <c r="O12" s="499"/>
      <c r="P12" s="499"/>
      <c r="Q12" s="499"/>
      <c r="R12" s="499"/>
      <c r="S12" s="499"/>
      <c r="T12" s="500"/>
      <c r="U12" s="352"/>
      <c r="V12" s="352"/>
      <c r="W12" s="352"/>
      <c r="X12" s="352"/>
      <c r="Y12" s="352"/>
    </row>
    <row r="13" spans="1:25" ht="11.4" customHeight="1">
      <c r="A13" s="351"/>
      <c r="B13" s="351"/>
      <c r="C13" s="351"/>
      <c r="D13" s="351"/>
      <c r="E13" s="351"/>
      <c r="F13" s="351"/>
      <c r="G13" s="351"/>
      <c r="H13" s="351"/>
      <c r="I13" s="351"/>
      <c r="J13" s="351"/>
      <c r="K13" s="351"/>
      <c r="L13" s="351"/>
      <c r="M13" s="351"/>
      <c r="N13" s="498"/>
      <c r="O13" s="499"/>
      <c r="P13" s="499"/>
      <c r="Q13" s="499"/>
      <c r="R13" s="499"/>
      <c r="S13" s="499"/>
      <c r="T13" s="500"/>
      <c r="U13" s="352"/>
      <c r="V13" s="352"/>
      <c r="W13" s="352"/>
      <c r="X13" s="352"/>
      <c r="Y13" s="352"/>
    </row>
    <row r="14" spans="1:25" ht="24" customHeight="1">
      <c r="A14" s="351"/>
      <c r="B14" s="351"/>
      <c r="C14" s="351"/>
      <c r="D14" s="351"/>
      <c r="E14" s="351"/>
      <c r="F14" s="351"/>
      <c r="G14" s="351"/>
      <c r="H14" s="351"/>
      <c r="I14" s="351"/>
      <c r="J14" s="351"/>
      <c r="K14" s="351"/>
      <c r="L14" s="351"/>
      <c r="M14" s="351"/>
      <c r="N14" s="498"/>
      <c r="O14" s="499"/>
      <c r="P14" s="499"/>
      <c r="Q14" s="499"/>
      <c r="R14" s="499"/>
      <c r="S14" s="499"/>
      <c r="T14" s="500"/>
      <c r="U14" s="352"/>
      <c r="V14" s="352"/>
      <c r="W14" s="352"/>
      <c r="X14" s="352"/>
      <c r="Y14" s="352"/>
    </row>
    <row r="15" spans="1:25" ht="16.2">
      <c r="A15" s="351"/>
      <c r="B15" s="351"/>
      <c r="C15" s="351"/>
      <c r="D15" s="351"/>
      <c r="E15" s="351"/>
      <c r="F15" s="351"/>
      <c r="G15" s="351"/>
      <c r="H15" s="351"/>
      <c r="I15" s="351"/>
      <c r="J15" s="351"/>
      <c r="K15" s="351"/>
      <c r="L15" s="351"/>
      <c r="M15" s="351"/>
      <c r="N15" s="498"/>
      <c r="O15" s="499"/>
      <c r="P15" s="499"/>
      <c r="Q15" s="499"/>
      <c r="R15" s="499"/>
      <c r="S15" s="499"/>
      <c r="T15" s="500"/>
      <c r="U15" s="352"/>
      <c r="V15" s="352"/>
      <c r="W15" s="352"/>
      <c r="X15" s="352"/>
      <c r="Y15" s="352"/>
    </row>
    <row r="16" spans="1:25" ht="32.4" customHeight="1">
      <c r="A16" s="351"/>
      <c r="B16" s="351"/>
      <c r="C16" s="351"/>
      <c r="D16" s="351" t="s">
        <v>263</v>
      </c>
      <c r="E16" s="351" t="s">
        <v>264</v>
      </c>
      <c r="F16" s="671" t="s">
        <v>265</v>
      </c>
      <c r="G16" s="671"/>
      <c r="H16" s="351" t="s">
        <v>263</v>
      </c>
      <c r="I16" s="671" t="s">
        <v>266</v>
      </c>
      <c r="J16" s="671"/>
      <c r="K16" s="671" t="s">
        <v>267</v>
      </c>
      <c r="L16" s="671"/>
      <c r="M16" s="351"/>
      <c r="N16" s="498"/>
      <c r="O16" s="672" t="s">
        <v>270</v>
      </c>
      <c r="P16" s="672"/>
      <c r="Q16" s="672"/>
      <c r="R16" s="673" t="s">
        <v>272</v>
      </c>
      <c r="S16" s="673"/>
      <c r="T16" s="500"/>
      <c r="U16" s="352"/>
      <c r="V16" s="352"/>
      <c r="W16" s="352"/>
      <c r="X16" s="352"/>
      <c r="Y16" s="352"/>
    </row>
    <row r="17" spans="1:25" ht="32.4" customHeight="1">
      <c r="A17" s="351"/>
      <c r="B17" s="351"/>
      <c r="C17" s="351"/>
      <c r="D17" s="679" t="s">
        <v>268</v>
      </c>
      <c r="E17" s="679"/>
      <c r="F17" s="679"/>
      <c r="G17" s="351"/>
      <c r="H17" s="679" t="s">
        <v>269</v>
      </c>
      <c r="I17" s="679"/>
      <c r="J17" s="679"/>
      <c r="K17" s="492"/>
      <c r="L17" s="351"/>
      <c r="M17" s="351"/>
      <c r="N17" s="498"/>
      <c r="O17" s="675" t="s">
        <v>263</v>
      </c>
      <c r="P17" s="675"/>
      <c r="Q17" s="675"/>
      <c r="R17" s="672" t="s">
        <v>271</v>
      </c>
      <c r="S17" s="672"/>
      <c r="T17" s="676"/>
      <c r="U17" s="352"/>
      <c r="V17" s="352"/>
      <c r="W17" s="352"/>
      <c r="X17" s="352"/>
      <c r="Y17" s="352"/>
    </row>
    <row r="18" spans="1:25" ht="6.6" customHeight="1">
      <c r="A18" s="351"/>
      <c r="B18" s="351"/>
      <c r="C18" s="351"/>
      <c r="D18" s="351"/>
      <c r="E18" s="351"/>
      <c r="F18" s="351"/>
      <c r="G18" s="351"/>
      <c r="H18" s="351"/>
      <c r="I18" s="351"/>
      <c r="J18" s="351"/>
      <c r="K18" s="351"/>
      <c r="L18" s="351"/>
      <c r="M18" s="351"/>
      <c r="N18" s="498"/>
      <c r="O18" s="499" t="s">
        <v>209</v>
      </c>
      <c r="P18" s="499"/>
      <c r="Q18" s="499"/>
      <c r="R18" s="499"/>
      <c r="S18" s="499"/>
      <c r="T18" s="500"/>
      <c r="U18" s="352"/>
      <c r="V18" s="352"/>
      <c r="W18" s="352"/>
      <c r="X18" s="509"/>
      <c r="Y18" s="352"/>
    </row>
    <row r="19" spans="1:25" ht="24" customHeight="1">
      <c r="A19" s="351"/>
      <c r="B19" s="351"/>
      <c r="C19" s="351"/>
      <c r="D19" s="351"/>
      <c r="E19" s="351"/>
      <c r="F19" s="351"/>
      <c r="G19" s="351"/>
      <c r="H19" s="683" t="s">
        <v>296</v>
      </c>
      <c r="I19" s="683"/>
      <c r="J19" s="683"/>
      <c r="K19" s="683"/>
      <c r="L19" s="351"/>
      <c r="M19" s="351"/>
      <c r="N19" s="498"/>
      <c r="O19" s="504"/>
      <c r="P19" s="680" t="s">
        <v>280</v>
      </c>
      <c r="Q19" s="681"/>
      <c r="R19" s="681"/>
      <c r="S19" s="504"/>
      <c r="T19" s="500"/>
      <c r="U19" s="352"/>
      <c r="V19" s="352"/>
      <c r="W19" s="352"/>
      <c r="X19" s="352"/>
      <c r="Y19" s="352"/>
    </row>
    <row r="20" spans="1:25" ht="16.2" customHeight="1" thickBot="1">
      <c r="A20" s="351"/>
      <c r="B20" s="351"/>
      <c r="C20" s="351"/>
      <c r="D20" s="351"/>
      <c r="E20" s="351"/>
      <c r="F20" s="351"/>
      <c r="G20" s="351"/>
      <c r="H20" s="351"/>
      <c r="I20" s="351"/>
      <c r="J20" s="351"/>
      <c r="K20" s="351"/>
      <c r="L20" s="351"/>
      <c r="M20" s="351"/>
      <c r="N20" s="501"/>
      <c r="O20" s="502"/>
      <c r="P20" s="502"/>
      <c r="Q20" s="502"/>
      <c r="R20" s="502"/>
      <c r="S20" s="502"/>
      <c r="T20" s="503"/>
      <c r="U20" s="352"/>
      <c r="V20" s="352"/>
      <c r="W20" s="352"/>
      <c r="X20" s="352"/>
      <c r="Y20" s="352"/>
    </row>
    <row r="21" spans="1:25" ht="16.8" thickTop="1">
      <c r="A21" s="351"/>
      <c r="B21" s="351"/>
      <c r="C21" s="682" t="s">
        <v>273</v>
      </c>
      <c r="D21" s="682"/>
      <c r="E21" s="682"/>
      <c r="F21" s="682"/>
      <c r="G21" s="682"/>
      <c r="H21" s="682"/>
      <c r="I21" s="682"/>
      <c r="J21" s="682"/>
      <c r="K21" s="682"/>
      <c r="L21" s="682"/>
      <c r="M21" s="682"/>
      <c r="N21" s="682"/>
      <c r="O21" s="682"/>
      <c r="P21" s="682"/>
      <c r="Q21" s="682"/>
      <c r="R21" s="682"/>
      <c r="S21" s="682"/>
      <c r="T21" s="682"/>
      <c r="U21" s="352"/>
      <c r="V21" s="352"/>
      <c r="W21" s="352"/>
      <c r="X21" s="352"/>
      <c r="Y21" s="352"/>
    </row>
    <row r="22" spans="1:25" ht="48.6" customHeight="1">
      <c r="A22" s="351"/>
      <c r="B22" s="351"/>
      <c r="C22" s="682"/>
      <c r="D22" s="682"/>
      <c r="E22" s="682"/>
      <c r="F22" s="682"/>
      <c r="G22" s="682"/>
      <c r="H22" s="682"/>
      <c r="I22" s="682"/>
      <c r="J22" s="682"/>
      <c r="K22" s="682"/>
      <c r="L22" s="682"/>
      <c r="M22" s="682"/>
      <c r="N22" s="682"/>
      <c r="O22" s="682"/>
      <c r="P22" s="682"/>
      <c r="Q22" s="682"/>
      <c r="R22" s="682"/>
      <c r="S22" s="682"/>
      <c r="T22" s="682"/>
      <c r="U22" s="352"/>
      <c r="V22" s="352"/>
      <c r="W22" s="352"/>
      <c r="X22" s="352"/>
      <c r="Y22" s="352"/>
    </row>
    <row r="23" spans="1:25" ht="48.6" customHeight="1">
      <c r="A23" s="351"/>
      <c r="B23" s="351"/>
      <c r="C23" s="674" t="s">
        <v>275</v>
      </c>
      <c r="D23" s="674"/>
      <c r="E23" s="674"/>
      <c r="F23" s="678" t="s">
        <v>274</v>
      </c>
      <c r="G23" s="678"/>
      <c r="H23" s="678"/>
      <c r="I23" s="678"/>
      <c r="J23" s="678"/>
      <c r="K23" s="678"/>
      <c r="L23" s="678"/>
      <c r="M23" s="678"/>
      <c r="N23" s="678"/>
      <c r="O23" s="678"/>
      <c r="P23" s="674" t="s">
        <v>276</v>
      </c>
      <c r="Q23" s="674"/>
      <c r="R23" s="674"/>
      <c r="S23" s="674"/>
      <c r="T23" s="506"/>
      <c r="U23" s="352"/>
      <c r="V23" s="352"/>
      <c r="W23" s="352"/>
      <c r="X23" s="352"/>
      <c r="Y23" s="352"/>
    </row>
    <row r="24" spans="1:25" ht="16.2" customHeight="1">
      <c r="A24" s="351"/>
      <c r="B24" s="351"/>
      <c r="C24" s="351"/>
      <c r="D24" s="351"/>
      <c r="E24" s="351"/>
      <c r="F24" s="505"/>
      <c r="G24" s="505"/>
      <c r="H24" s="505"/>
      <c r="I24" s="505"/>
      <c r="J24" s="507"/>
      <c r="K24" s="507"/>
      <c r="L24" s="507"/>
      <c r="M24" s="507"/>
      <c r="N24" s="507"/>
      <c r="O24" s="507"/>
      <c r="P24" s="507"/>
      <c r="Q24" s="507"/>
      <c r="R24" s="507"/>
      <c r="S24" s="507"/>
      <c r="T24" s="507"/>
      <c r="U24" s="352"/>
      <c r="V24" s="352"/>
      <c r="W24" s="352"/>
      <c r="X24" s="352"/>
      <c r="Y24" s="352"/>
    </row>
    <row r="25" spans="1:25" ht="16.2" customHeight="1">
      <c r="A25" s="351"/>
      <c r="B25" s="351"/>
      <c r="C25" s="351"/>
      <c r="D25" s="351"/>
      <c r="E25" s="351"/>
      <c r="F25" s="505"/>
      <c r="G25" s="505"/>
      <c r="H25" s="505"/>
      <c r="I25" s="505"/>
      <c r="J25" s="677"/>
      <c r="K25" s="677"/>
      <c r="L25" s="677"/>
      <c r="M25" s="677"/>
      <c r="N25" s="677"/>
      <c r="O25" s="677"/>
      <c r="P25" s="677"/>
      <c r="Q25" s="677"/>
      <c r="R25" s="677"/>
      <c r="S25" s="677"/>
      <c r="T25" s="677"/>
      <c r="U25" s="352"/>
      <c r="V25" s="352"/>
      <c r="W25" s="352"/>
      <c r="X25" s="352"/>
      <c r="Y25" s="352"/>
    </row>
    <row r="26" spans="1:25" ht="13.2" customHeight="1">
      <c r="A26" s="354"/>
      <c r="B26" s="354"/>
      <c r="C26" s="354"/>
      <c r="D26" s="354"/>
      <c r="E26" s="355"/>
      <c r="F26" s="508"/>
      <c r="G26" s="508"/>
      <c r="H26" s="508"/>
      <c r="I26" s="508"/>
      <c r="J26" s="677"/>
      <c r="K26" s="677"/>
      <c r="L26" s="677"/>
      <c r="M26" s="677"/>
      <c r="N26" s="677"/>
      <c r="O26" s="677"/>
      <c r="P26" s="677"/>
      <c r="Q26" s="677"/>
      <c r="R26" s="677"/>
      <c r="S26" s="677"/>
      <c r="T26" s="677"/>
      <c r="U26" s="352"/>
      <c r="V26" s="352"/>
      <c r="W26" s="352"/>
      <c r="X26" s="352"/>
      <c r="Y26" s="352"/>
    </row>
    <row r="27" spans="1:25" ht="13.2" customHeight="1">
      <c r="A27" s="354"/>
      <c r="B27" s="354"/>
      <c r="C27" s="354"/>
      <c r="D27" s="354"/>
      <c r="E27" s="355"/>
      <c r="F27" s="508"/>
      <c r="G27" s="508"/>
      <c r="H27" s="508"/>
      <c r="I27" s="508"/>
      <c r="J27" s="677"/>
      <c r="K27" s="677"/>
      <c r="L27" s="677"/>
      <c r="M27" s="677"/>
      <c r="N27" s="677"/>
      <c r="O27" s="677"/>
      <c r="P27" s="677"/>
      <c r="Q27" s="677"/>
      <c r="R27" s="677"/>
      <c r="S27" s="677"/>
      <c r="T27" s="677"/>
      <c r="U27" s="352"/>
      <c r="V27" s="352"/>
      <c r="W27" s="352"/>
      <c r="X27" s="352"/>
      <c r="Y27" s="352"/>
    </row>
    <row r="28" spans="1:25" ht="13.2" customHeight="1">
      <c r="A28" s="354"/>
      <c r="B28" s="354"/>
      <c r="C28" s="354"/>
      <c r="D28" s="354"/>
      <c r="E28" s="355"/>
      <c r="F28" s="355"/>
      <c r="G28" s="355"/>
      <c r="H28" s="355"/>
      <c r="I28" s="355"/>
      <c r="J28" s="353"/>
      <c r="K28" s="353"/>
      <c r="L28" s="353"/>
      <c r="M28" s="353"/>
      <c r="N28" s="353"/>
      <c r="O28" s="353"/>
      <c r="P28" s="353"/>
      <c r="Q28" s="353"/>
      <c r="R28" s="353"/>
      <c r="S28" s="353"/>
      <c r="T28" s="353"/>
      <c r="U28" s="352"/>
      <c r="V28" s="352"/>
      <c r="W28" s="352"/>
      <c r="X28" s="352"/>
      <c r="Y28" s="352"/>
    </row>
    <row r="29" spans="1:25" ht="13.2" customHeight="1">
      <c r="A29" s="354"/>
      <c r="B29" s="354"/>
      <c r="C29" s="354"/>
      <c r="D29" s="354"/>
      <c r="E29" s="355"/>
      <c r="F29" s="355"/>
      <c r="G29" s="355"/>
      <c r="H29" s="355"/>
      <c r="I29" s="355"/>
      <c r="J29" s="353"/>
      <c r="K29" s="353"/>
      <c r="L29" s="353"/>
      <c r="M29" s="353"/>
      <c r="N29" s="353"/>
      <c r="O29" s="353"/>
      <c r="P29" s="353"/>
      <c r="Q29" s="353"/>
      <c r="R29" s="353"/>
      <c r="S29" s="353"/>
      <c r="T29" s="353"/>
      <c r="U29" s="352"/>
      <c r="V29" s="352"/>
      <c r="W29" s="352"/>
      <c r="X29" s="352"/>
      <c r="Y29" s="352"/>
    </row>
    <row r="30" spans="1:25">
      <c r="A30" s="354"/>
      <c r="B30" s="354"/>
      <c r="C30" s="354"/>
      <c r="D30" s="354"/>
      <c r="E30" s="355"/>
      <c r="F30" s="355"/>
      <c r="G30" s="355"/>
      <c r="H30" s="355"/>
      <c r="I30" s="355"/>
      <c r="J30" s="355"/>
      <c r="K30" s="355"/>
      <c r="L30" s="355"/>
      <c r="M30" s="355"/>
      <c r="N30" s="355"/>
      <c r="O30" s="352"/>
      <c r="P30" s="352"/>
      <c r="Q30" s="352"/>
      <c r="R30" s="352"/>
      <c r="S30" s="352"/>
      <c r="T30" s="352"/>
      <c r="U30" s="352"/>
      <c r="V30" s="352"/>
      <c r="W30" s="352"/>
      <c r="X30" s="352"/>
      <c r="Y30" s="352"/>
    </row>
    <row r="31" spans="1:25">
      <c r="A31" s="354"/>
      <c r="B31" s="354"/>
      <c r="C31" s="354"/>
      <c r="D31" s="354"/>
      <c r="E31" s="355"/>
      <c r="F31" s="355"/>
      <c r="G31" s="355"/>
      <c r="H31" s="352"/>
      <c r="I31" s="352"/>
      <c r="J31" s="352"/>
      <c r="K31" s="352"/>
      <c r="L31" s="352"/>
      <c r="M31" s="352"/>
      <c r="N31" s="352"/>
      <c r="O31" s="352"/>
      <c r="P31" s="352"/>
      <c r="Q31" s="352"/>
      <c r="R31" s="352"/>
      <c r="S31" s="352"/>
      <c r="T31" s="352"/>
      <c r="U31" s="352"/>
      <c r="V31" s="352"/>
      <c r="W31" s="352"/>
      <c r="X31" s="352"/>
      <c r="Y31" s="352"/>
    </row>
    <row r="32" spans="1:25">
      <c r="A32" s="352"/>
      <c r="B32" s="352"/>
      <c r="C32" s="352"/>
      <c r="D32" s="352"/>
      <c r="E32" s="355"/>
      <c r="F32" s="355"/>
      <c r="G32" s="355"/>
      <c r="H32" s="352"/>
      <c r="I32" s="352"/>
      <c r="J32" s="352"/>
      <c r="K32" s="352"/>
      <c r="L32" s="352"/>
      <c r="M32" s="352"/>
      <c r="N32" s="352"/>
      <c r="O32" s="352"/>
      <c r="P32" s="352"/>
      <c r="Q32" s="352"/>
      <c r="R32" s="352"/>
      <c r="S32" s="352"/>
      <c r="T32" s="352"/>
      <c r="U32" s="352"/>
      <c r="V32" s="352"/>
      <c r="W32" s="352"/>
      <c r="X32" s="352"/>
      <c r="Y32" s="352"/>
    </row>
    <row r="33" spans="1:25" ht="156.6" customHeight="1">
      <c r="A33" s="352"/>
      <c r="B33" s="352"/>
      <c r="C33" s="352"/>
      <c r="D33" s="352"/>
      <c r="E33" s="356"/>
      <c r="F33" s="357"/>
      <c r="G33" s="357"/>
      <c r="H33" s="357"/>
      <c r="I33" s="357"/>
      <c r="J33" s="357"/>
      <c r="K33" s="357"/>
      <c r="L33" s="357"/>
      <c r="M33" s="357"/>
      <c r="N33" s="357"/>
      <c r="O33" s="352"/>
      <c r="P33" s="352"/>
      <c r="Q33" s="352"/>
      <c r="R33" s="352"/>
      <c r="S33" s="352"/>
      <c r="T33" s="352"/>
      <c r="U33" s="352"/>
      <c r="V33" s="352"/>
      <c r="W33" s="352"/>
      <c r="X33" s="352"/>
      <c r="Y33" s="352"/>
    </row>
    <row r="34" spans="1:25">
      <c r="A34" s="352"/>
      <c r="B34" s="352"/>
      <c r="C34" s="352"/>
      <c r="D34" s="352"/>
      <c r="E34" s="352"/>
      <c r="F34" s="355"/>
      <c r="G34" s="355"/>
      <c r="H34" s="352"/>
      <c r="I34" s="352"/>
      <c r="J34" s="352"/>
      <c r="K34" s="352"/>
      <c r="L34" s="352"/>
      <c r="M34" s="352"/>
      <c r="N34" s="352"/>
      <c r="O34" s="352"/>
      <c r="P34" s="352"/>
      <c r="Q34" s="352"/>
      <c r="R34" s="352"/>
      <c r="S34" s="352"/>
      <c r="T34" s="352"/>
      <c r="U34" s="352"/>
      <c r="V34" s="352"/>
      <c r="W34" s="352"/>
      <c r="X34" s="352"/>
      <c r="Y34" s="352"/>
    </row>
    <row r="35" spans="1:25">
      <c r="A35" s="352"/>
      <c r="B35" s="352"/>
      <c r="C35" s="352"/>
      <c r="D35" s="352"/>
      <c r="E35" s="352"/>
      <c r="F35" s="355"/>
      <c r="G35" s="355"/>
      <c r="H35" s="352"/>
      <c r="I35" s="352"/>
      <c r="J35" s="352"/>
      <c r="K35" s="352"/>
      <c r="L35" s="352"/>
      <c r="M35" s="352"/>
      <c r="N35" s="352"/>
      <c r="O35" s="352"/>
      <c r="P35" s="352"/>
      <c r="Q35" s="352"/>
      <c r="R35" s="352"/>
      <c r="S35" s="352"/>
      <c r="T35" s="352"/>
      <c r="U35" s="352"/>
      <c r="V35" s="352"/>
      <c r="W35" s="352"/>
      <c r="X35" s="352"/>
      <c r="Y35" s="352"/>
    </row>
    <row r="36" spans="1:25">
      <c r="A36" s="352"/>
      <c r="B36" s="352"/>
      <c r="C36" s="352"/>
      <c r="D36" s="352"/>
      <c r="E36" s="352"/>
      <c r="F36" s="355"/>
      <c r="G36" s="355"/>
      <c r="H36" s="352"/>
      <c r="I36" s="352"/>
      <c r="J36" s="352"/>
      <c r="K36" s="352"/>
      <c r="L36" s="352"/>
      <c r="M36" s="352"/>
      <c r="N36" s="352"/>
      <c r="O36" s="352"/>
      <c r="P36" s="352"/>
      <c r="Q36" s="352"/>
      <c r="R36" s="352"/>
      <c r="S36" s="352"/>
      <c r="T36" s="352"/>
      <c r="U36" s="352"/>
      <c r="V36" s="352"/>
      <c r="W36" s="352"/>
      <c r="X36" s="352"/>
      <c r="Y36" s="352"/>
    </row>
    <row r="37" spans="1:25">
      <c r="A37" s="352"/>
      <c r="B37" s="352"/>
      <c r="C37" s="352"/>
      <c r="D37" s="352"/>
      <c r="E37" s="352"/>
      <c r="F37" s="355"/>
      <c r="G37" s="355"/>
      <c r="H37" s="352"/>
      <c r="I37" s="352"/>
      <c r="J37" s="352"/>
      <c r="K37" s="352"/>
      <c r="L37" s="352"/>
      <c r="M37" s="352"/>
      <c r="N37" s="352"/>
      <c r="O37" s="352"/>
      <c r="P37" s="352"/>
      <c r="Q37" s="352"/>
      <c r="R37" s="352"/>
      <c r="S37" s="352"/>
      <c r="T37" s="352"/>
      <c r="U37" s="352"/>
      <c r="V37" s="352"/>
      <c r="W37" s="352"/>
      <c r="X37" s="352"/>
      <c r="Y37" s="352"/>
    </row>
    <row r="38" spans="1:25">
      <c r="A38" s="352"/>
      <c r="B38" s="352"/>
      <c r="C38" s="352"/>
      <c r="D38" s="352"/>
      <c r="E38" s="352"/>
      <c r="F38" s="355"/>
      <c r="G38" s="355"/>
      <c r="H38" s="352"/>
      <c r="I38" s="352"/>
      <c r="J38" s="352"/>
      <c r="K38" s="352"/>
      <c r="L38" s="352"/>
      <c r="M38" s="352"/>
      <c r="N38" s="352"/>
      <c r="O38" s="352"/>
      <c r="P38" s="352"/>
      <c r="Q38" s="352"/>
      <c r="R38" s="352"/>
      <c r="S38" s="352"/>
      <c r="T38" s="352"/>
      <c r="U38" s="352"/>
      <c r="V38" s="352"/>
      <c r="W38" s="352"/>
      <c r="X38" s="352"/>
      <c r="Y38" s="352"/>
    </row>
    <row r="39" spans="1:25">
      <c r="A39" s="352"/>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row>
    <row r="40" spans="1:25">
      <c r="A40" s="352"/>
      <c r="B40" s="352"/>
      <c r="C40" s="352"/>
      <c r="D40" s="352"/>
      <c r="E40" s="352"/>
      <c r="F40" s="352"/>
      <c r="G40" s="352"/>
      <c r="H40" s="352"/>
      <c r="I40" s="352"/>
      <c r="J40" s="352"/>
      <c r="K40" s="352"/>
      <c r="L40" s="352"/>
      <c r="M40" s="352"/>
      <c r="N40" s="352"/>
      <c r="O40" s="352"/>
      <c r="P40" s="352"/>
      <c r="Q40" s="352"/>
      <c r="R40" s="352"/>
      <c r="S40" s="352"/>
      <c r="T40" s="352"/>
      <c r="U40" s="352"/>
      <c r="V40" s="352"/>
      <c r="W40" s="352"/>
      <c r="X40" s="352"/>
      <c r="Y40" s="352"/>
    </row>
    <row r="41" spans="1:25">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row>
    <row r="42" spans="1:25">
      <c r="A42" s="352"/>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row>
    <row r="43" spans="1:25">
      <c r="A43" s="352"/>
      <c r="B43" s="352"/>
      <c r="C43" s="352"/>
      <c r="D43" s="352"/>
      <c r="E43" s="352"/>
      <c r="F43" s="352"/>
      <c r="G43" s="352"/>
      <c r="H43" s="352"/>
      <c r="I43" s="352"/>
      <c r="J43" s="352"/>
      <c r="K43" s="352"/>
      <c r="L43" s="352"/>
      <c r="M43" s="352"/>
      <c r="N43" s="352"/>
      <c r="O43" s="352"/>
      <c r="P43" s="352"/>
      <c r="Q43" s="352"/>
      <c r="R43" s="352"/>
      <c r="S43" s="352"/>
      <c r="T43" s="352"/>
      <c r="U43" s="352"/>
      <c r="V43" s="352"/>
      <c r="W43" s="352"/>
      <c r="X43" s="352"/>
      <c r="Y43" s="352"/>
    </row>
    <row r="44" spans="1:25">
      <c r="A44" s="352"/>
      <c r="B44" s="352"/>
      <c r="C44" s="352"/>
      <c r="D44" s="352"/>
      <c r="E44" s="358"/>
      <c r="F44" s="355"/>
      <c r="G44" s="355"/>
      <c r="H44" s="352"/>
      <c r="I44" s="352"/>
      <c r="J44" s="352"/>
      <c r="K44" s="352"/>
      <c r="L44" s="352"/>
      <c r="M44" s="352"/>
      <c r="N44" s="352"/>
      <c r="O44" s="352"/>
      <c r="P44" s="352"/>
      <c r="Q44" s="352"/>
      <c r="R44" s="352"/>
      <c r="S44" s="352"/>
      <c r="T44" s="352"/>
      <c r="U44" s="352"/>
      <c r="V44" s="352"/>
      <c r="W44" s="352"/>
      <c r="X44" s="352"/>
      <c r="Y44" s="352"/>
    </row>
    <row r="45" spans="1:25">
      <c r="A45" s="352"/>
      <c r="B45" s="352"/>
      <c r="C45" s="352"/>
      <c r="D45" s="352"/>
      <c r="E45" s="355"/>
      <c r="F45" s="355"/>
      <c r="G45" s="355"/>
      <c r="H45" s="352"/>
      <c r="I45" s="352"/>
      <c r="J45" s="352"/>
      <c r="K45" s="352"/>
      <c r="L45" s="352"/>
      <c r="M45" s="352"/>
      <c r="N45" s="352"/>
      <c r="O45" s="352"/>
      <c r="P45" s="352"/>
      <c r="Q45" s="352"/>
      <c r="R45" s="352"/>
      <c r="S45" s="352"/>
      <c r="T45" s="352"/>
      <c r="U45" s="352"/>
      <c r="V45" s="352"/>
      <c r="W45" s="352"/>
      <c r="X45" s="352"/>
      <c r="Y45" s="352"/>
    </row>
    <row r="46" spans="1:25">
      <c r="A46" s="352"/>
      <c r="B46" s="352"/>
      <c r="C46" s="352"/>
      <c r="D46" s="352"/>
      <c r="E46" s="355"/>
      <c r="F46" s="355"/>
      <c r="G46" s="355"/>
      <c r="H46" s="352"/>
      <c r="I46" s="352"/>
      <c r="J46" s="352"/>
      <c r="K46" s="352"/>
      <c r="L46" s="352"/>
      <c r="M46" s="352"/>
      <c r="N46" s="352"/>
      <c r="O46" s="352"/>
      <c r="P46" s="352"/>
      <c r="Q46" s="352"/>
      <c r="R46" s="352"/>
      <c r="S46" s="352"/>
      <c r="T46" s="352"/>
      <c r="U46" s="352"/>
      <c r="V46" s="352"/>
      <c r="W46" s="352"/>
      <c r="X46" s="352"/>
      <c r="Y46" s="352"/>
    </row>
    <row r="47" spans="1:25">
      <c r="A47" s="352"/>
      <c r="B47" s="352"/>
      <c r="C47" s="352"/>
      <c r="D47" s="352"/>
      <c r="E47" s="355"/>
      <c r="F47" s="355"/>
      <c r="G47" s="355"/>
      <c r="H47" s="352"/>
      <c r="I47" s="352"/>
      <c r="J47" s="352"/>
      <c r="K47" s="352"/>
      <c r="L47" s="352"/>
      <c r="M47" s="352"/>
      <c r="N47" s="352"/>
      <c r="O47" s="352"/>
      <c r="P47" s="352"/>
      <c r="Q47" s="352"/>
      <c r="R47" s="352"/>
      <c r="S47" s="352"/>
      <c r="T47" s="352"/>
      <c r="U47" s="352"/>
      <c r="V47" s="352"/>
      <c r="W47" s="352"/>
      <c r="X47" s="352"/>
      <c r="Y47" s="352"/>
    </row>
    <row r="48" spans="1:25">
      <c r="A48" s="352"/>
      <c r="B48" s="352"/>
      <c r="C48" s="352"/>
      <c r="D48" s="352"/>
      <c r="E48" s="355"/>
      <c r="F48" s="355"/>
      <c r="G48" s="355"/>
      <c r="H48" s="352"/>
      <c r="I48" s="352"/>
      <c r="J48" s="352"/>
      <c r="K48" s="352"/>
      <c r="L48" s="352"/>
      <c r="M48" s="352"/>
      <c r="N48" s="352"/>
      <c r="O48" s="352"/>
      <c r="P48" s="352"/>
      <c r="Q48" s="352"/>
      <c r="R48" s="352"/>
      <c r="S48" s="352"/>
      <c r="T48" s="352"/>
      <c r="U48" s="352"/>
      <c r="V48" s="352"/>
      <c r="W48" s="352"/>
      <c r="X48" s="352"/>
      <c r="Y48" s="352"/>
    </row>
    <row r="49" spans="1:25">
      <c r="A49" s="352"/>
      <c r="B49" s="352"/>
      <c r="C49" s="352"/>
      <c r="D49" s="352"/>
      <c r="E49" s="355"/>
      <c r="F49" s="355"/>
      <c r="G49" s="355"/>
      <c r="H49" s="352"/>
      <c r="I49" s="352"/>
      <c r="J49" s="352"/>
      <c r="K49" s="352"/>
      <c r="L49" s="352"/>
      <c r="M49" s="352"/>
      <c r="N49" s="352"/>
      <c r="O49" s="352"/>
      <c r="P49" s="352"/>
      <c r="Q49" s="352"/>
      <c r="R49" s="352"/>
      <c r="S49" s="352"/>
      <c r="T49" s="352"/>
      <c r="U49" s="352"/>
      <c r="V49" s="352"/>
      <c r="W49" s="352"/>
      <c r="X49" s="352"/>
      <c r="Y49" s="352"/>
    </row>
    <row r="50" spans="1:25">
      <c r="A50" s="352"/>
      <c r="B50" s="352"/>
      <c r="C50" s="352"/>
      <c r="D50" s="352"/>
      <c r="E50" s="355"/>
      <c r="F50" s="355"/>
      <c r="G50" s="355"/>
      <c r="H50" s="352"/>
      <c r="I50" s="352"/>
      <c r="J50" s="352"/>
      <c r="K50" s="352"/>
      <c r="L50" s="352"/>
      <c r="M50" s="352"/>
      <c r="N50" s="352"/>
      <c r="O50" s="352"/>
      <c r="P50" s="352"/>
      <c r="Q50" s="352"/>
      <c r="R50" s="352"/>
      <c r="S50" s="352"/>
      <c r="T50" s="352"/>
      <c r="U50" s="352"/>
      <c r="V50" s="352"/>
      <c r="W50" s="352"/>
      <c r="X50" s="352"/>
      <c r="Y50" s="352"/>
    </row>
    <row r="51" spans="1:25">
      <c r="A51" s="352"/>
      <c r="B51" s="352"/>
      <c r="C51" s="352"/>
      <c r="D51" s="352"/>
      <c r="E51" s="355"/>
      <c r="F51" s="355"/>
      <c r="G51" s="355"/>
      <c r="H51" s="352"/>
      <c r="I51" s="352"/>
      <c r="J51" s="352"/>
      <c r="K51" s="352"/>
      <c r="L51" s="352"/>
      <c r="M51" s="352"/>
      <c r="N51" s="352"/>
      <c r="O51" s="352"/>
      <c r="P51" s="352"/>
      <c r="Q51" s="352"/>
      <c r="R51" s="352"/>
      <c r="S51" s="352"/>
      <c r="T51" s="352"/>
      <c r="U51" s="352"/>
      <c r="V51" s="352"/>
      <c r="W51" s="352"/>
      <c r="X51" s="352"/>
      <c r="Y51" s="352"/>
    </row>
    <row r="52" spans="1:25">
      <c r="A52" s="352"/>
      <c r="B52" s="352"/>
      <c r="C52" s="352"/>
      <c r="D52" s="352"/>
      <c r="E52" s="355"/>
      <c r="F52" s="355"/>
      <c r="G52" s="355"/>
      <c r="H52" s="352"/>
      <c r="I52" s="352"/>
      <c r="J52" s="352"/>
      <c r="K52" s="352"/>
      <c r="L52" s="352"/>
      <c r="M52" s="352"/>
      <c r="N52" s="352"/>
      <c r="O52" s="352"/>
      <c r="P52" s="352"/>
      <c r="Q52" s="352"/>
      <c r="R52" s="352"/>
      <c r="S52" s="352"/>
      <c r="T52" s="352"/>
      <c r="U52" s="352"/>
      <c r="V52" s="352"/>
      <c r="W52" s="352"/>
      <c r="X52" s="352"/>
      <c r="Y52" s="352"/>
    </row>
    <row r="53" spans="1:25">
      <c r="A53" s="352"/>
      <c r="B53" s="352"/>
      <c r="C53" s="352"/>
      <c r="D53" s="352"/>
      <c r="E53" s="355"/>
      <c r="F53" s="355"/>
      <c r="G53" s="355"/>
      <c r="H53" s="352"/>
      <c r="I53" s="352"/>
      <c r="J53" s="352"/>
      <c r="K53" s="352"/>
      <c r="L53" s="352"/>
      <c r="M53" s="352"/>
      <c r="N53" s="352"/>
      <c r="O53" s="352"/>
      <c r="P53" s="352"/>
      <c r="Q53" s="352"/>
      <c r="R53" s="352"/>
      <c r="S53" s="352"/>
      <c r="T53" s="352"/>
      <c r="U53" s="352"/>
      <c r="V53" s="352"/>
      <c r="W53" s="352"/>
      <c r="X53" s="352"/>
      <c r="Y53" s="352"/>
    </row>
    <row r="54" spans="1:25">
      <c r="A54" s="352"/>
      <c r="B54" s="352"/>
      <c r="C54" s="352"/>
      <c r="D54" s="352"/>
      <c r="E54" s="355"/>
      <c r="F54" s="355"/>
      <c r="G54" s="355"/>
      <c r="H54" s="352"/>
      <c r="I54" s="352"/>
      <c r="J54" s="352"/>
      <c r="K54" s="352"/>
      <c r="L54" s="352"/>
      <c r="M54" s="352"/>
      <c r="N54" s="352"/>
      <c r="O54" s="352"/>
      <c r="P54" s="352"/>
      <c r="Q54" s="352"/>
      <c r="R54" s="352"/>
      <c r="S54" s="352"/>
      <c r="T54" s="352"/>
      <c r="U54" s="352"/>
      <c r="V54" s="352"/>
      <c r="W54" s="352"/>
      <c r="X54" s="352"/>
      <c r="Y54" s="352"/>
    </row>
    <row r="55" spans="1:25">
      <c r="A55" s="352"/>
      <c r="B55" s="352"/>
      <c r="C55" s="352"/>
      <c r="D55" s="352"/>
      <c r="E55" s="355"/>
      <c r="F55" s="355"/>
      <c r="G55" s="355"/>
      <c r="H55" s="352"/>
      <c r="I55" s="352"/>
      <c r="J55" s="352"/>
      <c r="K55" s="352"/>
      <c r="L55" s="352"/>
      <c r="M55" s="352"/>
      <c r="N55" s="352"/>
      <c r="O55" s="352"/>
      <c r="P55" s="352"/>
      <c r="Q55" s="352"/>
      <c r="R55" s="352"/>
      <c r="S55" s="352"/>
      <c r="T55" s="352"/>
      <c r="U55" s="352"/>
      <c r="V55" s="352"/>
      <c r="W55" s="352"/>
      <c r="X55" s="352"/>
      <c r="Y55" s="352"/>
    </row>
    <row r="56" spans="1:25">
      <c r="A56" s="352"/>
      <c r="B56" s="352"/>
      <c r="C56" s="352"/>
      <c r="D56" s="352"/>
      <c r="E56" s="355"/>
      <c r="F56" s="355"/>
      <c r="G56" s="355"/>
      <c r="H56" s="352"/>
      <c r="I56" s="352"/>
      <c r="J56" s="352"/>
      <c r="K56" s="352"/>
      <c r="L56" s="352"/>
      <c r="M56" s="352"/>
      <c r="N56" s="352"/>
      <c r="O56" s="352"/>
      <c r="P56" s="352"/>
      <c r="Q56" s="352"/>
      <c r="R56" s="352"/>
      <c r="S56" s="352"/>
      <c r="T56" s="352"/>
      <c r="U56" s="352"/>
      <c r="V56" s="352"/>
      <c r="W56" s="352"/>
      <c r="X56" s="352"/>
      <c r="Y56" s="352"/>
    </row>
    <row r="57" spans="1:25">
      <c r="A57" s="352"/>
      <c r="B57" s="352"/>
      <c r="C57" s="352"/>
      <c r="D57" s="352"/>
      <c r="E57" s="355"/>
      <c r="F57" s="355"/>
      <c r="G57" s="355"/>
      <c r="H57" s="352"/>
      <c r="I57" s="352"/>
      <c r="J57" s="352"/>
      <c r="K57" s="352"/>
      <c r="L57" s="352"/>
      <c r="M57" s="352"/>
      <c r="N57" s="352"/>
      <c r="O57" s="352"/>
      <c r="P57" s="352"/>
      <c r="Q57" s="352"/>
      <c r="R57" s="352"/>
      <c r="S57" s="352"/>
      <c r="T57" s="352"/>
      <c r="U57" s="352"/>
      <c r="V57" s="352"/>
      <c r="W57" s="352"/>
      <c r="X57" s="352"/>
      <c r="Y57" s="352"/>
    </row>
    <row r="58" spans="1:25">
      <c r="A58" s="352"/>
      <c r="B58" s="352"/>
      <c r="C58" s="352"/>
      <c r="D58" s="352"/>
      <c r="E58" s="355"/>
      <c r="F58" s="355"/>
      <c r="G58" s="355"/>
      <c r="H58" s="352"/>
      <c r="I58" s="352"/>
      <c r="J58" s="352"/>
      <c r="K58" s="352"/>
      <c r="L58" s="352"/>
      <c r="M58" s="352"/>
      <c r="N58" s="352"/>
      <c r="O58" s="352"/>
      <c r="P58" s="352"/>
      <c r="Q58" s="352"/>
      <c r="R58" s="352"/>
      <c r="S58" s="352"/>
      <c r="T58" s="352"/>
      <c r="U58" s="352"/>
      <c r="V58" s="352"/>
      <c r="W58" s="352"/>
      <c r="X58" s="352"/>
      <c r="Y58" s="352"/>
    </row>
    <row r="59" spans="1:25">
      <c r="A59" s="352"/>
      <c r="B59" s="352"/>
      <c r="C59" s="352"/>
      <c r="D59" s="352"/>
      <c r="E59" s="355"/>
      <c r="F59" s="355"/>
      <c r="G59" s="355"/>
      <c r="H59" s="352"/>
      <c r="I59" s="352"/>
      <c r="J59" s="352"/>
      <c r="K59" s="352"/>
      <c r="L59" s="352"/>
      <c r="M59" s="352"/>
      <c r="N59" s="352"/>
      <c r="O59" s="352"/>
      <c r="P59" s="352"/>
      <c r="Q59" s="352"/>
      <c r="R59" s="352"/>
      <c r="S59" s="352"/>
      <c r="T59" s="352"/>
      <c r="U59" s="352"/>
      <c r="V59" s="352"/>
      <c r="W59" s="352"/>
      <c r="X59" s="352"/>
      <c r="Y59" s="352"/>
    </row>
    <row r="60" spans="1:25">
      <c r="A60" s="352"/>
      <c r="B60" s="352"/>
      <c r="C60" s="352"/>
      <c r="D60" s="352"/>
      <c r="E60" s="355"/>
      <c r="F60" s="355"/>
      <c r="G60" s="355"/>
      <c r="H60" s="352"/>
      <c r="I60" s="352"/>
      <c r="J60" s="352"/>
      <c r="K60" s="352"/>
      <c r="L60" s="352"/>
      <c r="M60" s="352"/>
      <c r="N60" s="352"/>
      <c r="O60" s="352"/>
      <c r="P60" s="352"/>
      <c r="Q60" s="352"/>
      <c r="R60" s="352"/>
      <c r="S60" s="352"/>
      <c r="T60" s="352"/>
      <c r="U60" s="352"/>
      <c r="V60" s="352"/>
      <c r="W60" s="352"/>
      <c r="X60" s="352"/>
      <c r="Y60" s="352"/>
    </row>
    <row r="61" spans="1:25">
      <c r="A61" s="352"/>
      <c r="B61" s="352"/>
      <c r="C61" s="352"/>
      <c r="D61" s="352"/>
      <c r="E61" s="355"/>
      <c r="F61" s="355"/>
      <c r="G61" s="355"/>
      <c r="H61" s="352"/>
      <c r="I61" s="352"/>
      <c r="J61" s="352"/>
      <c r="K61" s="352"/>
      <c r="L61" s="352"/>
      <c r="M61" s="352"/>
      <c r="N61" s="352"/>
      <c r="O61" s="352"/>
      <c r="P61" s="352"/>
      <c r="Q61" s="352"/>
      <c r="R61" s="352"/>
      <c r="S61" s="352"/>
      <c r="T61" s="352"/>
      <c r="U61" s="352"/>
      <c r="V61" s="352"/>
      <c r="W61" s="352"/>
      <c r="X61" s="352"/>
      <c r="Y61" s="352"/>
    </row>
    <row r="62" spans="1:25">
      <c r="A62" s="352"/>
      <c r="B62" s="352"/>
      <c r="C62" s="352"/>
      <c r="D62" s="352"/>
      <c r="E62" s="355"/>
      <c r="F62" s="355"/>
      <c r="G62" s="355"/>
      <c r="H62" s="352"/>
      <c r="I62" s="352"/>
      <c r="J62" s="352"/>
      <c r="K62" s="352"/>
      <c r="L62" s="352"/>
      <c r="M62" s="352"/>
      <c r="N62" s="352"/>
      <c r="O62" s="352"/>
      <c r="P62" s="352"/>
      <c r="Q62" s="352"/>
      <c r="R62" s="352"/>
      <c r="S62" s="352"/>
      <c r="T62" s="352"/>
      <c r="U62" s="352"/>
      <c r="V62" s="352"/>
      <c r="W62" s="352"/>
      <c r="X62" s="352"/>
      <c r="Y62" s="352"/>
    </row>
    <row r="63" spans="1:25">
      <c r="A63" s="352"/>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row>
    <row r="64" spans="1:25">
      <c r="A64" s="352"/>
      <c r="B64" s="352"/>
      <c r="C64" s="352"/>
      <c r="D64" s="352"/>
      <c r="E64" s="352"/>
      <c r="F64" s="352"/>
      <c r="G64" s="352"/>
      <c r="H64" s="352"/>
      <c r="I64" s="352"/>
      <c r="J64" s="352"/>
      <c r="K64" s="352"/>
      <c r="L64" s="352"/>
      <c r="M64" s="352"/>
      <c r="N64" s="352"/>
      <c r="O64" s="352"/>
      <c r="P64" s="352"/>
      <c r="Q64" s="352"/>
      <c r="R64" s="352"/>
      <c r="S64" s="352"/>
      <c r="T64" s="352"/>
      <c r="U64" s="352"/>
      <c r="V64" s="352"/>
      <c r="W64" s="352"/>
      <c r="X64" s="352"/>
      <c r="Y64" s="352"/>
    </row>
    <row r="65" spans="1:25">
      <c r="A65" s="352"/>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row>
    <row r="66" spans="1:25">
      <c r="A66" s="352"/>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row>
    <row r="67" spans="1:25">
      <c r="A67" s="352"/>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row>
    <row r="68" spans="1:25">
      <c r="A68" s="352"/>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row>
    <row r="69" spans="1:25">
      <c r="A69" s="352"/>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row>
    <row r="70" spans="1:25">
      <c r="A70" s="352"/>
      <c r="B70" s="352"/>
      <c r="C70" s="352"/>
      <c r="D70" s="352"/>
      <c r="E70" s="352"/>
      <c r="F70" s="352"/>
      <c r="G70" s="352"/>
      <c r="H70" s="352"/>
      <c r="I70" s="352"/>
      <c r="J70" s="352"/>
      <c r="K70" s="352"/>
      <c r="L70" s="352"/>
      <c r="M70" s="352"/>
      <c r="N70" s="352"/>
      <c r="O70" s="352"/>
      <c r="P70" s="352"/>
      <c r="Q70" s="352"/>
      <c r="R70" s="352"/>
      <c r="S70" s="352"/>
      <c r="T70" s="352"/>
      <c r="U70" s="352"/>
      <c r="V70" s="352"/>
      <c r="W70" s="352"/>
      <c r="X70" s="352"/>
      <c r="Y70" s="352"/>
    </row>
    <row r="71" spans="1:25">
      <c r="A71" s="352"/>
      <c r="B71" s="352"/>
      <c r="C71" s="352"/>
      <c r="D71" s="352"/>
      <c r="E71" s="352"/>
      <c r="F71" s="352"/>
      <c r="G71" s="352"/>
      <c r="H71" s="352"/>
      <c r="I71" s="352"/>
      <c r="J71" s="352"/>
      <c r="K71" s="352"/>
      <c r="L71" s="352"/>
      <c r="M71" s="352"/>
      <c r="N71" s="352"/>
      <c r="O71" s="352"/>
      <c r="P71" s="352"/>
      <c r="Q71" s="352"/>
      <c r="R71" s="352"/>
      <c r="S71" s="352"/>
      <c r="T71" s="352"/>
      <c r="U71" s="352"/>
      <c r="V71" s="352"/>
      <c r="W71" s="352"/>
      <c r="X71" s="352"/>
      <c r="Y71" s="352"/>
    </row>
    <row r="72" spans="1:25">
      <c r="A72" s="352"/>
      <c r="B72" s="352"/>
      <c r="C72" s="352"/>
      <c r="D72" s="352"/>
      <c r="E72" s="352"/>
      <c r="F72" s="352"/>
      <c r="G72" s="352"/>
      <c r="H72" s="352"/>
      <c r="I72" s="352"/>
      <c r="J72" s="352"/>
      <c r="K72" s="352"/>
      <c r="L72" s="352"/>
      <c r="M72" s="352"/>
      <c r="N72" s="352"/>
      <c r="O72" s="352"/>
      <c r="P72" s="352"/>
      <c r="Q72" s="352"/>
      <c r="R72" s="352"/>
      <c r="S72" s="352"/>
      <c r="T72" s="352"/>
      <c r="U72" s="352"/>
      <c r="V72" s="352"/>
      <c r="W72" s="352"/>
      <c r="X72" s="352"/>
      <c r="Y72" s="352"/>
    </row>
    <row r="73" spans="1:25">
      <c r="A73" s="352"/>
      <c r="B73" s="352"/>
      <c r="C73" s="352"/>
      <c r="D73" s="352"/>
      <c r="E73" s="352"/>
      <c r="F73" s="352"/>
      <c r="G73" s="352"/>
      <c r="H73" s="352"/>
      <c r="I73" s="352"/>
      <c r="J73" s="352"/>
      <c r="K73" s="352"/>
      <c r="L73" s="352"/>
      <c r="M73" s="352"/>
      <c r="N73" s="352"/>
      <c r="O73" s="352"/>
      <c r="P73" s="352"/>
      <c r="Q73" s="352"/>
      <c r="R73" s="352"/>
      <c r="S73" s="352"/>
      <c r="T73" s="352"/>
      <c r="U73" s="352"/>
      <c r="V73" s="352"/>
      <c r="W73" s="352"/>
      <c r="X73" s="352"/>
      <c r="Y73" s="352"/>
    </row>
    <row r="74" spans="1:25">
      <c r="A74" s="352"/>
      <c r="B74" s="352"/>
      <c r="C74" s="352"/>
      <c r="D74" s="352"/>
      <c r="E74" s="352"/>
      <c r="F74" s="352"/>
      <c r="G74" s="352"/>
      <c r="H74" s="352"/>
      <c r="I74" s="352"/>
      <c r="J74" s="352"/>
      <c r="K74" s="352"/>
      <c r="L74" s="352"/>
      <c r="M74" s="352"/>
      <c r="N74" s="352"/>
      <c r="O74" s="352"/>
      <c r="P74" s="352"/>
      <c r="Q74" s="352"/>
      <c r="R74" s="352"/>
      <c r="S74" s="352"/>
      <c r="T74" s="352"/>
      <c r="U74" s="352"/>
      <c r="V74" s="352"/>
      <c r="W74" s="352"/>
      <c r="X74" s="352"/>
      <c r="Y74" s="352"/>
    </row>
    <row r="75" spans="1:25">
      <c r="A75" s="352"/>
      <c r="B75" s="352"/>
      <c r="C75" s="352"/>
      <c r="D75" s="352"/>
      <c r="E75" s="352"/>
      <c r="F75" s="352"/>
      <c r="G75" s="352"/>
      <c r="H75" s="352"/>
      <c r="I75" s="352"/>
      <c r="J75" s="352"/>
      <c r="K75" s="352"/>
      <c r="L75" s="352"/>
      <c r="M75" s="352"/>
      <c r="N75" s="352"/>
      <c r="O75" s="352"/>
      <c r="P75" s="352"/>
      <c r="Q75" s="352"/>
      <c r="R75" s="352"/>
      <c r="S75" s="352"/>
      <c r="T75" s="352"/>
      <c r="U75" s="352"/>
      <c r="V75" s="352"/>
      <c r="W75" s="352"/>
      <c r="X75" s="352"/>
      <c r="Y75" s="352"/>
    </row>
    <row r="76" spans="1:25">
      <c r="A76" s="352"/>
      <c r="B76" s="352"/>
      <c r="C76" s="352"/>
      <c r="D76" s="352"/>
      <c r="E76" s="352"/>
      <c r="F76" s="352"/>
      <c r="G76" s="352"/>
      <c r="H76" s="352"/>
      <c r="I76" s="352"/>
      <c r="J76" s="352"/>
      <c r="K76" s="352"/>
      <c r="L76" s="352"/>
      <c r="M76" s="352"/>
      <c r="N76" s="352"/>
      <c r="O76" s="352"/>
      <c r="P76" s="352"/>
      <c r="Q76" s="352"/>
      <c r="R76" s="352"/>
      <c r="S76" s="352"/>
      <c r="T76" s="352"/>
      <c r="U76" s="352"/>
      <c r="V76" s="352"/>
      <c r="W76" s="352"/>
      <c r="X76" s="352"/>
      <c r="Y76" s="352"/>
    </row>
    <row r="77" spans="1:25">
      <c r="A77" s="352"/>
      <c r="B77" s="352"/>
      <c r="C77" s="352"/>
      <c r="D77" s="352"/>
      <c r="E77" s="352"/>
      <c r="F77" s="352"/>
      <c r="G77" s="352"/>
      <c r="H77" s="352"/>
      <c r="I77" s="352"/>
      <c r="J77" s="352"/>
      <c r="K77" s="352"/>
      <c r="L77" s="352"/>
      <c r="M77" s="352"/>
      <c r="N77" s="352"/>
      <c r="O77" s="352"/>
      <c r="P77" s="352"/>
      <c r="Q77" s="352"/>
      <c r="R77" s="352"/>
      <c r="S77" s="352"/>
      <c r="T77" s="352"/>
      <c r="U77" s="352"/>
      <c r="V77" s="352"/>
      <c r="W77" s="352"/>
      <c r="X77" s="352"/>
      <c r="Y77" s="352"/>
    </row>
    <row r="78" spans="1:25">
      <c r="A78" s="352"/>
      <c r="B78" s="352"/>
      <c r="C78" s="352"/>
      <c r="D78" s="352"/>
      <c r="E78" s="352"/>
      <c r="F78" s="352"/>
      <c r="G78" s="352"/>
      <c r="H78" s="352"/>
      <c r="I78" s="352"/>
      <c r="J78" s="352"/>
      <c r="K78" s="352"/>
      <c r="L78" s="352"/>
      <c r="M78" s="352"/>
      <c r="N78" s="352"/>
      <c r="O78" s="352"/>
      <c r="P78" s="352"/>
      <c r="Q78" s="352"/>
      <c r="R78" s="352"/>
      <c r="S78" s="352"/>
      <c r="T78" s="352"/>
      <c r="U78" s="352"/>
      <c r="V78" s="352"/>
      <c r="W78" s="352"/>
      <c r="X78" s="352"/>
      <c r="Y78" s="352"/>
    </row>
    <row r="79" spans="1:25">
      <c r="A79" s="352"/>
      <c r="B79" s="352"/>
      <c r="C79" s="352"/>
      <c r="D79" s="352"/>
      <c r="E79" s="352"/>
      <c r="F79" s="352"/>
      <c r="G79" s="352"/>
      <c r="H79" s="352"/>
      <c r="I79" s="352"/>
      <c r="J79" s="352"/>
      <c r="K79" s="352"/>
      <c r="L79" s="352"/>
      <c r="M79" s="352"/>
      <c r="N79" s="352"/>
      <c r="O79" s="352"/>
      <c r="P79" s="352"/>
      <c r="Q79" s="352"/>
      <c r="R79" s="352"/>
      <c r="S79" s="352"/>
      <c r="T79" s="352"/>
      <c r="U79" s="352"/>
      <c r="V79" s="352"/>
      <c r="W79" s="352"/>
      <c r="X79" s="352"/>
      <c r="Y79" s="352"/>
    </row>
    <row r="80" spans="1:25">
      <c r="A80" s="352"/>
      <c r="B80" s="352"/>
      <c r="C80" s="352"/>
      <c r="D80" s="352"/>
      <c r="E80" s="352"/>
      <c r="F80" s="352"/>
      <c r="G80" s="352"/>
      <c r="H80" s="352"/>
      <c r="I80" s="352"/>
      <c r="J80" s="352"/>
      <c r="K80" s="352"/>
      <c r="L80" s="352"/>
      <c r="M80" s="352"/>
      <c r="N80" s="352"/>
      <c r="O80" s="352"/>
      <c r="P80" s="352"/>
      <c r="Q80" s="352"/>
      <c r="R80" s="352"/>
      <c r="S80" s="352"/>
      <c r="T80" s="352"/>
      <c r="U80" s="352"/>
      <c r="V80" s="352"/>
      <c r="W80" s="352"/>
      <c r="X80" s="352"/>
      <c r="Y80" s="352"/>
    </row>
    <row r="81" spans="1:25">
      <c r="A81" s="352"/>
      <c r="B81" s="352"/>
      <c r="C81" s="352"/>
      <c r="D81" s="352"/>
      <c r="E81" s="352"/>
      <c r="F81" s="352"/>
      <c r="G81" s="352"/>
      <c r="H81" s="352"/>
      <c r="I81" s="352"/>
      <c r="J81" s="352"/>
      <c r="K81" s="352"/>
      <c r="L81" s="352"/>
      <c r="M81" s="352"/>
      <c r="N81" s="352"/>
      <c r="O81" s="352"/>
      <c r="P81" s="352"/>
      <c r="Q81" s="352"/>
      <c r="R81" s="352"/>
      <c r="S81" s="352"/>
      <c r="T81" s="352"/>
      <c r="U81" s="352"/>
      <c r="V81" s="352"/>
      <c r="W81" s="352"/>
      <c r="X81" s="352"/>
      <c r="Y81" s="352"/>
    </row>
    <row r="82" spans="1:25">
      <c r="A82" s="352"/>
      <c r="B82" s="352"/>
      <c r="C82" s="352"/>
      <c r="D82" s="352"/>
      <c r="E82" s="352"/>
      <c r="F82" s="352"/>
      <c r="G82" s="352"/>
      <c r="H82" s="352"/>
      <c r="I82" s="352"/>
      <c r="J82" s="352"/>
      <c r="K82" s="352"/>
      <c r="L82" s="352"/>
      <c r="M82" s="352"/>
      <c r="N82" s="352"/>
      <c r="O82" s="352"/>
      <c r="P82" s="352"/>
      <c r="Q82" s="352"/>
      <c r="R82" s="352"/>
      <c r="S82" s="352"/>
      <c r="T82" s="352"/>
      <c r="U82" s="352"/>
      <c r="V82" s="352"/>
      <c r="W82" s="352"/>
      <c r="X82" s="352"/>
      <c r="Y82" s="352"/>
    </row>
    <row r="83" spans="1:25">
      <c r="A83" s="352"/>
      <c r="B83" s="352"/>
      <c r="C83" s="352"/>
      <c r="D83" s="352"/>
      <c r="E83" s="352"/>
      <c r="F83" s="352"/>
      <c r="G83" s="352"/>
      <c r="H83" s="352"/>
      <c r="I83" s="352"/>
      <c r="J83" s="352"/>
      <c r="K83" s="352"/>
      <c r="L83" s="352"/>
      <c r="M83" s="352"/>
      <c r="N83" s="352"/>
      <c r="O83" s="352"/>
      <c r="P83" s="352"/>
      <c r="Q83" s="352"/>
      <c r="R83" s="352"/>
      <c r="S83" s="352"/>
      <c r="T83" s="352"/>
      <c r="U83" s="352"/>
      <c r="V83" s="352"/>
      <c r="W83" s="352"/>
      <c r="X83" s="352"/>
      <c r="Y83" s="352"/>
    </row>
    <row r="84" spans="1:25">
      <c r="A84" s="352"/>
      <c r="B84" s="352"/>
      <c r="C84" s="352"/>
      <c r="D84" s="352"/>
      <c r="E84" s="352"/>
      <c r="F84" s="352"/>
      <c r="G84" s="352"/>
      <c r="H84" s="352"/>
      <c r="I84" s="352"/>
      <c r="J84" s="352"/>
      <c r="K84" s="352"/>
      <c r="L84" s="352"/>
      <c r="M84" s="352"/>
      <c r="N84" s="352"/>
      <c r="O84" s="352"/>
      <c r="P84" s="352"/>
      <c r="Q84" s="352"/>
      <c r="R84" s="352"/>
      <c r="S84" s="352"/>
      <c r="T84" s="352"/>
      <c r="U84" s="352"/>
      <c r="V84" s="352"/>
      <c r="W84" s="352"/>
      <c r="X84" s="352"/>
      <c r="Y84" s="352"/>
    </row>
    <row r="85" spans="1:25">
      <c r="A85" s="352"/>
      <c r="B85" s="352"/>
      <c r="C85" s="352"/>
      <c r="D85" s="352"/>
      <c r="E85" s="352"/>
      <c r="F85" s="352"/>
      <c r="G85" s="352"/>
      <c r="H85" s="352"/>
      <c r="I85" s="352"/>
      <c r="J85" s="352"/>
      <c r="K85" s="352"/>
      <c r="L85" s="352"/>
      <c r="M85" s="352"/>
      <c r="N85" s="352"/>
      <c r="O85" s="352"/>
      <c r="P85" s="352"/>
      <c r="Q85" s="352"/>
      <c r="R85" s="352"/>
      <c r="S85" s="352"/>
      <c r="T85" s="352"/>
      <c r="U85" s="352"/>
      <c r="V85" s="352"/>
      <c r="W85" s="352"/>
      <c r="X85" s="352"/>
      <c r="Y85" s="352"/>
    </row>
    <row r="86" spans="1:25">
      <c r="A86" s="352"/>
      <c r="B86" s="352"/>
      <c r="C86" s="352"/>
      <c r="D86" s="352"/>
      <c r="E86" s="352"/>
      <c r="F86" s="352"/>
      <c r="G86" s="352"/>
      <c r="H86" s="352"/>
      <c r="I86" s="352"/>
      <c r="J86" s="352"/>
      <c r="K86" s="352"/>
      <c r="L86" s="352"/>
      <c r="M86" s="352"/>
      <c r="N86" s="352"/>
      <c r="O86" s="352"/>
      <c r="P86" s="352"/>
      <c r="Q86" s="352"/>
      <c r="R86" s="352"/>
      <c r="S86" s="352"/>
      <c r="T86" s="352"/>
      <c r="U86" s="352"/>
      <c r="V86" s="352"/>
      <c r="W86" s="352"/>
      <c r="X86" s="352"/>
      <c r="Y86" s="352"/>
    </row>
    <row r="87" spans="1:25">
      <c r="A87" s="352"/>
      <c r="B87" s="352"/>
      <c r="C87" s="352"/>
      <c r="D87" s="352"/>
      <c r="E87" s="352"/>
      <c r="F87" s="352"/>
      <c r="G87" s="352"/>
      <c r="H87" s="352"/>
      <c r="I87" s="352"/>
      <c r="J87" s="352"/>
      <c r="K87" s="352"/>
      <c r="L87" s="352"/>
      <c r="M87" s="352"/>
      <c r="N87" s="352"/>
      <c r="O87" s="352"/>
      <c r="P87" s="352"/>
      <c r="Q87" s="352"/>
      <c r="R87" s="352"/>
      <c r="S87" s="352"/>
      <c r="T87" s="352"/>
      <c r="U87" s="352"/>
      <c r="V87" s="352"/>
      <c r="W87" s="352"/>
      <c r="X87" s="352"/>
      <c r="Y87" s="352"/>
    </row>
    <row r="88" spans="1:25">
      <c r="A88" s="352"/>
      <c r="B88" s="352"/>
      <c r="C88" s="352"/>
      <c r="D88" s="352"/>
      <c r="E88" s="352"/>
      <c r="F88" s="352"/>
      <c r="G88" s="352"/>
      <c r="H88" s="352"/>
      <c r="I88" s="352"/>
      <c r="J88" s="352"/>
      <c r="K88" s="352"/>
      <c r="L88" s="352"/>
      <c r="M88" s="352"/>
      <c r="N88" s="352"/>
      <c r="O88" s="352"/>
      <c r="P88" s="352"/>
      <c r="Q88" s="352"/>
      <c r="R88" s="352"/>
      <c r="S88" s="352"/>
      <c r="T88" s="352"/>
      <c r="U88" s="352"/>
      <c r="V88" s="352"/>
      <c r="W88" s="352"/>
      <c r="X88" s="352"/>
      <c r="Y88" s="352"/>
    </row>
    <row r="89" spans="1:25">
      <c r="A89" s="352"/>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row>
    <row r="90" spans="1:25">
      <c r="A90" s="352"/>
      <c r="B90" s="352"/>
      <c r="C90" s="352"/>
      <c r="D90" s="352"/>
      <c r="E90" s="352"/>
      <c r="F90" s="352"/>
      <c r="G90" s="352"/>
      <c r="H90" s="352"/>
      <c r="I90" s="352"/>
      <c r="J90" s="352"/>
      <c r="K90" s="352"/>
      <c r="L90" s="352"/>
      <c r="M90" s="352"/>
      <c r="N90" s="352"/>
      <c r="O90" s="352"/>
      <c r="P90" s="352"/>
      <c r="Q90" s="352"/>
      <c r="R90" s="352"/>
      <c r="S90" s="352"/>
      <c r="T90" s="352"/>
      <c r="U90" s="352"/>
      <c r="V90" s="352"/>
      <c r="W90" s="352"/>
      <c r="X90" s="352"/>
      <c r="Y90" s="352"/>
    </row>
    <row r="91" spans="1:25">
      <c r="A91" s="352"/>
      <c r="B91" s="352"/>
      <c r="C91" s="352"/>
      <c r="D91" s="352"/>
      <c r="E91" s="352"/>
      <c r="F91" s="352"/>
      <c r="G91" s="352"/>
      <c r="H91" s="352"/>
      <c r="I91" s="352"/>
      <c r="J91" s="352"/>
      <c r="K91" s="352"/>
      <c r="L91" s="352"/>
      <c r="M91" s="352"/>
      <c r="N91" s="352"/>
      <c r="O91" s="352"/>
      <c r="P91" s="352"/>
      <c r="Q91" s="352"/>
      <c r="R91" s="352"/>
      <c r="S91" s="352"/>
      <c r="T91" s="352"/>
      <c r="U91" s="352"/>
      <c r="V91" s="352"/>
      <c r="W91" s="352"/>
      <c r="X91" s="352"/>
      <c r="Y91" s="352"/>
    </row>
    <row r="92" spans="1:25">
      <c r="A92" s="352"/>
      <c r="B92" s="352"/>
      <c r="C92" s="352"/>
      <c r="D92" s="352"/>
      <c r="E92" s="352"/>
      <c r="F92" s="352"/>
      <c r="G92" s="352"/>
      <c r="H92" s="352"/>
      <c r="I92" s="352"/>
      <c r="J92" s="352"/>
      <c r="K92" s="352"/>
      <c r="L92" s="352"/>
      <c r="M92" s="352"/>
      <c r="N92" s="352"/>
      <c r="O92" s="352"/>
      <c r="P92" s="352"/>
      <c r="Q92" s="352"/>
      <c r="R92" s="352"/>
      <c r="S92" s="352"/>
      <c r="T92" s="352"/>
      <c r="U92" s="352"/>
      <c r="V92" s="352"/>
      <c r="W92" s="352"/>
      <c r="X92" s="352"/>
      <c r="Y92" s="352"/>
    </row>
    <row r="93" spans="1:25">
      <c r="A93" s="352"/>
      <c r="B93" s="352"/>
      <c r="C93" s="352"/>
      <c r="D93" s="352"/>
      <c r="E93" s="352"/>
      <c r="F93" s="352"/>
      <c r="G93" s="352"/>
      <c r="H93" s="352"/>
      <c r="I93" s="352"/>
      <c r="J93" s="352"/>
      <c r="K93" s="352"/>
      <c r="L93" s="352"/>
      <c r="M93" s="352"/>
      <c r="N93" s="352"/>
      <c r="O93" s="352"/>
      <c r="P93" s="352"/>
      <c r="Q93" s="352"/>
      <c r="R93" s="352"/>
      <c r="S93" s="352"/>
      <c r="T93" s="352"/>
      <c r="U93" s="352"/>
      <c r="V93" s="352"/>
      <c r="W93" s="352"/>
      <c r="X93" s="352"/>
      <c r="Y93" s="352"/>
    </row>
    <row r="94" spans="1:25">
      <c r="A94" s="352"/>
      <c r="B94" s="352"/>
      <c r="C94" s="352"/>
      <c r="D94" s="352"/>
      <c r="E94" s="352"/>
      <c r="F94" s="352"/>
      <c r="G94" s="352"/>
      <c r="H94" s="352"/>
      <c r="I94" s="352"/>
      <c r="J94" s="352"/>
      <c r="K94" s="352"/>
      <c r="L94" s="352"/>
      <c r="M94" s="352"/>
      <c r="N94" s="352"/>
      <c r="O94" s="352"/>
      <c r="P94" s="352"/>
      <c r="Q94" s="352"/>
      <c r="R94" s="352"/>
      <c r="S94" s="352"/>
      <c r="T94" s="352"/>
      <c r="U94" s="352"/>
      <c r="V94" s="352"/>
      <c r="W94" s="352"/>
      <c r="X94" s="352"/>
      <c r="Y94" s="352"/>
    </row>
    <row r="95" spans="1:25">
      <c r="A95" s="352"/>
      <c r="B95" s="352"/>
      <c r="C95" s="352"/>
      <c r="D95" s="352"/>
      <c r="E95" s="352"/>
      <c r="F95" s="352"/>
      <c r="G95" s="352"/>
      <c r="H95" s="352"/>
      <c r="I95" s="352"/>
      <c r="J95" s="352"/>
      <c r="K95" s="352"/>
      <c r="L95" s="352"/>
      <c r="M95" s="352"/>
      <c r="N95" s="352"/>
      <c r="O95" s="352"/>
      <c r="P95" s="352"/>
      <c r="Q95" s="352"/>
      <c r="R95" s="352"/>
      <c r="S95" s="352"/>
      <c r="T95" s="352"/>
      <c r="U95" s="352"/>
      <c r="V95" s="352"/>
      <c r="W95" s="352"/>
      <c r="X95" s="352"/>
      <c r="Y95" s="352"/>
    </row>
    <row r="96" spans="1:25">
      <c r="A96" s="352"/>
      <c r="B96" s="352"/>
      <c r="C96" s="352"/>
      <c r="D96" s="352"/>
      <c r="E96" s="352"/>
      <c r="F96" s="352"/>
      <c r="G96" s="352"/>
      <c r="H96" s="352"/>
      <c r="I96" s="352"/>
      <c r="J96" s="352"/>
      <c r="K96" s="352"/>
      <c r="L96" s="352"/>
      <c r="M96" s="352"/>
      <c r="N96" s="352"/>
      <c r="O96" s="352"/>
      <c r="P96" s="352"/>
      <c r="Q96" s="352"/>
      <c r="R96" s="352"/>
      <c r="S96" s="352"/>
      <c r="T96" s="352"/>
      <c r="U96" s="352"/>
      <c r="V96" s="352"/>
      <c r="W96" s="352"/>
      <c r="X96" s="352"/>
      <c r="Y96" s="352"/>
    </row>
    <row r="97" spans="1:25">
      <c r="A97" s="352"/>
      <c r="B97" s="352"/>
      <c r="C97" s="352"/>
      <c r="D97" s="352"/>
      <c r="E97" s="352"/>
      <c r="F97" s="352"/>
      <c r="G97" s="352"/>
      <c r="H97" s="352"/>
      <c r="I97" s="352"/>
      <c r="J97" s="352"/>
      <c r="K97" s="352"/>
      <c r="L97" s="352"/>
      <c r="M97" s="352"/>
      <c r="N97" s="352"/>
      <c r="O97" s="352"/>
      <c r="P97" s="352"/>
      <c r="Q97" s="352"/>
      <c r="R97" s="352"/>
      <c r="S97" s="352"/>
      <c r="T97" s="352"/>
      <c r="U97" s="352"/>
      <c r="V97" s="352"/>
      <c r="W97" s="352"/>
      <c r="X97" s="352"/>
      <c r="Y97" s="352"/>
    </row>
    <row r="98" spans="1:25">
      <c r="A98" s="352"/>
      <c r="B98" s="352"/>
      <c r="C98" s="352"/>
      <c r="D98" s="352"/>
      <c r="E98" s="352"/>
      <c r="F98" s="352"/>
      <c r="G98" s="352"/>
      <c r="H98" s="352"/>
      <c r="I98" s="352"/>
      <c r="J98" s="352"/>
      <c r="K98" s="352"/>
      <c r="L98" s="352"/>
      <c r="M98" s="352"/>
      <c r="N98" s="352"/>
      <c r="O98" s="352"/>
      <c r="P98" s="352"/>
      <c r="Q98" s="352"/>
      <c r="R98" s="352"/>
      <c r="S98" s="352"/>
      <c r="T98" s="352"/>
      <c r="U98" s="352"/>
      <c r="V98" s="352"/>
      <c r="W98" s="352"/>
      <c r="X98" s="352"/>
      <c r="Y98" s="352"/>
    </row>
    <row r="99" spans="1:25">
      <c r="A99" s="352"/>
      <c r="B99" s="352"/>
      <c r="C99" s="352"/>
      <c r="D99" s="352"/>
      <c r="E99" s="352"/>
      <c r="F99" s="352"/>
      <c r="G99" s="352"/>
      <c r="H99" s="352"/>
      <c r="I99" s="352"/>
      <c r="J99" s="352"/>
      <c r="K99" s="352"/>
      <c r="L99" s="352"/>
      <c r="M99" s="352"/>
      <c r="N99" s="352"/>
      <c r="O99" s="352"/>
      <c r="P99" s="352"/>
      <c r="Q99" s="352"/>
      <c r="R99" s="352"/>
      <c r="S99" s="352"/>
      <c r="T99" s="352"/>
      <c r="U99" s="352"/>
      <c r="V99" s="352"/>
      <c r="W99" s="352"/>
      <c r="X99" s="352"/>
      <c r="Y99" s="352"/>
    </row>
    <row r="100" spans="1:25">
      <c r="A100" s="352"/>
      <c r="B100" s="352"/>
      <c r="C100" s="352"/>
      <c r="D100" s="352"/>
      <c r="E100" s="352"/>
      <c r="F100" s="352"/>
      <c r="G100" s="352"/>
      <c r="H100" s="352"/>
      <c r="I100" s="352"/>
      <c r="J100" s="352"/>
      <c r="K100" s="352"/>
      <c r="L100" s="352"/>
      <c r="M100" s="352"/>
      <c r="N100" s="352"/>
      <c r="O100" s="352"/>
      <c r="P100" s="352"/>
      <c r="Q100" s="352"/>
      <c r="R100" s="352"/>
      <c r="S100" s="352"/>
      <c r="T100" s="352"/>
      <c r="U100" s="352"/>
      <c r="V100" s="352"/>
      <c r="W100" s="352"/>
      <c r="X100" s="352"/>
      <c r="Y100" s="352"/>
    </row>
    <row r="101" spans="1:25">
      <c r="A101" s="352"/>
      <c r="B101" s="352"/>
      <c r="C101" s="352"/>
      <c r="D101" s="352"/>
      <c r="E101" s="352"/>
      <c r="F101" s="352"/>
      <c r="G101" s="352"/>
      <c r="H101" s="352"/>
      <c r="I101" s="352"/>
      <c r="J101" s="352"/>
      <c r="K101" s="352"/>
      <c r="L101" s="352"/>
      <c r="M101" s="352"/>
      <c r="N101" s="352"/>
      <c r="O101" s="352"/>
      <c r="P101" s="352"/>
      <c r="Q101" s="352"/>
      <c r="R101" s="352"/>
      <c r="S101" s="352"/>
      <c r="T101" s="352"/>
      <c r="U101" s="352"/>
      <c r="V101" s="352"/>
      <c r="W101" s="352"/>
      <c r="X101" s="352"/>
      <c r="Y101" s="352"/>
    </row>
    <row r="102" spans="1:25">
      <c r="A102" s="352"/>
      <c r="B102" s="352"/>
      <c r="C102" s="352"/>
      <c r="D102" s="352"/>
      <c r="E102" s="352"/>
      <c r="F102" s="352"/>
      <c r="G102" s="352"/>
      <c r="H102" s="352"/>
      <c r="I102" s="352"/>
      <c r="J102" s="352"/>
      <c r="K102" s="352"/>
      <c r="L102" s="352"/>
      <c r="M102" s="352"/>
      <c r="N102" s="352"/>
      <c r="O102" s="352"/>
      <c r="P102" s="352"/>
      <c r="Q102" s="352"/>
      <c r="R102" s="352"/>
      <c r="S102" s="352"/>
      <c r="T102" s="352"/>
      <c r="U102" s="352"/>
      <c r="V102" s="352"/>
      <c r="W102" s="352"/>
      <c r="X102" s="352"/>
      <c r="Y102" s="352"/>
    </row>
    <row r="103" spans="1:25">
      <c r="A103" s="352"/>
      <c r="B103" s="352"/>
      <c r="C103" s="352"/>
      <c r="D103" s="352"/>
      <c r="E103" s="352"/>
      <c r="F103" s="352"/>
      <c r="G103" s="352"/>
      <c r="H103" s="352"/>
      <c r="I103" s="352"/>
      <c r="J103" s="352"/>
      <c r="K103" s="352"/>
      <c r="L103" s="352"/>
      <c r="M103" s="352"/>
      <c r="N103" s="352"/>
      <c r="O103" s="352"/>
      <c r="P103" s="352"/>
      <c r="Q103" s="352"/>
      <c r="R103" s="352"/>
      <c r="S103" s="352"/>
      <c r="T103" s="352"/>
      <c r="U103" s="352"/>
      <c r="V103" s="352"/>
      <c r="W103" s="352"/>
      <c r="X103" s="352"/>
      <c r="Y103" s="352"/>
    </row>
    <row r="104" spans="1:25">
      <c r="A104" s="352"/>
      <c r="B104" s="352"/>
      <c r="C104" s="352"/>
      <c r="D104" s="352"/>
      <c r="E104" s="352"/>
      <c r="F104" s="352"/>
      <c r="G104" s="352"/>
      <c r="H104" s="352"/>
      <c r="I104" s="352"/>
      <c r="J104" s="352"/>
      <c r="K104" s="352"/>
      <c r="L104" s="352"/>
      <c r="M104" s="352"/>
      <c r="N104" s="352"/>
      <c r="O104" s="352"/>
      <c r="P104" s="352"/>
      <c r="Q104" s="352"/>
      <c r="R104" s="352"/>
      <c r="S104" s="352"/>
      <c r="T104" s="352"/>
      <c r="U104" s="352"/>
      <c r="V104" s="352"/>
      <c r="W104" s="352"/>
      <c r="X104" s="352"/>
      <c r="Y104" s="352"/>
    </row>
  </sheetData>
  <sheetProtection formatCells="0" formatColumns="0" formatRows="0" insertColumns="0" insertRows="0" insertHyperlinks="0" deleteColumns="0" deleteRows="0"/>
  <mergeCells count="19">
    <mergeCell ref="C23:E23"/>
    <mergeCell ref="P23:S23"/>
    <mergeCell ref="O17:Q17"/>
    <mergeCell ref="R17:T17"/>
    <mergeCell ref="J25:T27"/>
    <mergeCell ref="F23:O23"/>
    <mergeCell ref="D17:F17"/>
    <mergeCell ref="H17:J17"/>
    <mergeCell ref="P19:R19"/>
    <mergeCell ref="C21:T22"/>
    <mergeCell ref="H19:K19"/>
    <mergeCell ref="D1:I1"/>
    <mergeCell ref="J1:P1"/>
    <mergeCell ref="S7:T11"/>
    <mergeCell ref="F16:G16"/>
    <mergeCell ref="I16:J16"/>
    <mergeCell ref="K16:L16"/>
    <mergeCell ref="O16:Q16"/>
    <mergeCell ref="R16:S16"/>
  </mergeCells>
  <phoneticPr fontId="107"/>
  <hyperlinks>
    <hyperlink ref="F23:O23" r:id="rId1" display="お見積り、ご注文はこちらから" xr:uid="{E6BCF185-3782-4B15-9154-296D8BC163E8}"/>
  </hyperlinks>
  <pageMargins left="0.7" right="0.7" top="0.75" bottom="0.75" header="0.3" footer="0.3"/>
  <pageSetup paperSize="9" scale="5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46" sqref="H46:N46"/>
    </sheetView>
  </sheetViews>
  <sheetFormatPr defaultColWidth="9" defaultRowHeight="13.2"/>
  <cols>
    <col min="1" max="1" width="12.77734375" style="76" customWidth="1"/>
    <col min="2" max="2" width="5.109375" style="76" customWidth="1"/>
    <col min="3" max="3" width="3.77734375" style="76" customWidth="1"/>
    <col min="4" max="4" width="6.88671875" style="76" customWidth="1"/>
    <col min="5" max="5" width="13.109375" style="76" customWidth="1"/>
    <col min="6" max="6" width="13.109375" style="120" customWidth="1"/>
    <col min="7" max="7" width="11.33203125" style="76" customWidth="1"/>
    <col min="8" max="8" width="26.6640625" style="93" customWidth="1"/>
    <col min="9" max="9" width="13" style="84" customWidth="1"/>
    <col min="10" max="10" width="16.109375" style="84" customWidth="1"/>
    <col min="11" max="11" width="13.44140625" style="120" customWidth="1"/>
    <col min="12" max="12" width="20.44140625" style="120" customWidth="1"/>
    <col min="13" max="13" width="13.44140625" style="91" customWidth="1"/>
    <col min="14" max="14" width="22.44140625" style="76" customWidth="1"/>
    <col min="15" max="15" width="9" style="77"/>
    <col min="16" max="16384" width="9" style="76"/>
  </cols>
  <sheetData>
    <row r="1" spans="1:16" ht="26.25" customHeight="1" thickTop="1">
      <c r="A1" s="68" t="s">
        <v>277</v>
      </c>
      <c r="B1" s="69"/>
      <c r="C1" s="69"/>
      <c r="D1" s="70"/>
      <c r="E1" s="70"/>
      <c r="F1" s="71"/>
      <c r="G1" s="72"/>
      <c r="H1" s="73"/>
      <c r="I1" s="378" t="s">
        <v>38</v>
      </c>
      <c r="J1" s="93"/>
      <c r="K1" s="74"/>
      <c r="L1" s="379"/>
      <c r="M1" s="75"/>
    </row>
    <row r="2" spans="1:16" ht="17.399999999999999">
      <c r="A2" s="78"/>
      <c r="B2" s="380"/>
      <c r="C2" s="380"/>
      <c r="D2" s="380"/>
      <c r="E2" s="380"/>
      <c r="F2" s="380"/>
      <c r="G2" s="79"/>
      <c r="H2" s="80"/>
      <c r="I2" s="381" t="s">
        <v>39</v>
      </c>
      <c r="J2" s="81"/>
      <c r="K2" s="382" t="s">
        <v>21</v>
      </c>
      <c r="L2" s="82"/>
      <c r="M2" s="75"/>
      <c r="N2" s="277"/>
      <c r="P2" s="187"/>
    </row>
    <row r="3" spans="1:16" ht="17.399999999999999">
      <c r="A3" s="383" t="s">
        <v>29</v>
      </c>
      <c r="B3" s="384"/>
      <c r="D3" s="385"/>
      <c r="E3" s="385"/>
      <c r="F3" s="385"/>
      <c r="G3" s="83"/>
      <c r="H3" s="196"/>
      <c r="J3" s="386"/>
      <c r="L3" s="74"/>
      <c r="M3" s="85"/>
    </row>
    <row r="4" spans="1:16" ht="17.399999999999999">
      <c r="A4" s="86"/>
      <c r="B4" s="384"/>
      <c r="C4" s="120"/>
      <c r="D4" s="385"/>
      <c r="E4" s="385"/>
      <c r="F4" s="387"/>
      <c r="G4" s="87"/>
      <c r="H4" s="88"/>
      <c r="I4" s="88"/>
      <c r="J4" s="93"/>
      <c r="L4" s="74"/>
      <c r="M4" s="85"/>
      <c r="N4" s="474"/>
    </row>
    <row r="5" spans="1:16">
      <c r="A5" s="388"/>
      <c r="D5" s="385"/>
      <c r="E5" s="89"/>
      <c r="F5" s="389"/>
      <c r="G5" s="90"/>
      <c r="H5"/>
      <c r="I5" s="390"/>
      <c r="J5" s="93"/>
      <c r="M5" s="85"/>
    </row>
    <row r="6" spans="1:16" ht="17.399999999999999">
      <c r="A6" s="388"/>
      <c r="D6" s="385"/>
      <c r="E6" s="389"/>
      <c r="F6" s="389"/>
      <c r="G6" s="90"/>
      <c r="H6" s="80"/>
      <c r="I6" s="391"/>
      <c r="J6" s="93"/>
      <c r="M6" s="85"/>
    </row>
    <row r="7" spans="1:16">
      <c r="A7" s="388"/>
      <c r="D7" s="385"/>
      <c r="E7" s="389"/>
      <c r="F7" s="389"/>
      <c r="G7" s="90"/>
      <c r="H7" s="392"/>
      <c r="I7" s="390"/>
      <c r="J7" s="93"/>
      <c r="M7" s="85"/>
    </row>
    <row r="8" spans="1:16">
      <c r="A8" s="388"/>
      <c r="D8" s="385"/>
      <c r="E8" s="389"/>
      <c r="F8" s="389"/>
      <c r="G8" s="90"/>
      <c r="H8" s="81"/>
      <c r="I8" s="393"/>
      <c r="J8" s="393"/>
      <c r="K8" s="393"/>
    </row>
    <row r="9" spans="1:16">
      <c r="A9" s="388"/>
      <c r="D9" s="385"/>
      <c r="E9" s="389"/>
      <c r="F9" s="389"/>
      <c r="G9" s="90"/>
      <c r="H9" s="393"/>
      <c r="I9" s="393"/>
      <c r="J9" s="393"/>
      <c r="K9" s="393"/>
      <c r="N9" s="92"/>
    </row>
    <row r="10" spans="1:16">
      <c r="A10" s="388"/>
      <c r="D10" s="385"/>
      <c r="E10" s="389"/>
      <c r="F10" s="389"/>
      <c r="G10" s="90"/>
      <c r="H10" s="393"/>
      <c r="I10" s="393"/>
      <c r="J10" s="393"/>
      <c r="K10" s="393"/>
      <c r="N10" s="92" t="s">
        <v>40</v>
      </c>
    </row>
    <row r="11" spans="1:16">
      <c r="A11" s="388"/>
      <c r="D11" s="385"/>
      <c r="E11" s="389"/>
      <c r="F11" s="389"/>
      <c r="G11" s="90"/>
      <c r="H11" s="393"/>
      <c r="I11" s="393"/>
      <c r="J11" s="393"/>
      <c r="K11" s="393"/>
    </row>
    <row r="12" spans="1:16">
      <c r="A12" s="388"/>
      <c r="D12" s="385"/>
      <c r="E12" s="389"/>
      <c r="F12" s="389"/>
      <c r="G12" s="90"/>
      <c r="H12" s="393"/>
      <c r="I12" s="393"/>
      <c r="J12" s="393"/>
      <c r="K12" s="393"/>
      <c r="N12" s="92" t="s">
        <v>41</v>
      </c>
    </row>
    <row r="13" spans="1:16">
      <c r="A13" s="388"/>
      <c r="D13" s="385"/>
      <c r="E13" s="389"/>
      <c r="F13" s="389"/>
      <c r="G13" s="90"/>
      <c r="H13" s="393"/>
      <c r="I13" s="393"/>
      <c r="J13" s="393"/>
      <c r="K13" s="393"/>
    </row>
    <row r="14" spans="1:16">
      <c r="A14" s="388"/>
      <c r="D14" s="385"/>
      <c r="E14" s="389"/>
      <c r="F14" s="389"/>
      <c r="G14" s="90"/>
      <c r="H14" s="393"/>
      <c r="I14" s="393"/>
      <c r="J14" s="393"/>
      <c r="K14" s="393"/>
      <c r="N14" s="394" t="s">
        <v>42</v>
      </c>
    </row>
    <row r="15" spans="1:16">
      <c r="A15" s="388"/>
      <c r="D15" s="385"/>
      <c r="E15" s="385" t="s">
        <v>21</v>
      </c>
      <c r="F15" s="387"/>
      <c r="G15" s="83"/>
      <c r="H15" s="392"/>
      <c r="I15" s="390"/>
      <c r="J15" s="81"/>
    </row>
    <row r="16" spans="1:16">
      <c r="A16" s="388"/>
      <c r="D16" s="385"/>
      <c r="E16" s="385"/>
      <c r="F16" s="387"/>
      <c r="G16" s="83"/>
      <c r="I16" s="390"/>
      <c r="J16" s="93"/>
      <c r="N16" s="480" t="s">
        <v>250</v>
      </c>
    </row>
    <row r="17" spans="1:19" ht="20.25" customHeight="1" thickBot="1">
      <c r="A17" s="741" t="s">
        <v>317</v>
      </c>
      <c r="B17" s="742"/>
      <c r="C17" s="742"/>
      <c r="D17" s="396"/>
      <c r="E17" s="397"/>
      <c r="F17" s="742" t="s">
        <v>318</v>
      </c>
      <c r="G17" s="743"/>
      <c r="H17" s="392"/>
      <c r="I17" s="390"/>
      <c r="J17" s="81"/>
      <c r="L17" s="82"/>
      <c r="M17" s="85"/>
      <c r="N17" s="395" t="s">
        <v>136</v>
      </c>
    </row>
    <row r="18" spans="1:19" ht="39" customHeight="1" thickTop="1">
      <c r="A18" s="744" t="s">
        <v>43</v>
      </c>
      <c r="B18" s="745"/>
      <c r="C18" s="746"/>
      <c r="D18" s="398" t="s">
        <v>44</v>
      </c>
      <c r="E18" s="399"/>
      <c r="F18" s="747" t="s">
        <v>45</v>
      </c>
      <c r="G18" s="748"/>
      <c r="I18" s="390"/>
      <c r="J18" s="93"/>
      <c r="M18" s="85"/>
      <c r="Q18" s="76" t="s">
        <v>29</v>
      </c>
      <c r="S18" s="76" t="s">
        <v>21</v>
      </c>
    </row>
    <row r="19" spans="1:19" ht="30" customHeight="1">
      <c r="A19" s="749" t="s">
        <v>281</v>
      </c>
      <c r="B19" s="749"/>
      <c r="C19" s="749"/>
      <c r="D19" s="749"/>
      <c r="E19" s="749"/>
      <c r="F19" s="749"/>
      <c r="G19" s="749"/>
      <c r="H19" s="400"/>
      <c r="I19" s="94" t="s">
        <v>46</v>
      </c>
      <c r="J19" s="94"/>
      <c r="K19" s="94"/>
      <c r="L19" s="82"/>
      <c r="M19" s="85"/>
    </row>
    <row r="20" spans="1:19" ht="17.399999999999999">
      <c r="E20" s="401" t="s">
        <v>47</v>
      </c>
      <c r="F20" s="402" t="s">
        <v>48</v>
      </c>
      <c r="H20" s="403"/>
      <c r="I20" s="390"/>
      <c r="J20" s="93" t="s">
        <v>21</v>
      </c>
      <c r="K20" s="404" t="s">
        <v>21</v>
      </c>
      <c r="M20" s="85"/>
    </row>
    <row r="21" spans="1:19" ht="16.8" thickBot="1">
      <c r="A21" s="405"/>
      <c r="B21" s="750">
        <v>44647</v>
      </c>
      <c r="C21" s="751"/>
      <c r="D21" s="406" t="s">
        <v>49</v>
      </c>
      <c r="E21" s="752" t="s">
        <v>50</v>
      </c>
      <c r="F21" s="753"/>
      <c r="G21" s="84" t="s">
        <v>51</v>
      </c>
      <c r="H21" s="754" t="s">
        <v>319</v>
      </c>
      <c r="I21" s="755"/>
      <c r="J21" s="755"/>
      <c r="K21" s="755"/>
      <c r="L21" s="755"/>
      <c r="M21" s="95"/>
      <c r="N21" s="96"/>
    </row>
    <row r="22" spans="1:19" ht="36" customHeight="1" thickTop="1" thickBot="1">
      <c r="A22" s="407" t="s">
        <v>52</v>
      </c>
      <c r="B22" s="756" t="s">
        <v>53</v>
      </c>
      <c r="C22" s="757"/>
      <c r="D22" s="758"/>
      <c r="E22" s="97" t="s">
        <v>314</v>
      </c>
      <c r="F22" s="97" t="s">
        <v>320</v>
      </c>
      <c r="G22" s="408" t="s">
        <v>54</v>
      </c>
      <c r="H22" s="759" t="s">
        <v>55</v>
      </c>
      <c r="I22" s="760"/>
      <c r="J22" s="760"/>
      <c r="K22" s="760"/>
      <c r="L22" s="761"/>
      <c r="M22" s="409" t="s">
        <v>56</v>
      </c>
      <c r="N22" s="410" t="s">
        <v>57</v>
      </c>
      <c r="R22" s="76" t="s">
        <v>29</v>
      </c>
    </row>
    <row r="23" spans="1:19" ht="81.599999999999994" customHeight="1" thickBot="1">
      <c r="A23" s="411" t="s">
        <v>58</v>
      </c>
      <c r="B23" s="684" t="str">
        <f>IF(G23&gt;5,"☆☆☆☆",IF(AND(G23&gt;=2.39,G23&lt;5),"☆☆☆",IF(AND(G23&gt;=1.39,G23&lt;2.4),"☆☆",IF(AND(G23&gt;0,G23&lt;1.4),"☆",IF(AND(G23&gt;=-1.39,G23&lt;0),"★",IF(AND(G23&gt;=-2.39,G23&lt;-1.4),"★★",IF(AND(G23&gt;=-3.39,G23&lt;-2.4),"★★★")))))))</f>
        <v>☆</v>
      </c>
      <c r="C23" s="685"/>
      <c r="D23" s="686"/>
      <c r="E23" s="582">
        <v>0.99</v>
      </c>
      <c r="F23" s="582">
        <v>0.82</v>
      </c>
      <c r="G23" s="251">
        <f>+E23-F23</f>
        <v>0.17000000000000004</v>
      </c>
      <c r="H23" s="687"/>
      <c r="I23" s="688"/>
      <c r="J23" s="688"/>
      <c r="K23" s="688"/>
      <c r="L23" s="689"/>
      <c r="M23" s="482"/>
      <c r="N23" s="584"/>
      <c r="O23" s="535" t="s">
        <v>247</v>
      </c>
    </row>
    <row r="24" spans="1:19" ht="66" customHeight="1" thickBot="1">
      <c r="A24" s="412" t="s">
        <v>59</v>
      </c>
      <c r="B24" s="684" t="str">
        <f t="shared" ref="B24" si="0">IF(G24&gt;5,"☆☆☆☆",IF(AND(G24&gt;=2.39,G24&lt;5),"☆☆☆",IF(AND(G24&gt;=1.39,G24&lt;2.4),"☆☆",IF(AND(G24&gt;0,G24&lt;1.4),"☆",IF(AND(G24&gt;=-1.39,G24&lt;0),"★",IF(AND(G24&gt;=-2.39,G24&lt;-1.4),"★★",IF(AND(G24&gt;=-3.39,G24&lt;-2.4),"★★★")))))))</f>
        <v>☆</v>
      </c>
      <c r="C24" s="685"/>
      <c r="D24" s="686"/>
      <c r="E24" s="582">
        <v>2.02</v>
      </c>
      <c r="F24" s="582">
        <v>2.29</v>
      </c>
      <c r="G24" s="370">
        <f t="shared" ref="G24:G70" si="1">+F24-E24</f>
        <v>0.27</v>
      </c>
      <c r="H24" s="762"/>
      <c r="I24" s="688"/>
      <c r="J24" s="688"/>
      <c r="K24" s="688"/>
      <c r="L24" s="689"/>
      <c r="M24" s="267"/>
      <c r="N24" s="268"/>
      <c r="O24" s="535" t="s">
        <v>59</v>
      </c>
      <c r="Q24" s="76" t="s">
        <v>29</v>
      </c>
    </row>
    <row r="25" spans="1:19" ht="81" customHeight="1" thickBot="1">
      <c r="A25" s="553" t="s">
        <v>60</v>
      </c>
      <c r="B25" s="684" t="str">
        <f t="shared" ref="B25:B70" si="2">IF(G25&gt;5,"☆☆☆☆",IF(AND(G25&gt;=2.39,G25&lt;5),"☆☆☆",IF(AND(G25&gt;=1.39,G25&lt;2.4),"☆☆",IF(AND(G25&gt;0,G25&lt;1.4),"☆",IF(AND(G25&gt;=-1.39,G25&lt;0),"★",IF(AND(G25&gt;=-2.39,G25&lt;-1.4),"★★",IF(AND(G25&gt;=-3.39,G25&lt;-2.4),"★★★")))))))</f>
        <v>★</v>
      </c>
      <c r="C25" s="685"/>
      <c r="D25" s="686"/>
      <c r="E25" s="189">
        <v>3.18</v>
      </c>
      <c r="F25" s="582">
        <v>2.88</v>
      </c>
      <c r="G25" s="237">
        <f t="shared" si="1"/>
        <v>-0.30000000000000027</v>
      </c>
      <c r="H25" s="687" t="s">
        <v>305</v>
      </c>
      <c r="I25" s="688"/>
      <c r="J25" s="688"/>
      <c r="K25" s="688"/>
      <c r="L25" s="689"/>
      <c r="M25" s="482" t="s">
        <v>294</v>
      </c>
      <c r="N25" s="268">
        <v>44639</v>
      </c>
      <c r="O25" s="535" t="s">
        <v>60</v>
      </c>
    </row>
    <row r="26" spans="1:19" ht="83.25" customHeight="1" thickBot="1">
      <c r="A26" s="553" t="s">
        <v>61</v>
      </c>
      <c r="B26" s="684" t="str">
        <f t="shared" si="2"/>
        <v>★</v>
      </c>
      <c r="C26" s="685"/>
      <c r="D26" s="686"/>
      <c r="E26" s="582">
        <v>2.69</v>
      </c>
      <c r="F26" s="582">
        <v>2.2400000000000002</v>
      </c>
      <c r="G26" s="98">
        <f t="shared" si="1"/>
        <v>-0.44999999999999973</v>
      </c>
      <c r="H26" s="687"/>
      <c r="I26" s="688"/>
      <c r="J26" s="688"/>
      <c r="K26" s="688"/>
      <c r="L26" s="689"/>
      <c r="M26" s="267"/>
      <c r="N26" s="268"/>
      <c r="O26" s="535" t="s">
        <v>61</v>
      </c>
    </row>
    <row r="27" spans="1:19" ht="78.599999999999994" customHeight="1" thickBot="1">
      <c r="A27" s="553" t="s">
        <v>62</v>
      </c>
      <c r="B27" s="684" t="str">
        <f t="shared" si="2"/>
        <v>★</v>
      </c>
      <c r="C27" s="685"/>
      <c r="D27" s="686"/>
      <c r="E27" s="582">
        <v>2.65</v>
      </c>
      <c r="F27" s="582">
        <v>2.1800000000000002</v>
      </c>
      <c r="G27" s="98">
        <f t="shared" si="1"/>
        <v>-0.46999999999999975</v>
      </c>
      <c r="H27" s="687"/>
      <c r="I27" s="688"/>
      <c r="J27" s="688"/>
      <c r="K27" s="688"/>
      <c r="L27" s="689"/>
      <c r="M27" s="267"/>
      <c r="N27" s="268"/>
      <c r="O27" s="535" t="s">
        <v>62</v>
      </c>
    </row>
    <row r="28" spans="1:19" ht="87" customHeight="1" thickBot="1">
      <c r="A28" s="553" t="s">
        <v>63</v>
      </c>
      <c r="B28" s="684" t="str">
        <f t="shared" si="2"/>
        <v>★</v>
      </c>
      <c r="C28" s="685"/>
      <c r="D28" s="686"/>
      <c r="E28" s="189">
        <v>3.72</v>
      </c>
      <c r="F28" s="189">
        <v>3.38</v>
      </c>
      <c r="G28" s="98">
        <f t="shared" si="1"/>
        <v>-0.3400000000000003</v>
      </c>
      <c r="H28" s="687"/>
      <c r="I28" s="688"/>
      <c r="J28" s="688"/>
      <c r="K28" s="688"/>
      <c r="L28" s="689"/>
      <c r="M28" s="267"/>
      <c r="N28" s="268"/>
      <c r="O28" s="535" t="s">
        <v>63</v>
      </c>
    </row>
    <row r="29" spans="1:19" ht="71.25" customHeight="1" thickBot="1">
      <c r="A29" s="553" t="s">
        <v>64</v>
      </c>
      <c r="B29" s="684" t="str">
        <f t="shared" si="2"/>
        <v>☆</v>
      </c>
      <c r="C29" s="685"/>
      <c r="D29" s="686"/>
      <c r="E29" s="189">
        <v>3.28</v>
      </c>
      <c r="F29" s="189">
        <v>3.74</v>
      </c>
      <c r="G29" s="98">
        <f t="shared" si="1"/>
        <v>0.46000000000000041</v>
      </c>
      <c r="H29" s="687"/>
      <c r="I29" s="688"/>
      <c r="J29" s="688"/>
      <c r="K29" s="688"/>
      <c r="L29" s="689"/>
      <c r="M29" s="267"/>
      <c r="N29" s="268"/>
      <c r="O29" s="535" t="s">
        <v>64</v>
      </c>
    </row>
    <row r="30" spans="1:19" ht="73.5" customHeight="1" thickBot="1">
      <c r="A30" s="553" t="s">
        <v>65</v>
      </c>
      <c r="B30" s="684" t="str">
        <f t="shared" si="2"/>
        <v>★</v>
      </c>
      <c r="C30" s="685"/>
      <c r="D30" s="686"/>
      <c r="E30" s="189">
        <v>3.21</v>
      </c>
      <c r="F30" s="582">
        <v>2.75</v>
      </c>
      <c r="G30" s="98">
        <f t="shared" si="1"/>
        <v>-0.45999999999999996</v>
      </c>
      <c r="H30" s="687"/>
      <c r="I30" s="688"/>
      <c r="J30" s="688"/>
      <c r="K30" s="688"/>
      <c r="L30" s="689"/>
      <c r="M30" s="267"/>
      <c r="N30" s="268"/>
      <c r="O30" s="535" t="s">
        <v>65</v>
      </c>
    </row>
    <row r="31" spans="1:19" ht="75.75" customHeight="1" thickBot="1">
      <c r="A31" s="553" t="s">
        <v>66</v>
      </c>
      <c r="B31" s="684" t="str">
        <f t="shared" si="2"/>
        <v>☆</v>
      </c>
      <c r="C31" s="685"/>
      <c r="D31" s="686"/>
      <c r="E31" s="582">
        <v>2.6</v>
      </c>
      <c r="F31" s="582">
        <v>2.71</v>
      </c>
      <c r="G31" s="98">
        <f t="shared" si="1"/>
        <v>0.10999999999999988</v>
      </c>
      <c r="H31" s="687"/>
      <c r="I31" s="688"/>
      <c r="J31" s="688"/>
      <c r="K31" s="688"/>
      <c r="L31" s="689"/>
      <c r="M31" s="267"/>
      <c r="N31" s="268"/>
      <c r="O31" s="535" t="s">
        <v>66</v>
      </c>
    </row>
    <row r="32" spans="1:19" ht="96" customHeight="1" thickBot="1">
      <c r="A32" s="554" t="s">
        <v>67</v>
      </c>
      <c r="B32" s="684" t="str">
        <f t="shared" si="2"/>
        <v>★</v>
      </c>
      <c r="C32" s="685"/>
      <c r="D32" s="686"/>
      <c r="E32" s="581">
        <v>6.54</v>
      </c>
      <c r="F32" s="581">
        <v>6.2</v>
      </c>
      <c r="G32" s="98">
        <f t="shared" si="1"/>
        <v>-0.33999999999999986</v>
      </c>
      <c r="H32" s="687"/>
      <c r="I32" s="688"/>
      <c r="J32" s="688"/>
      <c r="K32" s="688"/>
      <c r="L32" s="689"/>
      <c r="M32" s="267"/>
      <c r="N32" s="268"/>
      <c r="O32" s="535" t="s">
        <v>67</v>
      </c>
    </row>
    <row r="33" spans="1:16" ht="94.95" customHeight="1" thickBot="1">
      <c r="A33" s="555" t="s">
        <v>68</v>
      </c>
      <c r="B33" s="684" t="str">
        <f t="shared" si="2"/>
        <v>★</v>
      </c>
      <c r="C33" s="685"/>
      <c r="D33" s="686"/>
      <c r="E33" s="189">
        <v>4.54</v>
      </c>
      <c r="F33" s="189">
        <v>3.88</v>
      </c>
      <c r="G33" s="98">
        <f t="shared" si="1"/>
        <v>-0.66000000000000014</v>
      </c>
      <c r="H33" s="687"/>
      <c r="I33" s="688"/>
      <c r="J33" s="688"/>
      <c r="K33" s="688"/>
      <c r="L33" s="689"/>
      <c r="M33" s="267"/>
      <c r="N33" s="268"/>
      <c r="O33" s="535" t="s">
        <v>68</v>
      </c>
    </row>
    <row r="34" spans="1:16" ht="81" customHeight="1" thickBot="1">
      <c r="A34" s="412" t="s">
        <v>69</v>
      </c>
      <c r="B34" s="684" t="str">
        <f t="shared" si="2"/>
        <v>★</v>
      </c>
      <c r="C34" s="685"/>
      <c r="D34" s="686"/>
      <c r="E34" s="189">
        <v>4.1500000000000004</v>
      </c>
      <c r="F34" s="189">
        <v>3.59</v>
      </c>
      <c r="G34" s="98">
        <f t="shared" si="1"/>
        <v>-0.5600000000000005</v>
      </c>
      <c r="H34" s="687"/>
      <c r="I34" s="688"/>
      <c r="J34" s="688"/>
      <c r="K34" s="688"/>
      <c r="L34" s="689"/>
      <c r="M34" s="478"/>
      <c r="N34" s="479"/>
      <c r="O34" s="535" t="s">
        <v>69</v>
      </c>
    </row>
    <row r="35" spans="1:16" ht="94.5" customHeight="1" thickBot="1">
      <c r="A35" s="554" t="s">
        <v>70</v>
      </c>
      <c r="B35" s="684" t="s">
        <v>315</v>
      </c>
      <c r="C35" s="685"/>
      <c r="D35" s="686"/>
      <c r="E35" s="189">
        <v>3.96</v>
      </c>
      <c r="F35" s="189">
        <v>3.96</v>
      </c>
      <c r="G35" s="98">
        <f t="shared" si="1"/>
        <v>0</v>
      </c>
      <c r="H35" s="738" t="s">
        <v>374</v>
      </c>
      <c r="I35" s="739"/>
      <c r="J35" s="739"/>
      <c r="K35" s="739"/>
      <c r="L35" s="740"/>
      <c r="M35" s="612" t="s">
        <v>375</v>
      </c>
      <c r="N35" s="613">
        <v>44644</v>
      </c>
      <c r="O35" s="535" t="s">
        <v>70</v>
      </c>
    </row>
    <row r="36" spans="1:16" ht="92.4" customHeight="1" thickBot="1">
      <c r="A36" s="556" t="s">
        <v>71</v>
      </c>
      <c r="B36" s="684" t="str">
        <f t="shared" si="2"/>
        <v>☆</v>
      </c>
      <c r="C36" s="685"/>
      <c r="D36" s="686"/>
      <c r="E36" s="189">
        <v>3.24</v>
      </c>
      <c r="F36" s="189">
        <v>3.27</v>
      </c>
      <c r="G36" s="98">
        <f t="shared" si="1"/>
        <v>2.9999999999999805E-2</v>
      </c>
      <c r="H36" s="687"/>
      <c r="I36" s="688"/>
      <c r="J36" s="688"/>
      <c r="K36" s="688"/>
      <c r="L36" s="689"/>
      <c r="M36" s="415"/>
      <c r="N36" s="416"/>
      <c r="O36" s="535" t="s">
        <v>71</v>
      </c>
    </row>
    <row r="37" spans="1:16" ht="87.75" customHeight="1" thickBot="1">
      <c r="A37" s="553" t="s">
        <v>72</v>
      </c>
      <c r="B37" s="684" t="str">
        <f t="shared" si="2"/>
        <v>☆</v>
      </c>
      <c r="C37" s="685"/>
      <c r="D37" s="686"/>
      <c r="E37" s="582">
        <v>1.18</v>
      </c>
      <c r="F37" s="582">
        <v>2.19</v>
      </c>
      <c r="G37" s="98">
        <f t="shared" si="1"/>
        <v>1.01</v>
      </c>
      <c r="H37" s="735" t="s">
        <v>376</v>
      </c>
      <c r="I37" s="736"/>
      <c r="J37" s="736"/>
      <c r="K37" s="736"/>
      <c r="L37" s="737"/>
      <c r="M37" s="614" t="s">
        <v>377</v>
      </c>
      <c r="N37" s="615">
        <v>44640</v>
      </c>
      <c r="O37" s="535" t="s">
        <v>72</v>
      </c>
    </row>
    <row r="38" spans="1:16" ht="75.75" customHeight="1" thickBot="1">
      <c r="A38" s="553" t="s">
        <v>73</v>
      </c>
      <c r="B38" s="684" t="str">
        <f t="shared" si="2"/>
        <v>★</v>
      </c>
      <c r="C38" s="685"/>
      <c r="D38" s="686"/>
      <c r="E38" s="189">
        <v>4.59</v>
      </c>
      <c r="F38" s="189">
        <v>3.93</v>
      </c>
      <c r="G38" s="98">
        <f t="shared" si="1"/>
        <v>-0.6599999999999997</v>
      </c>
      <c r="H38" s="687"/>
      <c r="I38" s="688"/>
      <c r="J38" s="688"/>
      <c r="K38" s="688"/>
      <c r="L38" s="689"/>
      <c r="M38" s="413"/>
      <c r="N38" s="414"/>
      <c r="O38" s="535" t="s">
        <v>73</v>
      </c>
    </row>
    <row r="39" spans="1:16" ht="70.2" customHeight="1" thickBot="1">
      <c r="A39" s="553" t="s">
        <v>74</v>
      </c>
      <c r="B39" s="684" t="str">
        <f t="shared" si="2"/>
        <v>☆</v>
      </c>
      <c r="C39" s="685"/>
      <c r="D39" s="686"/>
      <c r="E39" s="189">
        <v>4.72</v>
      </c>
      <c r="F39" s="189">
        <v>4.83</v>
      </c>
      <c r="G39" s="98">
        <f t="shared" si="1"/>
        <v>0.11000000000000032</v>
      </c>
      <c r="H39" s="687"/>
      <c r="I39" s="688"/>
      <c r="J39" s="688"/>
      <c r="K39" s="688"/>
      <c r="L39" s="689"/>
      <c r="M39" s="415"/>
      <c r="N39" s="416"/>
      <c r="O39" s="535" t="s">
        <v>74</v>
      </c>
    </row>
    <row r="40" spans="1:16" ht="78.75" customHeight="1" thickBot="1">
      <c r="A40" s="553" t="s">
        <v>75</v>
      </c>
      <c r="B40" s="684" t="str">
        <f t="shared" si="2"/>
        <v>★★</v>
      </c>
      <c r="C40" s="685"/>
      <c r="D40" s="686"/>
      <c r="E40" s="189">
        <v>5.87</v>
      </c>
      <c r="F40" s="189">
        <v>3.65</v>
      </c>
      <c r="G40" s="98">
        <f t="shared" si="1"/>
        <v>-2.2200000000000002</v>
      </c>
      <c r="H40" s="687"/>
      <c r="I40" s="688"/>
      <c r="J40" s="688"/>
      <c r="K40" s="688"/>
      <c r="L40" s="689"/>
      <c r="M40" s="413"/>
      <c r="N40" s="414"/>
      <c r="O40" s="535" t="s">
        <v>75</v>
      </c>
    </row>
    <row r="41" spans="1:16" ht="66" customHeight="1" thickBot="1">
      <c r="A41" s="553" t="s">
        <v>76</v>
      </c>
      <c r="B41" s="684" t="str">
        <f t="shared" si="2"/>
        <v>★</v>
      </c>
      <c r="C41" s="685"/>
      <c r="D41" s="686"/>
      <c r="E41" s="582">
        <v>2.71</v>
      </c>
      <c r="F41" s="582">
        <v>2.13</v>
      </c>
      <c r="G41" s="98">
        <f t="shared" si="1"/>
        <v>-0.58000000000000007</v>
      </c>
      <c r="H41" s="687"/>
      <c r="I41" s="688"/>
      <c r="J41" s="688"/>
      <c r="K41" s="688"/>
      <c r="L41" s="689"/>
      <c r="M41" s="267"/>
      <c r="N41" s="268"/>
      <c r="O41" s="535" t="s">
        <v>76</v>
      </c>
    </row>
    <row r="42" spans="1:16" ht="77.25" customHeight="1" thickBot="1">
      <c r="A42" s="553" t="s">
        <v>77</v>
      </c>
      <c r="B42" s="684" t="str">
        <f t="shared" si="2"/>
        <v>☆</v>
      </c>
      <c r="C42" s="685"/>
      <c r="D42" s="686"/>
      <c r="E42" s="189">
        <v>3.81</v>
      </c>
      <c r="F42" s="189">
        <v>4.0599999999999996</v>
      </c>
      <c r="G42" s="98">
        <f t="shared" si="1"/>
        <v>0.24999999999999956</v>
      </c>
      <c r="H42" s="687"/>
      <c r="I42" s="688"/>
      <c r="J42" s="688"/>
      <c r="K42" s="688"/>
      <c r="L42" s="689"/>
      <c r="M42" s="415"/>
      <c r="N42" s="268"/>
      <c r="O42" s="535" t="s">
        <v>77</v>
      </c>
      <c r="P42" s="76" t="s">
        <v>219</v>
      </c>
    </row>
    <row r="43" spans="1:16" ht="69.75" customHeight="1" thickBot="1">
      <c r="A43" s="553" t="s">
        <v>78</v>
      </c>
      <c r="B43" s="684" t="str">
        <f t="shared" si="2"/>
        <v>☆</v>
      </c>
      <c r="C43" s="685"/>
      <c r="D43" s="686"/>
      <c r="E43" s="582">
        <v>2.74</v>
      </c>
      <c r="F43" s="582">
        <v>2.85</v>
      </c>
      <c r="G43" s="98">
        <f t="shared" si="1"/>
        <v>0.10999999999999988</v>
      </c>
      <c r="H43" s="687"/>
      <c r="I43" s="688"/>
      <c r="J43" s="688"/>
      <c r="K43" s="688"/>
      <c r="L43" s="689"/>
      <c r="M43" s="267"/>
      <c r="N43" s="268"/>
      <c r="O43" s="535" t="s">
        <v>78</v>
      </c>
    </row>
    <row r="44" spans="1:16" ht="77.25" customHeight="1" thickBot="1">
      <c r="A44" s="557" t="s">
        <v>79</v>
      </c>
      <c r="B44" s="684" t="str">
        <f t="shared" si="2"/>
        <v>★</v>
      </c>
      <c r="C44" s="685"/>
      <c r="D44" s="686"/>
      <c r="E44" s="189">
        <v>4.24</v>
      </c>
      <c r="F44" s="189">
        <v>3.77</v>
      </c>
      <c r="G44" s="98">
        <f t="shared" si="1"/>
        <v>-0.4700000000000002</v>
      </c>
      <c r="H44" s="687"/>
      <c r="I44" s="688"/>
      <c r="J44" s="688"/>
      <c r="K44" s="688"/>
      <c r="L44" s="689"/>
      <c r="M44" s="267"/>
      <c r="N44" s="268"/>
      <c r="O44" s="535" t="s">
        <v>79</v>
      </c>
    </row>
    <row r="45" spans="1:16" ht="81.75" customHeight="1" thickBot="1">
      <c r="A45" s="553" t="s">
        <v>80</v>
      </c>
      <c r="B45" s="684" t="str">
        <f t="shared" si="2"/>
        <v>☆</v>
      </c>
      <c r="C45" s="685"/>
      <c r="D45" s="686"/>
      <c r="E45" s="189">
        <v>3.35</v>
      </c>
      <c r="F45" s="189">
        <v>3.79</v>
      </c>
      <c r="G45" s="98">
        <f t="shared" si="1"/>
        <v>0.43999999999999995</v>
      </c>
      <c r="H45" s="687"/>
      <c r="I45" s="688"/>
      <c r="J45" s="688"/>
      <c r="K45" s="688"/>
      <c r="L45" s="689"/>
      <c r="M45" s="267"/>
      <c r="N45" s="545"/>
      <c r="O45" s="535" t="s">
        <v>80</v>
      </c>
    </row>
    <row r="46" spans="1:16" ht="72.75" customHeight="1" thickBot="1">
      <c r="A46" s="553" t="s">
        <v>81</v>
      </c>
      <c r="B46" s="684" t="str">
        <f t="shared" si="2"/>
        <v>★</v>
      </c>
      <c r="C46" s="685"/>
      <c r="D46" s="686"/>
      <c r="E46" s="189">
        <v>3.91</v>
      </c>
      <c r="F46" s="189">
        <v>3.22</v>
      </c>
      <c r="G46" s="98">
        <f t="shared" si="1"/>
        <v>-0.69</v>
      </c>
      <c r="H46" s="735" t="s">
        <v>379</v>
      </c>
      <c r="I46" s="736"/>
      <c r="J46" s="736"/>
      <c r="K46" s="736"/>
      <c r="L46" s="737"/>
      <c r="M46" s="614" t="s">
        <v>380</v>
      </c>
      <c r="N46" s="615">
        <v>44646</v>
      </c>
      <c r="O46" s="535" t="s">
        <v>81</v>
      </c>
    </row>
    <row r="47" spans="1:16" ht="81.75" customHeight="1" thickBot="1">
      <c r="A47" s="553" t="s">
        <v>82</v>
      </c>
      <c r="B47" s="684" t="str">
        <f t="shared" si="2"/>
        <v>★</v>
      </c>
      <c r="C47" s="685"/>
      <c r="D47" s="686"/>
      <c r="E47" s="582">
        <v>2.4700000000000002</v>
      </c>
      <c r="F47" s="582">
        <v>2.2799999999999998</v>
      </c>
      <c r="G47" s="98">
        <f t="shared" si="1"/>
        <v>-0.19000000000000039</v>
      </c>
      <c r="H47" s="687"/>
      <c r="I47" s="688"/>
      <c r="J47" s="688"/>
      <c r="K47" s="688"/>
      <c r="L47" s="689"/>
      <c r="M47" s="462"/>
      <c r="N47" s="268"/>
      <c r="O47" s="535" t="s">
        <v>82</v>
      </c>
    </row>
    <row r="48" spans="1:16" ht="78.75" customHeight="1" thickBot="1">
      <c r="A48" s="553" t="s">
        <v>83</v>
      </c>
      <c r="B48" s="684" t="str">
        <f t="shared" si="2"/>
        <v>★</v>
      </c>
      <c r="C48" s="685"/>
      <c r="D48" s="686"/>
      <c r="E48" s="582">
        <v>2.29</v>
      </c>
      <c r="F48" s="582">
        <v>2.11</v>
      </c>
      <c r="G48" s="98">
        <f t="shared" si="1"/>
        <v>-0.18000000000000016</v>
      </c>
      <c r="H48" s="690" t="s">
        <v>303</v>
      </c>
      <c r="I48" s="691"/>
      <c r="J48" s="691"/>
      <c r="K48" s="691"/>
      <c r="L48" s="692"/>
      <c r="M48" s="267" t="s">
        <v>304</v>
      </c>
      <c r="N48" s="268">
        <v>44639</v>
      </c>
      <c r="O48" s="535" t="s">
        <v>83</v>
      </c>
    </row>
    <row r="49" spans="1:15" ht="74.25" customHeight="1" thickBot="1">
      <c r="A49" s="553" t="s">
        <v>84</v>
      </c>
      <c r="B49" s="684" t="str">
        <f t="shared" si="2"/>
        <v>★</v>
      </c>
      <c r="C49" s="685"/>
      <c r="D49" s="686"/>
      <c r="E49" s="582">
        <v>2.42</v>
      </c>
      <c r="F49" s="582">
        <v>2.2200000000000002</v>
      </c>
      <c r="G49" s="98">
        <f t="shared" si="1"/>
        <v>-0.19999999999999973</v>
      </c>
      <c r="H49" s="687"/>
      <c r="I49" s="688"/>
      <c r="J49" s="688"/>
      <c r="K49" s="688"/>
      <c r="L49" s="689"/>
      <c r="M49" s="562"/>
      <c r="N49" s="268"/>
      <c r="O49" s="535" t="s">
        <v>84</v>
      </c>
    </row>
    <row r="50" spans="1:15" ht="73.2" customHeight="1" thickBot="1">
      <c r="A50" s="553" t="s">
        <v>85</v>
      </c>
      <c r="B50" s="684" t="str">
        <f t="shared" si="2"/>
        <v>☆</v>
      </c>
      <c r="C50" s="685"/>
      <c r="D50" s="686"/>
      <c r="E50" s="189">
        <v>3.56</v>
      </c>
      <c r="F50" s="189">
        <v>3.94</v>
      </c>
      <c r="G50" s="98">
        <f t="shared" si="1"/>
        <v>0.37999999999999989</v>
      </c>
      <c r="H50" s="690"/>
      <c r="I50" s="691"/>
      <c r="J50" s="691"/>
      <c r="K50" s="691"/>
      <c r="L50" s="692"/>
      <c r="M50" s="267"/>
      <c r="N50" s="268"/>
      <c r="O50" s="535" t="s">
        <v>85</v>
      </c>
    </row>
    <row r="51" spans="1:15" ht="73.5" customHeight="1" thickBot="1">
      <c r="A51" s="553" t="s">
        <v>86</v>
      </c>
      <c r="B51" s="684" t="str">
        <f t="shared" si="2"/>
        <v>★</v>
      </c>
      <c r="C51" s="685"/>
      <c r="D51" s="686"/>
      <c r="E51" s="582">
        <v>2</v>
      </c>
      <c r="F51" s="582">
        <v>1.56</v>
      </c>
      <c r="G51" s="98">
        <f t="shared" si="1"/>
        <v>-0.43999999999999995</v>
      </c>
      <c r="H51" s="687"/>
      <c r="I51" s="688"/>
      <c r="J51" s="688"/>
      <c r="K51" s="688"/>
      <c r="L51" s="689"/>
      <c r="M51" s="413"/>
      <c r="N51" s="414"/>
      <c r="O51" s="535" t="s">
        <v>86</v>
      </c>
    </row>
    <row r="52" spans="1:15" ht="91.95" customHeight="1" thickBot="1">
      <c r="A52" s="553" t="s">
        <v>87</v>
      </c>
      <c r="B52" s="684" t="str">
        <f t="shared" si="2"/>
        <v>★</v>
      </c>
      <c r="C52" s="685"/>
      <c r="D52" s="686"/>
      <c r="E52" s="189">
        <v>3.7</v>
      </c>
      <c r="F52" s="189">
        <v>3.03</v>
      </c>
      <c r="G52" s="98">
        <f t="shared" si="1"/>
        <v>-0.67000000000000037</v>
      </c>
      <c r="H52" s="687"/>
      <c r="I52" s="688"/>
      <c r="J52" s="688"/>
      <c r="K52" s="688"/>
      <c r="L52" s="689"/>
      <c r="M52" s="267"/>
      <c r="N52" s="268"/>
      <c r="O52" s="535" t="s">
        <v>87</v>
      </c>
    </row>
    <row r="53" spans="1:15" ht="77.25" customHeight="1" thickBot="1">
      <c r="A53" s="553" t="s">
        <v>88</v>
      </c>
      <c r="B53" s="684" t="str">
        <f t="shared" si="2"/>
        <v>★</v>
      </c>
      <c r="C53" s="685"/>
      <c r="D53" s="686"/>
      <c r="E53" s="189">
        <v>4.32</v>
      </c>
      <c r="F53" s="582">
        <v>2.95</v>
      </c>
      <c r="G53" s="98">
        <f t="shared" si="1"/>
        <v>-1.37</v>
      </c>
      <c r="H53" s="687"/>
      <c r="I53" s="688"/>
      <c r="J53" s="688"/>
      <c r="K53" s="688"/>
      <c r="L53" s="689"/>
      <c r="M53" s="267"/>
      <c r="N53" s="268"/>
      <c r="O53" s="535" t="s">
        <v>88</v>
      </c>
    </row>
    <row r="54" spans="1:15" ht="63.75" customHeight="1" thickBot="1">
      <c r="A54" s="553" t="s">
        <v>89</v>
      </c>
      <c r="B54" s="684" t="str">
        <f t="shared" si="2"/>
        <v>★</v>
      </c>
      <c r="C54" s="685"/>
      <c r="D54" s="686"/>
      <c r="E54" s="189">
        <v>4.09</v>
      </c>
      <c r="F54" s="189">
        <v>3.61</v>
      </c>
      <c r="G54" s="98">
        <f t="shared" si="1"/>
        <v>-0.48</v>
      </c>
      <c r="H54" s="687"/>
      <c r="I54" s="688"/>
      <c r="J54" s="688"/>
      <c r="K54" s="688"/>
      <c r="L54" s="689"/>
      <c r="M54" s="267"/>
      <c r="N54" s="268"/>
      <c r="O54" s="535" t="s">
        <v>89</v>
      </c>
    </row>
    <row r="55" spans="1:15" ht="75" customHeight="1" thickBot="1">
      <c r="A55" s="553" t="s">
        <v>90</v>
      </c>
      <c r="B55" s="684" t="str">
        <f t="shared" si="2"/>
        <v>★</v>
      </c>
      <c r="C55" s="685"/>
      <c r="D55" s="686"/>
      <c r="E55" s="189">
        <v>3.63</v>
      </c>
      <c r="F55" s="189">
        <v>3.37</v>
      </c>
      <c r="G55" s="98">
        <f t="shared" si="1"/>
        <v>-0.25999999999999979</v>
      </c>
      <c r="H55" s="687"/>
      <c r="I55" s="688"/>
      <c r="J55" s="688"/>
      <c r="K55" s="688"/>
      <c r="L55" s="689"/>
      <c r="M55" s="267"/>
      <c r="N55" s="268"/>
      <c r="O55" s="535" t="s">
        <v>90</v>
      </c>
    </row>
    <row r="56" spans="1:15" ht="80.25" customHeight="1" thickBot="1">
      <c r="A56" s="553" t="s">
        <v>91</v>
      </c>
      <c r="B56" s="684" t="str">
        <f t="shared" si="2"/>
        <v>★</v>
      </c>
      <c r="C56" s="685"/>
      <c r="D56" s="686"/>
      <c r="E56" s="189">
        <v>4.22</v>
      </c>
      <c r="F56" s="189">
        <v>3.99</v>
      </c>
      <c r="G56" s="98">
        <f t="shared" si="1"/>
        <v>-0.22999999999999954</v>
      </c>
      <c r="H56" s="687"/>
      <c r="I56" s="688"/>
      <c r="J56" s="688"/>
      <c r="K56" s="688"/>
      <c r="L56" s="689"/>
      <c r="M56" s="267"/>
      <c r="N56" s="268"/>
      <c r="O56" s="535" t="s">
        <v>91</v>
      </c>
    </row>
    <row r="57" spans="1:15" ht="63.75" customHeight="1" thickBot="1">
      <c r="A57" s="553" t="s">
        <v>92</v>
      </c>
      <c r="B57" s="684" t="str">
        <f t="shared" si="2"/>
        <v>★</v>
      </c>
      <c r="C57" s="685"/>
      <c r="D57" s="686"/>
      <c r="E57" s="189">
        <v>5.43</v>
      </c>
      <c r="F57" s="189">
        <v>5.1100000000000003</v>
      </c>
      <c r="G57" s="98">
        <f t="shared" si="1"/>
        <v>-0.3199999999999994</v>
      </c>
      <c r="H57" s="517"/>
      <c r="I57" s="515"/>
      <c r="J57" s="515"/>
      <c r="K57" s="515"/>
      <c r="L57" s="516"/>
      <c r="M57" s="413"/>
      <c r="N57" s="414"/>
      <c r="O57" s="535" t="s">
        <v>92</v>
      </c>
    </row>
    <row r="58" spans="1:15" ht="69.75" customHeight="1" thickBot="1">
      <c r="A58" s="553" t="s">
        <v>93</v>
      </c>
      <c r="B58" s="684" t="str">
        <f t="shared" si="2"/>
        <v>★</v>
      </c>
      <c r="C58" s="685"/>
      <c r="D58" s="686"/>
      <c r="E58" s="582">
        <v>2.7</v>
      </c>
      <c r="F58" s="582">
        <v>2.61</v>
      </c>
      <c r="G58" s="98">
        <f t="shared" si="1"/>
        <v>-9.0000000000000302E-2</v>
      </c>
      <c r="H58" s="687"/>
      <c r="I58" s="688"/>
      <c r="J58" s="688"/>
      <c r="K58" s="688"/>
      <c r="L58" s="689"/>
      <c r="M58" s="267"/>
      <c r="N58" s="268"/>
      <c r="O58" s="535" t="s">
        <v>93</v>
      </c>
    </row>
    <row r="59" spans="1:15" ht="76.2" customHeight="1" thickBot="1">
      <c r="A59" s="553" t="s">
        <v>94</v>
      </c>
      <c r="B59" s="684" t="str">
        <f t="shared" si="2"/>
        <v>☆</v>
      </c>
      <c r="C59" s="685"/>
      <c r="D59" s="686"/>
      <c r="E59" s="189">
        <v>5.32</v>
      </c>
      <c r="F59" s="189">
        <v>5.36</v>
      </c>
      <c r="G59" s="98">
        <f t="shared" si="1"/>
        <v>4.0000000000000036E-2</v>
      </c>
      <c r="H59" s="687"/>
      <c r="I59" s="688"/>
      <c r="J59" s="688"/>
      <c r="K59" s="688"/>
      <c r="L59" s="689"/>
      <c r="M59" s="413"/>
      <c r="N59" s="414"/>
      <c r="O59" s="535" t="s">
        <v>94</v>
      </c>
    </row>
    <row r="60" spans="1:15" ht="91.95" customHeight="1" thickBot="1">
      <c r="A60" s="553" t="s">
        <v>95</v>
      </c>
      <c r="B60" s="684" t="str">
        <f t="shared" si="2"/>
        <v>★★★</v>
      </c>
      <c r="C60" s="685"/>
      <c r="D60" s="686"/>
      <c r="E60" s="581">
        <v>10.14</v>
      </c>
      <c r="F60" s="581">
        <v>7.51</v>
      </c>
      <c r="G60" s="98">
        <f t="shared" si="1"/>
        <v>-2.6300000000000008</v>
      </c>
      <c r="H60" s="687"/>
      <c r="I60" s="688"/>
      <c r="J60" s="688"/>
      <c r="K60" s="688"/>
      <c r="L60" s="689"/>
      <c r="M60" s="267"/>
      <c r="N60" s="268"/>
      <c r="O60" s="535" t="s">
        <v>95</v>
      </c>
    </row>
    <row r="61" spans="1:15" ht="81" customHeight="1" thickBot="1">
      <c r="A61" s="553" t="s">
        <v>96</v>
      </c>
      <c r="B61" s="684" t="str">
        <f t="shared" si="2"/>
        <v>★</v>
      </c>
      <c r="C61" s="685"/>
      <c r="D61" s="686"/>
      <c r="E61" s="189">
        <v>4.04</v>
      </c>
      <c r="F61" s="189">
        <v>3.07</v>
      </c>
      <c r="G61" s="98">
        <f t="shared" si="1"/>
        <v>-0.9700000000000002</v>
      </c>
      <c r="H61" s="687"/>
      <c r="I61" s="688"/>
      <c r="J61" s="688"/>
      <c r="K61" s="688"/>
      <c r="L61" s="689"/>
      <c r="M61" s="267"/>
      <c r="N61" s="268"/>
      <c r="O61" s="535" t="s">
        <v>96</v>
      </c>
    </row>
    <row r="62" spans="1:15" ht="75.599999999999994" customHeight="1" thickBot="1">
      <c r="A62" s="553" t="s">
        <v>97</v>
      </c>
      <c r="B62" s="684" t="str">
        <f t="shared" si="2"/>
        <v>☆</v>
      </c>
      <c r="C62" s="685"/>
      <c r="D62" s="686"/>
      <c r="E62" s="189">
        <v>4.8600000000000003</v>
      </c>
      <c r="F62" s="189">
        <v>4.9800000000000004</v>
      </c>
      <c r="G62" s="98">
        <f t="shared" si="1"/>
        <v>0.12000000000000011</v>
      </c>
      <c r="H62" s="687"/>
      <c r="I62" s="688"/>
      <c r="J62" s="688"/>
      <c r="K62" s="688"/>
      <c r="L62" s="689"/>
      <c r="M62" s="267"/>
      <c r="N62" s="268"/>
      <c r="O62" s="535" t="s">
        <v>97</v>
      </c>
    </row>
    <row r="63" spans="1:15" ht="87" customHeight="1" thickBot="1">
      <c r="A63" s="553" t="s">
        <v>98</v>
      </c>
      <c r="B63" s="684" t="str">
        <f t="shared" si="2"/>
        <v>☆</v>
      </c>
      <c r="C63" s="685"/>
      <c r="D63" s="686"/>
      <c r="E63" s="189">
        <v>3.52</v>
      </c>
      <c r="F63" s="189">
        <v>4.04</v>
      </c>
      <c r="G63" s="98">
        <f t="shared" si="1"/>
        <v>0.52</v>
      </c>
      <c r="H63" s="687"/>
      <c r="I63" s="688"/>
      <c r="J63" s="688"/>
      <c r="K63" s="688"/>
      <c r="L63" s="689"/>
      <c r="M63" s="470"/>
      <c r="N63" s="268"/>
      <c r="O63" s="535" t="s">
        <v>98</v>
      </c>
    </row>
    <row r="64" spans="1:15" ht="73.2" customHeight="1" thickBot="1">
      <c r="A64" s="553" t="s">
        <v>99</v>
      </c>
      <c r="B64" s="684" t="str">
        <f t="shared" si="2"/>
        <v>☆</v>
      </c>
      <c r="C64" s="685"/>
      <c r="D64" s="686"/>
      <c r="E64" s="189">
        <v>3.2</v>
      </c>
      <c r="F64" s="189">
        <v>3.52</v>
      </c>
      <c r="G64" s="98">
        <f t="shared" si="1"/>
        <v>0.31999999999999984</v>
      </c>
      <c r="H64" s="693"/>
      <c r="I64" s="694"/>
      <c r="J64" s="694"/>
      <c r="K64" s="694"/>
      <c r="L64" s="695"/>
      <c r="M64" s="267"/>
      <c r="N64" s="268"/>
      <c r="O64" s="535" t="s">
        <v>99</v>
      </c>
    </row>
    <row r="65" spans="1:18" ht="80.25" customHeight="1" thickBot="1">
      <c r="A65" s="553" t="s">
        <v>100</v>
      </c>
      <c r="B65" s="684" t="str">
        <f t="shared" si="2"/>
        <v>★</v>
      </c>
      <c r="C65" s="685"/>
      <c r="D65" s="686"/>
      <c r="E65" s="189">
        <v>3.9</v>
      </c>
      <c r="F65" s="189">
        <v>3.16</v>
      </c>
      <c r="G65" s="98">
        <f t="shared" si="1"/>
        <v>-0.73999999999999977</v>
      </c>
      <c r="H65" s="512"/>
      <c r="I65" s="513"/>
      <c r="J65" s="513"/>
      <c r="K65" s="513"/>
      <c r="L65" s="514"/>
      <c r="M65" s="240"/>
      <c r="N65" s="268"/>
      <c r="O65" s="535" t="s">
        <v>100</v>
      </c>
    </row>
    <row r="66" spans="1:18" ht="88.5" customHeight="1" thickBot="1">
      <c r="A66" s="553" t="s">
        <v>101</v>
      </c>
      <c r="B66" s="684" t="str">
        <f t="shared" si="2"/>
        <v>★★★</v>
      </c>
      <c r="C66" s="685"/>
      <c r="D66" s="686"/>
      <c r="E66" s="586">
        <v>12.36</v>
      </c>
      <c r="F66" s="581">
        <v>9.7200000000000006</v>
      </c>
      <c r="G66" s="98">
        <f t="shared" si="1"/>
        <v>-2.6399999999999988</v>
      </c>
      <c r="H66" s="690"/>
      <c r="I66" s="691"/>
      <c r="J66" s="691"/>
      <c r="K66" s="691"/>
      <c r="L66" s="692"/>
      <c r="M66" s="267"/>
      <c r="N66" s="268"/>
      <c r="O66" s="535" t="s">
        <v>101</v>
      </c>
    </row>
    <row r="67" spans="1:18" ht="78.75" customHeight="1" thickBot="1">
      <c r="A67" s="553" t="s">
        <v>102</v>
      </c>
      <c r="B67" s="684" t="str">
        <f t="shared" si="2"/>
        <v>★</v>
      </c>
      <c r="C67" s="685"/>
      <c r="D67" s="686"/>
      <c r="E67" s="581">
        <v>7.39</v>
      </c>
      <c r="F67" s="581">
        <v>7.11</v>
      </c>
      <c r="G67" s="98">
        <f t="shared" si="1"/>
        <v>-0.27999999999999936</v>
      </c>
      <c r="H67" s="687"/>
      <c r="I67" s="688"/>
      <c r="J67" s="688"/>
      <c r="K67" s="688"/>
      <c r="L67" s="689"/>
      <c r="M67" s="267"/>
      <c r="N67" s="268"/>
      <c r="O67" s="535" t="s">
        <v>102</v>
      </c>
    </row>
    <row r="68" spans="1:18" ht="63" customHeight="1" thickBot="1">
      <c r="A68" s="556" t="s">
        <v>103</v>
      </c>
      <c r="B68" s="684" t="str">
        <f t="shared" si="2"/>
        <v>★</v>
      </c>
      <c r="C68" s="685"/>
      <c r="D68" s="686"/>
      <c r="E68" s="581">
        <v>8.85</v>
      </c>
      <c r="F68" s="581">
        <v>8.11</v>
      </c>
      <c r="G68" s="98">
        <f t="shared" si="1"/>
        <v>-0.74000000000000021</v>
      </c>
      <c r="H68" s="687"/>
      <c r="I68" s="688"/>
      <c r="J68" s="688"/>
      <c r="K68" s="688"/>
      <c r="L68" s="689"/>
      <c r="M68" s="413"/>
      <c r="N68" s="268"/>
      <c r="O68" s="535" t="s">
        <v>103</v>
      </c>
    </row>
    <row r="69" spans="1:18" ht="72.75" customHeight="1" thickBot="1">
      <c r="A69" s="554" t="s">
        <v>104</v>
      </c>
      <c r="B69" s="684" t="str">
        <f t="shared" si="2"/>
        <v>☆</v>
      </c>
      <c r="C69" s="685"/>
      <c r="D69" s="686"/>
      <c r="E69" s="583">
        <v>1.03</v>
      </c>
      <c r="F69" s="583">
        <v>1.32</v>
      </c>
      <c r="G69" s="98">
        <f t="shared" si="1"/>
        <v>0.29000000000000004</v>
      </c>
      <c r="H69" s="690"/>
      <c r="I69" s="691"/>
      <c r="J69" s="691"/>
      <c r="K69" s="691"/>
      <c r="L69" s="692"/>
      <c r="M69" s="267"/>
      <c r="N69" s="268"/>
      <c r="O69" s="535" t="s">
        <v>104</v>
      </c>
    </row>
    <row r="70" spans="1:18" ht="58.5" customHeight="1" thickBot="1">
      <c r="A70" s="417" t="s">
        <v>105</v>
      </c>
      <c r="B70" s="684" t="str">
        <f t="shared" si="2"/>
        <v>★</v>
      </c>
      <c r="C70" s="685"/>
      <c r="D70" s="686"/>
      <c r="E70" s="189">
        <v>3.8</v>
      </c>
      <c r="F70" s="189">
        <v>3.55</v>
      </c>
      <c r="G70" s="263">
        <f t="shared" si="1"/>
        <v>-0.25</v>
      </c>
      <c r="H70" s="687"/>
      <c r="I70" s="688"/>
      <c r="J70" s="688"/>
      <c r="K70" s="688"/>
      <c r="L70" s="689"/>
      <c r="M70" s="418"/>
      <c r="N70" s="268"/>
      <c r="O70" s="535"/>
    </row>
    <row r="71" spans="1:18" ht="42.75" customHeight="1" thickBot="1">
      <c r="A71" s="419"/>
      <c r="B71" s="419"/>
      <c r="C71" s="419"/>
      <c r="D71" s="419"/>
      <c r="E71" s="726"/>
      <c r="F71" s="726"/>
      <c r="G71" s="726"/>
      <c r="H71" s="726"/>
      <c r="I71" s="726"/>
      <c r="J71" s="726"/>
      <c r="K71" s="726"/>
      <c r="L71" s="726"/>
      <c r="M71" s="77">
        <f>COUNTIF(E23:E69,"&gt;=10")</f>
        <v>2</v>
      </c>
      <c r="N71" s="77">
        <f>COUNTIF(F23:F69,"&gt;=10")</f>
        <v>0</v>
      </c>
      <c r="O71" s="77" t="s">
        <v>29</v>
      </c>
    </row>
    <row r="72" spans="1:18" ht="36.75" customHeight="1" thickBot="1">
      <c r="A72" s="99" t="s">
        <v>21</v>
      </c>
      <c r="B72" s="100"/>
      <c r="C72" s="169"/>
      <c r="D72" s="169"/>
      <c r="E72" s="727" t="s">
        <v>20</v>
      </c>
      <c r="F72" s="727"/>
      <c r="G72" s="727"/>
      <c r="H72" s="728" t="s">
        <v>378</v>
      </c>
      <c r="I72" s="729"/>
      <c r="J72" s="100"/>
      <c r="K72" s="101"/>
      <c r="L72" s="101"/>
      <c r="M72" s="102"/>
      <c r="N72" s="103"/>
    </row>
    <row r="73" spans="1:18" ht="36.75" customHeight="1" thickBot="1">
      <c r="A73" s="104"/>
      <c r="B73" s="420"/>
      <c r="C73" s="730" t="s">
        <v>106</v>
      </c>
      <c r="D73" s="731"/>
      <c r="E73" s="731"/>
      <c r="F73" s="732"/>
      <c r="G73" s="105">
        <f>+F70</f>
        <v>3.55</v>
      </c>
      <c r="H73" s="106" t="s">
        <v>107</v>
      </c>
      <c r="I73" s="733">
        <f>+G70</f>
        <v>-0.25</v>
      </c>
      <c r="J73" s="734"/>
      <c r="K73" s="421"/>
      <c r="L73" s="421"/>
      <c r="M73" s="422"/>
      <c r="N73" s="107"/>
    </row>
    <row r="74" spans="1:18" ht="36.75" customHeight="1" thickBot="1">
      <c r="A74" s="104"/>
      <c r="B74" s="420"/>
      <c r="C74" s="696" t="s">
        <v>108</v>
      </c>
      <c r="D74" s="697"/>
      <c r="E74" s="697"/>
      <c r="F74" s="698"/>
      <c r="G74" s="108">
        <f>+F35</f>
        <v>3.96</v>
      </c>
      <c r="H74" s="109" t="s">
        <v>107</v>
      </c>
      <c r="I74" s="699">
        <f>+G35</f>
        <v>0</v>
      </c>
      <c r="J74" s="700"/>
      <c r="K74" s="421"/>
      <c r="L74" s="421"/>
      <c r="M74" s="422"/>
      <c r="N74" s="107"/>
      <c r="R74" s="471" t="s">
        <v>21</v>
      </c>
    </row>
    <row r="75" spans="1:18" ht="36.75" customHeight="1" thickBot="1">
      <c r="A75" s="104"/>
      <c r="B75" s="420"/>
      <c r="C75" s="701" t="s">
        <v>109</v>
      </c>
      <c r="D75" s="702"/>
      <c r="E75" s="702"/>
      <c r="F75" s="110" t="str">
        <f>VLOOKUP(G75,F:P,10,0)</f>
        <v>大分県</v>
      </c>
      <c r="G75" s="111">
        <f>MAX(F23:F70)</f>
        <v>9.7200000000000006</v>
      </c>
      <c r="H75" s="703" t="s">
        <v>110</v>
      </c>
      <c r="I75" s="704"/>
      <c r="J75" s="704"/>
      <c r="K75" s="112">
        <f>+N71</f>
        <v>0</v>
      </c>
      <c r="L75" s="113" t="s">
        <v>111</v>
      </c>
      <c r="M75" s="114">
        <f>N71-M71</f>
        <v>-2</v>
      </c>
      <c r="N75" s="107"/>
      <c r="R75" s="472"/>
    </row>
    <row r="76" spans="1:18" ht="36.75" customHeight="1" thickBot="1">
      <c r="A76" s="115"/>
      <c r="B76" s="116"/>
      <c r="C76" s="116"/>
      <c r="D76" s="116"/>
      <c r="E76" s="116"/>
      <c r="F76" s="116"/>
      <c r="G76" s="116"/>
      <c r="H76" s="116"/>
      <c r="I76" s="116"/>
      <c r="J76" s="116"/>
      <c r="K76" s="117"/>
      <c r="L76" s="117"/>
      <c r="M76" s="118"/>
      <c r="N76" s="119"/>
      <c r="R76" s="472"/>
    </row>
    <row r="77" spans="1:18" ht="30.75" customHeight="1">
      <c r="A77" s="151"/>
      <c r="B77" s="151"/>
      <c r="C77" s="151"/>
      <c r="D77" s="151"/>
      <c r="E77" s="151"/>
      <c r="F77" s="151"/>
      <c r="G77" s="151"/>
      <c r="H77" s="151"/>
      <c r="I77" s="151"/>
      <c r="J77" s="151"/>
      <c r="K77" s="423"/>
      <c r="L77" s="423"/>
      <c r="M77" s="424"/>
      <c r="N77" s="425"/>
      <c r="R77" s="473"/>
    </row>
    <row r="78" spans="1:18" ht="30.75" customHeight="1" thickBot="1">
      <c r="A78" s="426"/>
      <c r="B78" s="426"/>
      <c r="C78" s="426"/>
      <c r="D78" s="426"/>
      <c r="E78" s="426"/>
      <c r="F78" s="426"/>
      <c r="G78" s="426"/>
      <c r="H78" s="426"/>
      <c r="I78" s="426"/>
      <c r="J78" s="426"/>
      <c r="K78" s="427"/>
      <c r="L78" s="427"/>
      <c r="M78" s="428"/>
      <c r="N78" s="426"/>
    </row>
    <row r="79" spans="1:18" ht="24.75" customHeight="1" thickTop="1">
      <c r="A79" s="705">
        <v>2</v>
      </c>
      <c r="B79" s="708" t="s">
        <v>288</v>
      </c>
      <c r="C79" s="709"/>
      <c r="D79" s="709"/>
      <c r="E79" s="709"/>
      <c r="F79" s="710"/>
      <c r="G79" s="717" t="s">
        <v>289</v>
      </c>
      <c r="H79" s="718"/>
      <c r="I79" s="718"/>
      <c r="J79" s="718"/>
      <c r="K79" s="718"/>
      <c r="L79" s="718"/>
      <c r="M79" s="718"/>
      <c r="N79" s="719"/>
    </row>
    <row r="80" spans="1:18" ht="24.75" customHeight="1">
      <c r="A80" s="706"/>
      <c r="B80" s="711"/>
      <c r="C80" s="712"/>
      <c r="D80" s="712"/>
      <c r="E80" s="712"/>
      <c r="F80" s="713"/>
      <c r="G80" s="720"/>
      <c r="H80" s="721"/>
      <c r="I80" s="721"/>
      <c r="J80" s="721"/>
      <c r="K80" s="721"/>
      <c r="L80" s="721"/>
      <c r="M80" s="721"/>
      <c r="N80" s="722"/>
      <c r="O80" s="429" t="s">
        <v>29</v>
      </c>
      <c r="P80" s="429"/>
    </row>
    <row r="81" spans="1:16" ht="24.75" customHeight="1">
      <c r="A81" s="706"/>
      <c r="B81" s="711"/>
      <c r="C81" s="712"/>
      <c r="D81" s="712"/>
      <c r="E81" s="712"/>
      <c r="F81" s="713"/>
      <c r="G81" s="720"/>
      <c r="H81" s="721"/>
      <c r="I81" s="721"/>
      <c r="J81" s="721"/>
      <c r="K81" s="721"/>
      <c r="L81" s="721"/>
      <c r="M81" s="721"/>
      <c r="N81" s="722"/>
      <c r="O81" s="429" t="s">
        <v>21</v>
      </c>
      <c r="P81" s="429" t="s">
        <v>112</v>
      </c>
    </row>
    <row r="82" spans="1:16" ht="24.75" customHeight="1">
      <c r="A82" s="706"/>
      <c r="B82" s="711"/>
      <c r="C82" s="712"/>
      <c r="D82" s="712"/>
      <c r="E82" s="712"/>
      <c r="F82" s="713"/>
      <c r="G82" s="720"/>
      <c r="H82" s="721"/>
      <c r="I82" s="721"/>
      <c r="J82" s="721"/>
      <c r="K82" s="721"/>
      <c r="L82" s="721"/>
      <c r="M82" s="721"/>
      <c r="N82" s="722"/>
      <c r="O82" s="430"/>
      <c r="P82" s="429"/>
    </row>
    <row r="83" spans="1:16" ht="46.2" customHeight="1" thickBot="1">
      <c r="A83" s="707"/>
      <c r="B83" s="714"/>
      <c r="C83" s="715"/>
      <c r="D83" s="715"/>
      <c r="E83" s="715"/>
      <c r="F83" s="716"/>
      <c r="G83" s="723"/>
      <c r="H83" s="724"/>
      <c r="I83" s="724"/>
      <c r="J83" s="724"/>
      <c r="K83" s="724"/>
      <c r="L83" s="724"/>
      <c r="M83" s="724"/>
      <c r="N83" s="725"/>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6">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 ref="B31:D31"/>
    <mergeCell ref="H31:L31"/>
    <mergeCell ref="B32:D32"/>
    <mergeCell ref="H32:L32"/>
    <mergeCell ref="B33:D33"/>
    <mergeCell ref="H33:L33"/>
    <mergeCell ref="B29:D29"/>
    <mergeCell ref="H29:L29"/>
    <mergeCell ref="B30:D30"/>
    <mergeCell ref="H30:L30"/>
    <mergeCell ref="B37:D37"/>
    <mergeCell ref="H37:L37"/>
    <mergeCell ref="B38:D38"/>
    <mergeCell ref="H38:L38"/>
    <mergeCell ref="B39:D39"/>
    <mergeCell ref="H39:L39"/>
    <mergeCell ref="B35:D35"/>
    <mergeCell ref="H35:L35"/>
    <mergeCell ref="B36:D36"/>
    <mergeCell ref="H36:L36"/>
    <mergeCell ref="B43:D43"/>
    <mergeCell ref="H43:L43"/>
    <mergeCell ref="B44:D44"/>
    <mergeCell ref="H44:L44"/>
    <mergeCell ref="B45:D45"/>
    <mergeCell ref="H45:L45"/>
    <mergeCell ref="B40:D40"/>
    <mergeCell ref="H40:L40"/>
    <mergeCell ref="B41:D41"/>
    <mergeCell ref="H41:L41"/>
    <mergeCell ref="B42:D42"/>
    <mergeCell ref="H42:L42"/>
    <mergeCell ref="B49:D49"/>
    <mergeCell ref="H49:L49"/>
    <mergeCell ref="B50:D50"/>
    <mergeCell ref="H50:L50"/>
    <mergeCell ref="B51:D51"/>
    <mergeCell ref="H51:L51"/>
    <mergeCell ref="B46:D46"/>
    <mergeCell ref="H46:L46"/>
    <mergeCell ref="B47:D47"/>
    <mergeCell ref="H47:L47"/>
    <mergeCell ref="B48:D48"/>
    <mergeCell ref="H48:L48"/>
    <mergeCell ref="B55:D55"/>
    <mergeCell ref="H55:L55"/>
    <mergeCell ref="B56:D56"/>
    <mergeCell ref="H56:L56"/>
    <mergeCell ref="B57:D57"/>
    <mergeCell ref="B52:D52"/>
    <mergeCell ref="H52:L52"/>
    <mergeCell ref="B53:D53"/>
    <mergeCell ref="H53:L53"/>
    <mergeCell ref="B54:D54"/>
    <mergeCell ref="H54:L54"/>
    <mergeCell ref="B61:D61"/>
    <mergeCell ref="H61:L61"/>
    <mergeCell ref="B62:D62"/>
    <mergeCell ref="H62:L62"/>
    <mergeCell ref="B63:D63"/>
    <mergeCell ref="H63:L63"/>
    <mergeCell ref="B58:D58"/>
    <mergeCell ref="H58:L58"/>
    <mergeCell ref="B59:D59"/>
    <mergeCell ref="H59:L59"/>
    <mergeCell ref="B60:D60"/>
    <mergeCell ref="H60:L60"/>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7:D67"/>
    <mergeCell ref="H67:L67"/>
    <mergeCell ref="B68:D68"/>
    <mergeCell ref="H68:L68"/>
    <mergeCell ref="B69:D69"/>
    <mergeCell ref="H69:L69"/>
    <mergeCell ref="B64:D64"/>
    <mergeCell ref="H64:L64"/>
    <mergeCell ref="B65:D65"/>
    <mergeCell ref="B66:D66"/>
    <mergeCell ref="H66:L66"/>
  </mergeCells>
  <phoneticPr fontId="107"/>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67EFF-8B04-43DA-989C-92278371D483}">
  <sheetPr>
    <pageSetUpPr fitToPage="1"/>
  </sheetPr>
  <dimension ref="A1:P24"/>
  <sheetViews>
    <sheetView view="pageBreakPreview" zoomScale="95" zoomScaleNormal="100" zoomScaleSheetLayoutView="95" workbookViewId="0">
      <selection activeCell="P7" sqref="P7"/>
    </sheetView>
  </sheetViews>
  <sheetFormatPr defaultColWidth="9" defaultRowHeight="13.2"/>
  <cols>
    <col min="1" max="1" width="4.88671875" style="632" customWidth="1"/>
    <col min="2" max="6" width="9" style="632"/>
    <col min="7" max="7" width="10.77734375" style="632" customWidth="1"/>
    <col min="8" max="8" width="9" style="632"/>
    <col min="9" max="9" width="6" style="632" customWidth="1"/>
    <col min="10" max="10" width="9" style="632"/>
    <col min="11" max="11" width="5.88671875" style="632" customWidth="1"/>
    <col min="12" max="12" width="38.33203125" style="632" customWidth="1"/>
    <col min="13" max="13" width="4.21875" style="632" customWidth="1"/>
    <col min="14" max="14" width="3.44140625" style="632" customWidth="1"/>
    <col min="15" max="256" width="9" style="632"/>
    <col min="257" max="257" width="4.88671875" style="632" customWidth="1"/>
    <col min="258" max="264" width="9" style="632"/>
    <col min="265" max="265" width="6" style="632" customWidth="1"/>
    <col min="266" max="266" width="9" style="632"/>
    <col min="267" max="267" width="5.88671875" style="632" customWidth="1"/>
    <col min="268" max="268" width="25" style="632" customWidth="1"/>
    <col min="269" max="269" width="4.21875" style="632" customWidth="1"/>
    <col min="270" max="270" width="3.44140625" style="632" customWidth="1"/>
    <col min="271" max="512" width="9" style="632"/>
    <col min="513" max="513" width="4.88671875" style="632" customWidth="1"/>
    <col min="514" max="520" width="9" style="632"/>
    <col min="521" max="521" width="6" style="632" customWidth="1"/>
    <col min="522" max="522" width="9" style="632"/>
    <col min="523" max="523" width="5.88671875" style="632" customWidth="1"/>
    <col min="524" max="524" width="25" style="632" customWidth="1"/>
    <col min="525" max="525" width="4.21875" style="632" customWidth="1"/>
    <col min="526" max="526" width="3.44140625" style="632" customWidth="1"/>
    <col min="527" max="768" width="9" style="632"/>
    <col min="769" max="769" width="4.88671875" style="632" customWidth="1"/>
    <col min="770" max="776" width="9" style="632"/>
    <col min="777" max="777" width="6" style="632" customWidth="1"/>
    <col min="778" max="778" width="9" style="632"/>
    <col min="779" max="779" width="5.88671875" style="632" customWidth="1"/>
    <col min="780" max="780" width="25" style="632" customWidth="1"/>
    <col min="781" max="781" width="4.21875" style="632" customWidth="1"/>
    <col min="782" max="782" width="3.44140625" style="632" customWidth="1"/>
    <col min="783" max="1024" width="9" style="632"/>
    <col min="1025" max="1025" width="4.88671875" style="632" customWidth="1"/>
    <col min="1026" max="1032" width="9" style="632"/>
    <col min="1033" max="1033" width="6" style="632" customWidth="1"/>
    <col min="1034" max="1034" width="9" style="632"/>
    <col min="1035" max="1035" width="5.88671875" style="632" customWidth="1"/>
    <col min="1036" max="1036" width="25" style="632" customWidth="1"/>
    <col min="1037" max="1037" width="4.21875" style="632" customWidth="1"/>
    <col min="1038" max="1038" width="3.44140625" style="632" customWidth="1"/>
    <col min="1039" max="1280" width="9" style="632"/>
    <col min="1281" max="1281" width="4.88671875" style="632" customWidth="1"/>
    <col min="1282" max="1288" width="9" style="632"/>
    <col min="1289" max="1289" width="6" style="632" customWidth="1"/>
    <col min="1290" max="1290" width="9" style="632"/>
    <col min="1291" max="1291" width="5.88671875" style="632" customWidth="1"/>
    <col min="1292" max="1292" width="25" style="632" customWidth="1"/>
    <col min="1293" max="1293" width="4.21875" style="632" customWidth="1"/>
    <col min="1294" max="1294" width="3.44140625" style="632" customWidth="1"/>
    <col min="1295" max="1536" width="9" style="632"/>
    <col min="1537" max="1537" width="4.88671875" style="632" customWidth="1"/>
    <col min="1538" max="1544" width="9" style="632"/>
    <col min="1545" max="1545" width="6" style="632" customWidth="1"/>
    <col min="1546" max="1546" width="9" style="632"/>
    <col min="1547" max="1547" width="5.88671875" style="632" customWidth="1"/>
    <col min="1548" max="1548" width="25" style="632" customWidth="1"/>
    <col min="1549" max="1549" width="4.21875" style="632" customWidth="1"/>
    <col min="1550" max="1550" width="3.44140625" style="632" customWidth="1"/>
    <col min="1551" max="1792" width="9" style="632"/>
    <col min="1793" max="1793" width="4.88671875" style="632" customWidth="1"/>
    <col min="1794" max="1800" width="9" style="632"/>
    <col min="1801" max="1801" width="6" style="632" customWidth="1"/>
    <col min="1802" max="1802" width="9" style="632"/>
    <col min="1803" max="1803" width="5.88671875" style="632" customWidth="1"/>
    <col min="1804" max="1804" width="25" style="632" customWidth="1"/>
    <col min="1805" max="1805" width="4.21875" style="632" customWidth="1"/>
    <col min="1806" max="1806" width="3.44140625" style="632" customWidth="1"/>
    <col min="1807" max="2048" width="9" style="632"/>
    <col min="2049" max="2049" width="4.88671875" style="632" customWidth="1"/>
    <col min="2050" max="2056" width="9" style="632"/>
    <col min="2057" max="2057" width="6" style="632" customWidth="1"/>
    <col min="2058" max="2058" width="9" style="632"/>
    <col min="2059" max="2059" width="5.88671875" style="632" customWidth="1"/>
    <col min="2060" max="2060" width="25" style="632" customWidth="1"/>
    <col min="2061" max="2061" width="4.21875" style="632" customWidth="1"/>
    <col min="2062" max="2062" width="3.44140625" style="632" customWidth="1"/>
    <col min="2063" max="2304" width="9" style="632"/>
    <col min="2305" max="2305" width="4.88671875" style="632" customWidth="1"/>
    <col min="2306" max="2312" width="9" style="632"/>
    <col min="2313" max="2313" width="6" style="632" customWidth="1"/>
    <col min="2314" max="2314" width="9" style="632"/>
    <col min="2315" max="2315" width="5.88671875" style="632" customWidth="1"/>
    <col min="2316" max="2316" width="25" style="632" customWidth="1"/>
    <col min="2317" max="2317" width="4.21875" style="632" customWidth="1"/>
    <col min="2318" max="2318" width="3.44140625" style="632" customWidth="1"/>
    <col min="2319" max="2560" width="9" style="632"/>
    <col min="2561" max="2561" width="4.88671875" style="632" customWidth="1"/>
    <col min="2562" max="2568" width="9" style="632"/>
    <col min="2569" max="2569" width="6" style="632" customWidth="1"/>
    <col min="2570" max="2570" width="9" style="632"/>
    <col min="2571" max="2571" width="5.88671875" style="632" customWidth="1"/>
    <col min="2572" max="2572" width="25" style="632" customWidth="1"/>
    <col min="2573" max="2573" width="4.21875" style="632" customWidth="1"/>
    <col min="2574" max="2574" width="3.44140625" style="632" customWidth="1"/>
    <col min="2575" max="2816" width="9" style="632"/>
    <col min="2817" max="2817" width="4.88671875" style="632" customWidth="1"/>
    <col min="2818" max="2824" width="9" style="632"/>
    <col min="2825" max="2825" width="6" style="632" customWidth="1"/>
    <col min="2826" max="2826" width="9" style="632"/>
    <col min="2827" max="2827" width="5.88671875" style="632" customWidth="1"/>
    <col min="2828" max="2828" width="25" style="632" customWidth="1"/>
    <col min="2829" max="2829" width="4.21875" style="632" customWidth="1"/>
    <col min="2830" max="2830" width="3.44140625" style="632" customWidth="1"/>
    <col min="2831" max="3072" width="9" style="632"/>
    <col min="3073" max="3073" width="4.88671875" style="632" customWidth="1"/>
    <col min="3074" max="3080" width="9" style="632"/>
    <col min="3081" max="3081" width="6" style="632" customWidth="1"/>
    <col min="3082" max="3082" width="9" style="632"/>
    <col min="3083" max="3083" width="5.88671875" style="632" customWidth="1"/>
    <col min="3084" max="3084" width="25" style="632" customWidth="1"/>
    <col min="3085" max="3085" width="4.21875" style="632" customWidth="1"/>
    <col min="3086" max="3086" width="3.44140625" style="632" customWidth="1"/>
    <col min="3087" max="3328" width="9" style="632"/>
    <col min="3329" max="3329" width="4.88671875" style="632" customWidth="1"/>
    <col min="3330" max="3336" width="9" style="632"/>
    <col min="3337" max="3337" width="6" style="632" customWidth="1"/>
    <col min="3338" max="3338" width="9" style="632"/>
    <col min="3339" max="3339" width="5.88671875" style="632" customWidth="1"/>
    <col min="3340" max="3340" width="25" style="632" customWidth="1"/>
    <col min="3341" max="3341" width="4.21875" style="632" customWidth="1"/>
    <col min="3342" max="3342" width="3.44140625" style="632" customWidth="1"/>
    <col min="3343" max="3584" width="9" style="632"/>
    <col min="3585" max="3585" width="4.88671875" style="632" customWidth="1"/>
    <col min="3586" max="3592" width="9" style="632"/>
    <col min="3593" max="3593" width="6" style="632" customWidth="1"/>
    <col min="3594" max="3594" width="9" style="632"/>
    <col min="3595" max="3595" width="5.88671875" style="632" customWidth="1"/>
    <col min="3596" max="3596" width="25" style="632" customWidth="1"/>
    <col min="3597" max="3597" width="4.21875" style="632" customWidth="1"/>
    <col min="3598" max="3598" width="3.44140625" style="632" customWidth="1"/>
    <col min="3599" max="3840" width="9" style="632"/>
    <col min="3841" max="3841" width="4.88671875" style="632" customWidth="1"/>
    <col min="3842" max="3848" width="9" style="632"/>
    <col min="3849" max="3849" width="6" style="632" customWidth="1"/>
    <col min="3850" max="3850" width="9" style="632"/>
    <col min="3851" max="3851" width="5.88671875" style="632" customWidth="1"/>
    <col min="3852" max="3852" width="25" style="632" customWidth="1"/>
    <col min="3853" max="3853" width="4.21875" style="632" customWidth="1"/>
    <col min="3854" max="3854" width="3.44140625" style="632" customWidth="1"/>
    <col min="3855" max="4096" width="9" style="632"/>
    <col min="4097" max="4097" width="4.88671875" style="632" customWidth="1"/>
    <col min="4098" max="4104" width="9" style="632"/>
    <col min="4105" max="4105" width="6" style="632" customWidth="1"/>
    <col min="4106" max="4106" width="9" style="632"/>
    <col min="4107" max="4107" width="5.88671875" style="632" customWidth="1"/>
    <col min="4108" max="4108" width="25" style="632" customWidth="1"/>
    <col min="4109" max="4109" width="4.21875" style="632" customWidth="1"/>
    <col min="4110" max="4110" width="3.44140625" style="632" customWidth="1"/>
    <col min="4111" max="4352" width="9" style="632"/>
    <col min="4353" max="4353" width="4.88671875" style="632" customWidth="1"/>
    <col min="4354" max="4360" width="9" style="632"/>
    <col min="4361" max="4361" width="6" style="632" customWidth="1"/>
    <col min="4362" max="4362" width="9" style="632"/>
    <col min="4363" max="4363" width="5.88671875" style="632" customWidth="1"/>
    <col min="4364" max="4364" width="25" style="632" customWidth="1"/>
    <col min="4365" max="4365" width="4.21875" style="632" customWidth="1"/>
    <col min="4366" max="4366" width="3.44140625" style="632" customWidth="1"/>
    <col min="4367" max="4608" width="9" style="632"/>
    <col min="4609" max="4609" width="4.88671875" style="632" customWidth="1"/>
    <col min="4610" max="4616" width="9" style="632"/>
    <col min="4617" max="4617" width="6" style="632" customWidth="1"/>
    <col min="4618" max="4618" width="9" style="632"/>
    <col min="4619" max="4619" width="5.88671875" style="632" customWidth="1"/>
    <col min="4620" max="4620" width="25" style="632" customWidth="1"/>
    <col min="4621" max="4621" width="4.21875" style="632" customWidth="1"/>
    <col min="4622" max="4622" width="3.44140625" style="632" customWidth="1"/>
    <col min="4623" max="4864" width="9" style="632"/>
    <col min="4865" max="4865" width="4.88671875" style="632" customWidth="1"/>
    <col min="4866" max="4872" width="9" style="632"/>
    <col min="4873" max="4873" width="6" style="632" customWidth="1"/>
    <col min="4874" max="4874" width="9" style="632"/>
    <col min="4875" max="4875" width="5.88671875" style="632" customWidth="1"/>
    <col min="4876" max="4876" width="25" style="632" customWidth="1"/>
    <col min="4877" max="4877" width="4.21875" style="632" customWidth="1"/>
    <col min="4878" max="4878" width="3.44140625" style="632" customWidth="1"/>
    <col min="4879" max="5120" width="9" style="632"/>
    <col min="5121" max="5121" width="4.88671875" style="632" customWidth="1"/>
    <col min="5122" max="5128" width="9" style="632"/>
    <col min="5129" max="5129" width="6" style="632" customWidth="1"/>
    <col min="5130" max="5130" width="9" style="632"/>
    <col min="5131" max="5131" width="5.88671875" style="632" customWidth="1"/>
    <col min="5132" max="5132" width="25" style="632" customWidth="1"/>
    <col min="5133" max="5133" width="4.21875" style="632" customWidth="1"/>
    <col min="5134" max="5134" width="3.44140625" style="632" customWidth="1"/>
    <col min="5135" max="5376" width="9" style="632"/>
    <col min="5377" max="5377" width="4.88671875" style="632" customWidth="1"/>
    <col min="5378" max="5384" width="9" style="632"/>
    <col min="5385" max="5385" width="6" style="632" customWidth="1"/>
    <col min="5386" max="5386" width="9" style="632"/>
    <col min="5387" max="5387" width="5.88671875" style="632" customWidth="1"/>
    <col min="5388" max="5388" width="25" style="632" customWidth="1"/>
    <col min="5389" max="5389" width="4.21875" style="632" customWidth="1"/>
    <col min="5390" max="5390" width="3.44140625" style="632" customWidth="1"/>
    <col min="5391" max="5632" width="9" style="632"/>
    <col min="5633" max="5633" width="4.88671875" style="632" customWidth="1"/>
    <col min="5634" max="5640" width="9" style="632"/>
    <col min="5641" max="5641" width="6" style="632" customWidth="1"/>
    <col min="5642" max="5642" width="9" style="632"/>
    <col min="5643" max="5643" width="5.88671875" style="632" customWidth="1"/>
    <col min="5644" max="5644" width="25" style="632" customWidth="1"/>
    <col min="5645" max="5645" width="4.21875" style="632" customWidth="1"/>
    <col min="5646" max="5646" width="3.44140625" style="632" customWidth="1"/>
    <col min="5647" max="5888" width="9" style="632"/>
    <col min="5889" max="5889" width="4.88671875" style="632" customWidth="1"/>
    <col min="5890" max="5896" width="9" style="632"/>
    <col min="5897" max="5897" width="6" style="632" customWidth="1"/>
    <col min="5898" max="5898" width="9" style="632"/>
    <col min="5899" max="5899" width="5.88671875" style="632" customWidth="1"/>
    <col min="5900" max="5900" width="25" style="632" customWidth="1"/>
    <col min="5901" max="5901" width="4.21875" style="632" customWidth="1"/>
    <col min="5902" max="5902" width="3.44140625" style="632" customWidth="1"/>
    <col min="5903" max="6144" width="9" style="632"/>
    <col min="6145" max="6145" width="4.88671875" style="632" customWidth="1"/>
    <col min="6146" max="6152" width="9" style="632"/>
    <col min="6153" max="6153" width="6" style="632" customWidth="1"/>
    <col min="6154" max="6154" width="9" style="632"/>
    <col min="6155" max="6155" width="5.88671875" style="632" customWidth="1"/>
    <col min="6156" max="6156" width="25" style="632" customWidth="1"/>
    <col min="6157" max="6157" width="4.21875" style="632" customWidth="1"/>
    <col min="6158" max="6158" width="3.44140625" style="632" customWidth="1"/>
    <col min="6159" max="6400" width="9" style="632"/>
    <col min="6401" max="6401" width="4.88671875" style="632" customWidth="1"/>
    <col min="6402" max="6408" width="9" style="632"/>
    <col min="6409" max="6409" width="6" style="632" customWidth="1"/>
    <col min="6410" max="6410" width="9" style="632"/>
    <col min="6411" max="6411" width="5.88671875" style="632" customWidth="1"/>
    <col min="6412" max="6412" width="25" style="632" customWidth="1"/>
    <col min="6413" max="6413" width="4.21875" style="632" customWidth="1"/>
    <col min="6414" max="6414" width="3.44140625" style="632" customWidth="1"/>
    <col min="6415" max="6656" width="9" style="632"/>
    <col min="6657" max="6657" width="4.88671875" style="632" customWidth="1"/>
    <col min="6658" max="6664" width="9" style="632"/>
    <col min="6665" max="6665" width="6" style="632" customWidth="1"/>
    <col min="6666" max="6666" width="9" style="632"/>
    <col min="6667" max="6667" width="5.88671875" style="632" customWidth="1"/>
    <col min="6668" max="6668" width="25" style="632" customWidth="1"/>
    <col min="6669" max="6669" width="4.21875" style="632" customWidth="1"/>
    <col min="6670" max="6670" width="3.44140625" style="632" customWidth="1"/>
    <col min="6671" max="6912" width="9" style="632"/>
    <col min="6913" max="6913" width="4.88671875" style="632" customWidth="1"/>
    <col min="6914" max="6920" width="9" style="632"/>
    <col min="6921" max="6921" width="6" style="632" customWidth="1"/>
    <col min="6922" max="6922" width="9" style="632"/>
    <col min="6923" max="6923" width="5.88671875" style="632" customWidth="1"/>
    <col min="6924" max="6924" width="25" style="632" customWidth="1"/>
    <col min="6925" max="6925" width="4.21875" style="632" customWidth="1"/>
    <col min="6926" max="6926" width="3.44140625" style="632" customWidth="1"/>
    <col min="6927" max="7168" width="9" style="632"/>
    <col min="7169" max="7169" width="4.88671875" style="632" customWidth="1"/>
    <col min="7170" max="7176" width="9" style="632"/>
    <col min="7177" max="7177" width="6" style="632" customWidth="1"/>
    <col min="7178" max="7178" width="9" style="632"/>
    <col min="7179" max="7179" width="5.88671875" style="632" customWidth="1"/>
    <col min="7180" max="7180" width="25" style="632" customWidth="1"/>
    <col min="7181" max="7181" width="4.21875" style="632" customWidth="1"/>
    <col min="7182" max="7182" width="3.44140625" style="632" customWidth="1"/>
    <col min="7183" max="7424" width="9" style="632"/>
    <col min="7425" max="7425" width="4.88671875" style="632" customWidth="1"/>
    <col min="7426" max="7432" width="9" style="632"/>
    <col min="7433" max="7433" width="6" style="632" customWidth="1"/>
    <col min="7434" max="7434" width="9" style="632"/>
    <col min="7435" max="7435" width="5.88671875" style="632" customWidth="1"/>
    <col min="7436" max="7436" width="25" style="632" customWidth="1"/>
    <col min="7437" max="7437" width="4.21875" style="632" customWidth="1"/>
    <col min="7438" max="7438" width="3.44140625" style="632" customWidth="1"/>
    <col min="7439" max="7680" width="9" style="632"/>
    <col min="7681" max="7681" width="4.88671875" style="632" customWidth="1"/>
    <col min="7682" max="7688" width="9" style="632"/>
    <col min="7689" max="7689" width="6" style="632" customWidth="1"/>
    <col min="7690" max="7690" width="9" style="632"/>
    <col min="7691" max="7691" width="5.88671875" style="632" customWidth="1"/>
    <col min="7692" max="7692" width="25" style="632" customWidth="1"/>
    <col min="7693" max="7693" width="4.21875" style="632" customWidth="1"/>
    <col min="7694" max="7694" width="3.44140625" style="632" customWidth="1"/>
    <col min="7695" max="7936" width="9" style="632"/>
    <col min="7937" max="7937" width="4.88671875" style="632" customWidth="1"/>
    <col min="7938" max="7944" width="9" style="632"/>
    <col min="7945" max="7945" width="6" style="632" customWidth="1"/>
    <col min="7946" max="7946" width="9" style="632"/>
    <col min="7947" max="7947" width="5.88671875" style="632" customWidth="1"/>
    <col min="7948" max="7948" width="25" style="632" customWidth="1"/>
    <col min="7949" max="7949" width="4.21875" style="632" customWidth="1"/>
    <col min="7950" max="7950" width="3.44140625" style="632" customWidth="1"/>
    <col min="7951" max="8192" width="9" style="632"/>
    <col min="8193" max="8193" width="4.88671875" style="632" customWidth="1"/>
    <col min="8194" max="8200" width="9" style="632"/>
    <col min="8201" max="8201" width="6" style="632" customWidth="1"/>
    <col min="8202" max="8202" width="9" style="632"/>
    <col min="8203" max="8203" width="5.88671875" style="632" customWidth="1"/>
    <col min="8204" max="8204" width="25" style="632" customWidth="1"/>
    <col min="8205" max="8205" width="4.21875" style="632" customWidth="1"/>
    <col min="8206" max="8206" width="3.44140625" style="632" customWidth="1"/>
    <col min="8207" max="8448" width="9" style="632"/>
    <col min="8449" max="8449" width="4.88671875" style="632" customWidth="1"/>
    <col min="8450" max="8456" width="9" style="632"/>
    <col min="8457" max="8457" width="6" style="632" customWidth="1"/>
    <col min="8458" max="8458" width="9" style="632"/>
    <col min="8459" max="8459" width="5.88671875" style="632" customWidth="1"/>
    <col min="8460" max="8460" width="25" style="632" customWidth="1"/>
    <col min="8461" max="8461" width="4.21875" style="632" customWidth="1"/>
    <col min="8462" max="8462" width="3.44140625" style="632" customWidth="1"/>
    <col min="8463" max="8704" width="9" style="632"/>
    <col min="8705" max="8705" width="4.88671875" style="632" customWidth="1"/>
    <col min="8706" max="8712" width="9" style="632"/>
    <col min="8713" max="8713" width="6" style="632" customWidth="1"/>
    <col min="8714" max="8714" width="9" style="632"/>
    <col min="8715" max="8715" width="5.88671875" style="632" customWidth="1"/>
    <col min="8716" max="8716" width="25" style="632" customWidth="1"/>
    <col min="8717" max="8717" width="4.21875" style="632" customWidth="1"/>
    <col min="8718" max="8718" width="3.44140625" style="632" customWidth="1"/>
    <col min="8719" max="8960" width="9" style="632"/>
    <col min="8961" max="8961" width="4.88671875" style="632" customWidth="1"/>
    <col min="8962" max="8968" width="9" style="632"/>
    <col min="8969" max="8969" width="6" style="632" customWidth="1"/>
    <col min="8970" max="8970" width="9" style="632"/>
    <col min="8971" max="8971" width="5.88671875" style="632" customWidth="1"/>
    <col min="8972" max="8972" width="25" style="632" customWidth="1"/>
    <col min="8973" max="8973" width="4.21875" style="632" customWidth="1"/>
    <col min="8974" max="8974" width="3.44140625" style="632" customWidth="1"/>
    <col min="8975" max="9216" width="9" style="632"/>
    <col min="9217" max="9217" width="4.88671875" style="632" customWidth="1"/>
    <col min="9218" max="9224" width="9" style="632"/>
    <col min="9225" max="9225" width="6" style="632" customWidth="1"/>
    <col min="9226" max="9226" width="9" style="632"/>
    <col min="9227" max="9227" width="5.88671875" style="632" customWidth="1"/>
    <col min="9228" max="9228" width="25" style="632" customWidth="1"/>
    <col min="9229" max="9229" width="4.21875" style="632" customWidth="1"/>
    <col min="9230" max="9230" width="3.44140625" style="632" customWidth="1"/>
    <col min="9231" max="9472" width="9" style="632"/>
    <col min="9473" max="9473" width="4.88671875" style="632" customWidth="1"/>
    <col min="9474" max="9480" width="9" style="632"/>
    <col min="9481" max="9481" width="6" style="632" customWidth="1"/>
    <col min="9482" max="9482" width="9" style="632"/>
    <col min="9483" max="9483" width="5.88671875" style="632" customWidth="1"/>
    <col min="9484" max="9484" width="25" style="632" customWidth="1"/>
    <col min="9485" max="9485" width="4.21875" style="632" customWidth="1"/>
    <col min="9486" max="9486" width="3.44140625" style="632" customWidth="1"/>
    <col min="9487" max="9728" width="9" style="632"/>
    <col min="9729" max="9729" width="4.88671875" style="632" customWidth="1"/>
    <col min="9730" max="9736" width="9" style="632"/>
    <col min="9737" max="9737" width="6" style="632" customWidth="1"/>
    <col min="9738" max="9738" width="9" style="632"/>
    <col min="9739" max="9739" width="5.88671875" style="632" customWidth="1"/>
    <col min="9740" max="9740" width="25" style="632" customWidth="1"/>
    <col min="9741" max="9741" width="4.21875" style="632" customWidth="1"/>
    <col min="9742" max="9742" width="3.44140625" style="632" customWidth="1"/>
    <col min="9743" max="9984" width="9" style="632"/>
    <col min="9985" max="9985" width="4.88671875" style="632" customWidth="1"/>
    <col min="9986" max="9992" width="9" style="632"/>
    <col min="9993" max="9993" width="6" style="632" customWidth="1"/>
    <col min="9994" max="9994" width="9" style="632"/>
    <col min="9995" max="9995" width="5.88671875" style="632" customWidth="1"/>
    <col min="9996" max="9996" width="25" style="632" customWidth="1"/>
    <col min="9997" max="9997" width="4.21875" style="632" customWidth="1"/>
    <col min="9998" max="9998" width="3.44140625" style="632" customWidth="1"/>
    <col min="9999" max="10240" width="9" style="632"/>
    <col min="10241" max="10241" width="4.88671875" style="632" customWidth="1"/>
    <col min="10242" max="10248" width="9" style="632"/>
    <col min="10249" max="10249" width="6" style="632" customWidth="1"/>
    <col min="10250" max="10250" width="9" style="632"/>
    <col min="10251" max="10251" width="5.88671875" style="632" customWidth="1"/>
    <col min="10252" max="10252" width="25" style="632" customWidth="1"/>
    <col min="10253" max="10253" width="4.21875" style="632" customWidth="1"/>
    <col min="10254" max="10254" width="3.44140625" style="632" customWidth="1"/>
    <col min="10255" max="10496" width="9" style="632"/>
    <col min="10497" max="10497" width="4.88671875" style="632" customWidth="1"/>
    <col min="10498" max="10504" width="9" style="632"/>
    <col min="10505" max="10505" width="6" style="632" customWidth="1"/>
    <col min="10506" max="10506" width="9" style="632"/>
    <col min="10507" max="10507" width="5.88671875" style="632" customWidth="1"/>
    <col min="10508" max="10508" width="25" style="632" customWidth="1"/>
    <col min="10509" max="10509" width="4.21875" style="632" customWidth="1"/>
    <col min="10510" max="10510" width="3.44140625" style="632" customWidth="1"/>
    <col min="10511" max="10752" width="9" style="632"/>
    <col min="10753" max="10753" width="4.88671875" style="632" customWidth="1"/>
    <col min="10754" max="10760" width="9" style="632"/>
    <col min="10761" max="10761" width="6" style="632" customWidth="1"/>
    <col min="10762" max="10762" width="9" style="632"/>
    <col min="10763" max="10763" width="5.88671875" style="632" customWidth="1"/>
    <col min="10764" max="10764" width="25" style="632" customWidth="1"/>
    <col min="10765" max="10765" width="4.21875" style="632" customWidth="1"/>
    <col min="10766" max="10766" width="3.44140625" style="632" customWidth="1"/>
    <col min="10767" max="11008" width="9" style="632"/>
    <col min="11009" max="11009" width="4.88671875" style="632" customWidth="1"/>
    <col min="11010" max="11016" width="9" style="632"/>
    <col min="11017" max="11017" width="6" style="632" customWidth="1"/>
    <col min="11018" max="11018" width="9" style="632"/>
    <col min="11019" max="11019" width="5.88671875" style="632" customWidth="1"/>
    <col min="11020" max="11020" width="25" style="632" customWidth="1"/>
    <col min="11021" max="11021" width="4.21875" style="632" customWidth="1"/>
    <col min="11022" max="11022" width="3.44140625" style="632" customWidth="1"/>
    <col min="11023" max="11264" width="9" style="632"/>
    <col min="11265" max="11265" width="4.88671875" style="632" customWidth="1"/>
    <col min="11266" max="11272" width="9" style="632"/>
    <col min="11273" max="11273" width="6" style="632" customWidth="1"/>
    <col min="11274" max="11274" width="9" style="632"/>
    <col min="11275" max="11275" width="5.88671875" style="632" customWidth="1"/>
    <col min="11276" max="11276" width="25" style="632" customWidth="1"/>
    <col min="11277" max="11277" width="4.21875" style="632" customWidth="1"/>
    <col min="11278" max="11278" width="3.44140625" style="632" customWidth="1"/>
    <col min="11279" max="11520" width="9" style="632"/>
    <col min="11521" max="11521" width="4.88671875" style="632" customWidth="1"/>
    <col min="11522" max="11528" width="9" style="632"/>
    <col min="11529" max="11529" width="6" style="632" customWidth="1"/>
    <col min="11530" max="11530" width="9" style="632"/>
    <col min="11531" max="11531" width="5.88671875" style="632" customWidth="1"/>
    <col min="11532" max="11532" width="25" style="632" customWidth="1"/>
    <col min="11533" max="11533" width="4.21875" style="632" customWidth="1"/>
    <col min="11534" max="11534" width="3.44140625" style="632" customWidth="1"/>
    <col min="11535" max="11776" width="9" style="632"/>
    <col min="11777" max="11777" width="4.88671875" style="632" customWidth="1"/>
    <col min="11778" max="11784" width="9" style="632"/>
    <col min="11785" max="11785" width="6" style="632" customWidth="1"/>
    <col min="11786" max="11786" width="9" style="632"/>
    <col min="11787" max="11787" width="5.88671875" style="632" customWidth="1"/>
    <col min="11788" max="11788" width="25" style="632" customWidth="1"/>
    <col min="11789" max="11789" width="4.21875" style="632" customWidth="1"/>
    <col min="11790" max="11790" width="3.44140625" style="632" customWidth="1"/>
    <col min="11791" max="12032" width="9" style="632"/>
    <col min="12033" max="12033" width="4.88671875" style="632" customWidth="1"/>
    <col min="12034" max="12040" width="9" style="632"/>
    <col min="12041" max="12041" width="6" style="632" customWidth="1"/>
    <col min="12042" max="12042" width="9" style="632"/>
    <col min="12043" max="12043" width="5.88671875" style="632" customWidth="1"/>
    <col min="12044" max="12044" width="25" style="632" customWidth="1"/>
    <col min="12045" max="12045" width="4.21875" style="632" customWidth="1"/>
    <col min="12046" max="12046" width="3.44140625" style="632" customWidth="1"/>
    <col min="12047" max="12288" width="9" style="632"/>
    <col min="12289" max="12289" width="4.88671875" style="632" customWidth="1"/>
    <col min="12290" max="12296" width="9" style="632"/>
    <col min="12297" max="12297" width="6" style="632" customWidth="1"/>
    <col min="12298" max="12298" width="9" style="632"/>
    <col min="12299" max="12299" width="5.88671875" style="632" customWidth="1"/>
    <col min="12300" max="12300" width="25" style="632" customWidth="1"/>
    <col min="12301" max="12301" width="4.21875" style="632" customWidth="1"/>
    <col min="12302" max="12302" width="3.44140625" style="632" customWidth="1"/>
    <col min="12303" max="12544" width="9" style="632"/>
    <col min="12545" max="12545" width="4.88671875" style="632" customWidth="1"/>
    <col min="12546" max="12552" width="9" style="632"/>
    <col min="12553" max="12553" width="6" style="632" customWidth="1"/>
    <col min="12554" max="12554" width="9" style="632"/>
    <col min="12555" max="12555" width="5.88671875" style="632" customWidth="1"/>
    <col min="12556" max="12556" width="25" style="632" customWidth="1"/>
    <col min="12557" max="12557" width="4.21875" style="632" customWidth="1"/>
    <col min="12558" max="12558" width="3.44140625" style="632" customWidth="1"/>
    <col min="12559" max="12800" width="9" style="632"/>
    <col min="12801" max="12801" width="4.88671875" style="632" customWidth="1"/>
    <col min="12802" max="12808" width="9" style="632"/>
    <col min="12809" max="12809" width="6" style="632" customWidth="1"/>
    <col min="12810" max="12810" width="9" style="632"/>
    <col min="12811" max="12811" width="5.88671875" style="632" customWidth="1"/>
    <col min="12812" max="12812" width="25" style="632" customWidth="1"/>
    <col min="12813" max="12813" width="4.21875" style="632" customWidth="1"/>
    <col min="12814" max="12814" width="3.44140625" style="632" customWidth="1"/>
    <col min="12815" max="13056" width="9" style="632"/>
    <col min="13057" max="13057" width="4.88671875" style="632" customWidth="1"/>
    <col min="13058" max="13064" width="9" style="632"/>
    <col min="13065" max="13065" width="6" style="632" customWidth="1"/>
    <col min="13066" max="13066" width="9" style="632"/>
    <col min="13067" max="13067" width="5.88671875" style="632" customWidth="1"/>
    <col min="13068" max="13068" width="25" style="632" customWidth="1"/>
    <col min="13069" max="13069" width="4.21875" style="632" customWidth="1"/>
    <col min="13070" max="13070" width="3.44140625" style="632" customWidth="1"/>
    <col min="13071" max="13312" width="9" style="632"/>
    <col min="13313" max="13313" width="4.88671875" style="632" customWidth="1"/>
    <col min="13314" max="13320" width="9" style="632"/>
    <col min="13321" max="13321" width="6" style="632" customWidth="1"/>
    <col min="13322" max="13322" width="9" style="632"/>
    <col min="13323" max="13323" width="5.88671875" style="632" customWidth="1"/>
    <col min="13324" max="13324" width="25" style="632" customWidth="1"/>
    <col min="13325" max="13325" width="4.21875" style="632" customWidth="1"/>
    <col min="13326" max="13326" width="3.44140625" style="632" customWidth="1"/>
    <col min="13327" max="13568" width="9" style="632"/>
    <col min="13569" max="13569" width="4.88671875" style="632" customWidth="1"/>
    <col min="13570" max="13576" width="9" style="632"/>
    <col min="13577" max="13577" width="6" style="632" customWidth="1"/>
    <col min="13578" max="13578" width="9" style="632"/>
    <col min="13579" max="13579" width="5.88671875" style="632" customWidth="1"/>
    <col min="13580" max="13580" width="25" style="632" customWidth="1"/>
    <col min="13581" max="13581" width="4.21875" style="632" customWidth="1"/>
    <col min="13582" max="13582" width="3.44140625" style="632" customWidth="1"/>
    <col min="13583" max="13824" width="9" style="632"/>
    <col min="13825" max="13825" width="4.88671875" style="632" customWidth="1"/>
    <col min="13826" max="13832" width="9" style="632"/>
    <col min="13833" max="13833" width="6" style="632" customWidth="1"/>
    <col min="13834" max="13834" width="9" style="632"/>
    <col min="13835" max="13835" width="5.88671875" style="632" customWidth="1"/>
    <col min="13836" max="13836" width="25" style="632" customWidth="1"/>
    <col min="13837" max="13837" width="4.21875" style="632" customWidth="1"/>
    <col min="13838" max="13838" width="3.44140625" style="632" customWidth="1"/>
    <col min="13839" max="14080" width="9" style="632"/>
    <col min="14081" max="14081" width="4.88671875" style="632" customWidth="1"/>
    <col min="14082" max="14088" width="9" style="632"/>
    <col min="14089" max="14089" width="6" style="632" customWidth="1"/>
    <col min="14090" max="14090" width="9" style="632"/>
    <col min="14091" max="14091" width="5.88671875" style="632" customWidth="1"/>
    <col min="14092" max="14092" width="25" style="632" customWidth="1"/>
    <col min="14093" max="14093" width="4.21875" style="632" customWidth="1"/>
    <col min="14094" max="14094" width="3.44140625" style="632" customWidth="1"/>
    <col min="14095" max="14336" width="9" style="632"/>
    <col min="14337" max="14337" width="4.88671875" style="632" customWidth="1"/>
    <col min="14338" max="14344" width="9" style="632"/>
    <col min="14345" max="14345" width="6" style="632" customWidth="1"/>
    <col min="14346" max="14346" width="9" style="632"/>
    <col min="14347" max="14347" width="5.88671875" style="632" customWidth="1"/>
    <col min="14348" max="14348" width="25" style="632" customWidth="1"/>
    <col min="14349" max="14349" width="4.21875" style="632" customWidth="1"/>
    <col min="14350" max="14350" width="3.44140625" style="632" customWidth="1"/>
    <col min="14351" max="14592" width="9" style="632"/>
    <col min="14593" max="14593" width="4.88671875" style="632" customWidth="1"/>
    <col min="14594" max="14600" width="9" style="632"/>
    <col min="14601" max="14601" width="6" style="632" customWidth="1"/>
    <col min="14602" max="14602" width="9" style="632"/>
    <col min="14603" max="14603" width="5.88671875" style="632" customWidth="1"/>
    <col min="14604" max="14604" width="25" style="632" customWidth="1"/>
    <col min="14605" max="14605" width="4.21875" style="632" customWidth="1"/>
    <col min="14606" max="14606" width="3.44140625" style="632" customWidth="1"/>
    <col min="14607" max="14848" width="9" style="632"/>
    <col min="14849" max="14849" width="4.88671875" style="632" customWidth="1"/>
    <col min="14850" max="14856" width="9" style="632"/>
    <col min="14857" max="14857" width="6" style="632" customWidth="1"/>
    <col min="14858" max="14858" width="9" style="632"/>
    <col min="14859" max="14859" width="5.88671875" style="632" customWidth="1"/>
    <col min="14860" max="14860" width="25" style="632" customWidth="1"/>
    <col min="14861" max="14861" width="4.21875" style="632" customWidth="1"/>
    <col min="14862" max="14862" width="3.44140625" style="632" customWidth="1"/>
    <col min="14863" max="15104" width="9" style="632"/>
    <col min="15105" max="15105" width="4.88671875" style="632" customWidth="1"/>
    <col min="15106" max="15112" width="9" style="632"/>
    <col min="15113" max="15113" width="6" style="632" customWidth="1"/>
    <col min="15114" max="15114" width="9" style="632"/>
    <col min="15115" max="15115" width="5.88671875" style="632" customWidth="1"/>
    <col min="15116" max="15116" width="25" style="632" customWidth="1"/>
    <col min="15117" max="15117" width="4.21875" style="632" customWidth="1"/>
    <col min="15118" max="15118" width="3.44140625" style="632" customWidth="1"/>
    <col min="15119" max="15360" width="9" style="632"/>
    <col min="15361" max="15361" width="4.88671875" style="632" customWidth="1"/>
    <col min="15362" max="15368" width="9" style="632"/>
    <col min="15369" max="15369" width="6" style="632" customWidth="1"/>
    <col min="15370" max="15370" width="9" style="632"/>
    <col min="15371" max="15371" width="5.88671875" style="632" customWidth="1"/>
    <col min="15372" max="15372" width="25" style="632" customWidth="1"/>
    <col min="15373" max="15373" width="4.21875" style="632" customWidth="1"/>
    <col min="15374" max="15374" width="3.44140625" style="632" customWidth="1"/>
    <col min="15375" max="15616" width="9" style="632"/>
    <col min="15617" max="15617" width="4.88671875" style="632" customWidth="1"/>
    <col min="15618" max="15624" width="9" style="632"/>
    <col min="15625" max="15625" width="6" style="632" customWidth="1"/>
    <col min="15626" max="15626" width="9" style="632"/>
    <col min="15627" max="15627" width="5.88671875" style="632" customWidth="1"/>
    <col min="15628" max="15628" width="25" style="632" customWidth="1"/>
    <col min="15629" max="15629" width="4.21875" style="632" customWidth="1"/>
    <col min="15630" max="15630" width="3.44140625" style="632" customWidth="1"/>
    <col min="15631" max="15872" width="9" style="632"/>
    <col min="15873" max="15873" width="4.88671875" style="632" customWidth="1"/>
    <col min="15874" max="15880" width="9" style="632"/>
    <col min="15881" max="15881" width="6" style="632" customWidth="1"/>
    <col min="15882" max="15882" width="9" style="632"/>
    <col min="15883" max="15883" width="5.88671875" style="632" customWidth="1"/>
    <col min="15884" max="15884" width="25" style="632" customWidth="1"/>
    <col min="15885" max="15885" width="4.21875" style="632" customWidth="1"/>
    <col min="15886" max="15886" width="3.44140625" style="632" customWidth="1"/>
    <col min="15887" max="16128" width="9" style="632"/>
    <col min="16129" max="16129" width="4.88671875" style="632" customWidth="1"/>
    <col min="16130" max="16136" width="9" style="632"/>
    <col min="16137" max="16137" width="6" style="632" customWidth="1"/>
    <col min="16138" max="16138" width="9" style="632"/>
    <col min="16139" max="16139" width="5.88671875" style="632" customWidth="1"/>
    <col min="16140" max="16140" width="25" style="632" customWidth="1"/>
    <col min="16141" max="16141" width="4.21875" style="632" customWidth="1"/>
    <col min="16142" max="16142" width="3.44140625" style="632" customWidth="1"/>
    <col min="16143" max="16384" width="9" style="632"/>
  </cols>
  <sheetData>
    <row r="1" spans="1:14" ht="23.4">
      <c r="A1" s="766" t="s">
        <v>300</v>
      </c>
      <c r="B1" s="766"/>
      <c r="C1" s="766"/>
      <c r="D1" s="766"/>
      <c r="E1" s="766"/>
      <c r="F1" s="766"/>
      <c r="G1" s="766"/>
      <c r="H1" s="766"/>
      <c r="I1" s="766"/>
      <c r="J1" s="767"/>
      <c r="K1" s="767"/>
      <c r="L1" s="767"/>
      <c r="M1" s="767"/>
    </row>
    <row r="2" spans="1:14" s="633" customFormat="1" ht="26.25" customHeight="1">
      <c r="A2" s="768" t="s">
        <v>448</v>
      </c>
      <c r="B2" s="768"/>
      <c r="C2" s="768"/>
      <c r="D2" s="768"/>
      <c r="E2" s="768"/>
      <c r="F2" s="768"/>
      <c r="G2" s="768"/>
      <c r="H2" s="768"/>
      <c r="I2" s="768"/>
      <c r="J2" s="768"/>
      <c r="K2" s="768"/>
      <c r="L2" s="768"/>
      <c r="M2" s="768"/>
    </row>
    <row r="3" spans="1:14" s="633" customFormat="1" ht="26.25" customHeight="1">
      <c r="A3" s="769" t="s">
        <v>449</v>
      </c>
      <c r="B3" s="769"/>
      <c r="C3" s="769"/>
      <c r="D3" s="769"/>
      <c r="E3" s="769"/>
      <c r="F3" s="769"/>
      <c r="G3" s="769"/>
      <c r="H3" s="769"/>
      <c r="I3" s="769"/>
      <c r="J3" s="769"/>
      <c r="K3" s="769"/>
      <c r="L3" s="768"/>
      <c r="M3" s="768"/>
    </row>
    <row r="4" spans="1:14" s="633" customFormat="1" ht="26.25" customHeight="1">
      <c r="A4" s="770" t="s">
        <v>450</v>
      </c>
      <c r="B4" s="770"/>
      <c r="C4" s="770"/>
      <c r="D4" s="770"/>
      <c r="E4" s="770"/>
      <c r="F4" s="770"/>
      <c r="G4" s="770"/>
      <c r="H4" s="770"/>
      <c r="I4" s="770"/>
      <c r="J4" s="770"/>
      <c r="K4" s="770"/>
      <c r="L4" s="771"/>
      <c r="M4" s="771"/>
    </row>
    <row r="5" spans="1:14" ht="28.5" customHeight="1">
      <c r="A5" s="634"/>
      <c r="B5" s="772" t="s">
        <v>451</v>
      </c>
      <c r="C5" s="772"/>
      <c r="D5" s="772"/>
      <c r="E5" s="772"/>
      <c r="F5" s="772"/>
      <c r="G5" s="772"/>
      <c r="H5" s="772"/>
      <c r="I5" s="772"/>
      <c r="J5" s="772"/>
      <c r="K5" s="772"/>
      <c r="L5" s="772"/>
      <c r="M5" s="635"/>
      <c r="N5" s="636"/>
    </row>
    <row r="6" spans="1:14" ht="6.6" customHeight="1">
      <c r="A6" s="637"/>
      <c r="B6" s="638"/>
      <c r="C6" s="638"/>
      <c r="D6" s="638"/>
      <c r="E6" s="638"/>
      <c r="F6" s="638"/>
      <c r="G6" s="638"/>
      <c r="H6" s="638"/>
      <c r="I6" s="638"/>
      <c r="J6" s="638"/>
      <c r="K6" s="638"/>
      <c r="L6" s="638"/>
      <c r="M6" s="639"/>
      <c r="N6" s="636"/>
    </row>
    <row r="7" spans="1:14" ht="21.75" customHeight="1">
      <c r="A7" s="640"/>
      <c r="B7" s="773"/>
      <c r="C7" s="774"/>
      <c r="D7" s="774"/>
      <c r="E7" s="774"/>
      <c r="F7" s="640"/>
      <c r="G7" s="640" t="s">
        <v>21</v>
      </c>
      <c r="H7" s="776" t="s">
        <v>452</v>
      </c>
      <c r="I7" s="777"/>
      <c r="J7" s="777"/>
      <c r="K7" s="777"/>
      <c r="L7" s="777"/>
      <c r="M7" s="640"/>
      <c r="N7" s="636"/>
    </row>
    <row r="8" spans="1:14" ht="21.75" customHeight="1">
      <c r="A8" s="640"/>
      <c r="B8" s="774"/>
      <c r="C8" s="774"/>
      <c r="D8" s="774"/>
      <c r="E8" s="774"/>
      <c r="F8" s="640"/>
      <c r="G8" s="640"/>
      <c r="H8" s="777"/>
      <c r="I8" s="777"/>
      <c r="J8" s="777"/>
      <c r="K8" s="777"/>
      <c r="L8" s="777"/>
      <c r="M8" s="640"/>
      <c r="N8" s="636"/>
    </row>
    <row r="9" spans="1:14" ht="21.75" customHeight="1">
      <c r="A9" s="640"/>
      <c r="B9" s="774"/>
      <c r="C9" s="774"/>
      <c r="D9" s="774"/>
      <c r="E9" s="774"/>
      <c r="F9" s="640"/>
      <c r="G9" s="640"/>
      <c r="H9" s="777"/>
      <c r="I9" s="777"/>
      <c r="J9" s="777"/>
      <c r="K9" s="777"/>
      <c r="L9" s="777"/>
      <c r="M9" s="640"/>
    </row>
    <row r="10" spans="1:14" ht="21.75" customHeight="1">
      <c r="A10" s="640"/>
      <c r="B10" s="774"/>
      <c r="C10" s="774"/>
      <c r="D10" s="774"/>
      <c r="E10" s="774"/>
      <c r="F10" s="640"/>
      <c r="G10" s="640"/>
      <c r="H10" s="777"/>
      <c r="I10" s="777"/>
      <c r="J10" s="777"/>
      <c r="K10" s="777"/>
      <c r="L10" s="777"/>
      <c r="M10" s="640"/>
    </row>
    <row r="11" spans="1:14" ht="21.75" customHeight="1">
      <c r="A11" s="640"/>
      <c r="B11" s="774"/>
      <c r="C11" s="774"/>
      <c r="D11" s="774"/>
      <c r="E11" s="774"/>
      <c r="F11" s="640"/>
      <c r="G11" s="640"/>
      <c r="H11" s="777"/>
      <c r="I11" s="777"/>
      <c r="J11" s="777"/>
      <c r="K11" s="777"/>
      <c r="L11" s="777"/>
      <c r="M11" s="640"/>
    </row>
    <row r="12" spans="1:14" ht="21.75" customHeight="1">
      <c r="A12" s="640"/>
      <c r="B12" s="774"/>
      <c r="C12" s="774"/>
      <c r="D12" s="774"/>
      <c r="E12" s="774"/>
      <c r="F12" s="641"/>
      <c r="G12" s="641"/>
      <c r="H12" s="777"/>
      <c r="I12" s="777"/>
      <c r="J12" s="777"/>
      <c r="K12" s="777"/>
      <c r="L12" s="777"/>
      <c r="M12" s="640"/>
    </row>
    <row r="13" spans="1:14" ht="21.75" customHeight="1">
      <c r="A13" s="640"/>
      <c r="B13" s="774"/>
      <c r="C13" s="774"/>
      <c r="D13" s="774"/>
      <c r="E13" s="774"/>
      <c r="F13" s="642"/>
      <c r="G13" s="642"/>
      <c r="H13" s="777"/>
      <c r="I13" s="777"/>
      <c r="J13" s="777"/>
      <c r="K13" s="777"/>
      <c r="L13" s="777"/>
      <c r="M13" s="640"/>
    </row>
    <row r="14" spans="1:14" ht="21.75" customHeight="1">
      <c r="A14" s="640"/>
      <c r="B14" s="775"/>
      <c r="C14" s="775"/>
      <c r="D14" s="775"/>
      <c r="E14" s="775"/>
      <c r="F14" s="642"/>
      <c r="G14" s="642"/>
      <c r="H14" s="777"/>
      <c r="I14" s="777"/>
      <c r="J14" s="777"/>
      <c r="K14" s="777"/>
      <c r="L14" s="777"/>
      <c r="M14" s="640"/>
    </row>
    <row r="15" spans="1:14" ht="21.6" customHeight="1">
      <c r="A15" s="640"/>
      <c r="B15" s="775"/>
      <c r="C15" s="775"/>
      <c r="D15" s="775"/>
      <c r="E15" s="775"/>
      <c r="F15" s="641"/>
      <c r="G15" s="641"/>
      <c r="H15" s="777"/>
      <c r="I15" s="777"/>
      <c r="J15" s="777"/>
      <c r="K15" s="777"/>
      <c r="L15" s="777"/>
      <c r="M15" s="640"/>
    </row>
    <row r="16" spans="1:14" ht="7.8" customHeight="1">
      <c r="A16" s="643"/>
      <c r="B16" s="644" t="s">
        <v>21</v>
      </c>
      <c r="C16" s="640"/>
      <c r="D16" s="640"/>
      <c r="E16" s="640"/>
      <c r="F16" s="640"/>
      <c r="G16" s="640"/>
      <c r="H16" s="640"/>
      <c r="I16" s="640"/>
      <c r="J16" s="640"/>
      <c r="K16" s="640"/>
      <c r="L16" s="640"/>
      <c r="M16" s="640"/>
    </row>
    <row r="17" spans="1:16" ht="14.25" customHeight="1">
      <c r="A17" s="645"/>
      <c r="B17" s="763" t="s">
        <v>453</v>
      </c>
      <c r="C17" s="764"/>
      <c r="D17" s="764"/>
      <c r="E17" s="764"/>
      <c r="F17" s="764"/>
      <c r="G17" s="764"/>
      <c r="H17" s="764"/>
      <c r="I17" s="764"/>
      <c r="J17" s="764"/>
      <c r="K17" s="764"/>
      <c r="L17" s="764"/>
      <c r="M17" s="765"/>
    </row>
    <row r="18" spans="1:16" ht="13.5" customHeight="1">
      <c r="A18" s="645"/>
      <c r="B18" s="764"/>
      <c r="C18" s="764"/>
      <c r="D18" s="764"/>
      <c r="E18" s="764"/>
      <c r="F18" s="764"/>
      <c r="G18" s="764"/>
      <c r="H18" s="764"/>
      <c r="I18" s="764"/>
      <c r="J18" s="764"/>
      <c r="K18" s="764"/>
      <c r="L18" s="764"/>
      <c r="M18" s="765"/>
    </row>
    <row r="19" spans="1:16" ht="39.75" customHeight="1">
      <c r="A19" s="645"/>
      <c r="B19" s="764"/>
      <c r="C19" s="764"/>
      <c r="D19" s="764"/>
      <c r="E19" s="764"/>
      <c r="F19" s="764"/>
      <c r="G19" s="764"/>
      <c r="H19" s="764"/>
      <c r="I19" s="764"/>
      <c r="J19" s="764"/>
      <c r="K19" s="764"/>
      <c r="L19" s="764"/>
      <c r="M19" s="765"/>
      <c r="P19" s="646"/>
    </row>
    <row r="20" spans="1:16" ht="47.4" customHeight="1">
      <c r="A20" s="645"/>
      <c r="B20" s="764"/>
      <c r="C20" s="764"/>
      <c r="D20" s="764"/>
      <c r="E20" s="764"/>
      <c r="F20" s="764"/>
      <c r="G20" s="764"/>
      <c r="H20" s="764"/>
      <c r="I20" s="764"/>
      <c r="J20" s="764"/>
      <c r="K20" s="764"/>
      <c r="L20" s="764"/>
      <c r="M20" s="765"/>
    </row>
    <row r="21" spans="1:16">
      <c r="A21" s="647"/>
      <c r="B21" s="647"/>
      <c r="C21" s="647"/>
      <c r="D21" s="647"/>
      <c r="E21" s="647"/>
      <c r="F21" s="647"/>
      <c r="G21" s="647"/>
      <c r="H21" s="647"/>
      <c r="I21" s="647"/>
      <c r="J21" s="647"/>
      <c r="K21" s="647"/>
      <c r="L21" s="647"/>
      <c r="M21" s="647"/>
    </row>
    <row r="22" spans="1:16">
      <c r="J22" s="648" t="s">
        <v>21</v>
      </c>
    </row>
    <row r="23" spans="1:16">
      <c r="B23" s="649" t="s">
        <v>29</v>
      </c>
      <c r="C23" s="650"/>
      <c r="D23" s="650"/>
      <c r="E23" s="633"/>
      <c r="F23" s="633"/>
      <c r="G23" s="633"/>
      <c r="H23" s="633"/>
      <c r="I23" s="633"/>
      <c r="J23" s="633"/>
      <c r="K23" s="633"/>
    </row>
    <row r="24" spans="1:16">
      <c r="C24" s="633"/>
      <c r="D24" s="633"/>
      <c r="E24" s="650"/>
      <c r="F24" s="633"/>
      <c r="G24" s="651"/>
      <c r="H24" s="652"/>
      <c r="I24" s="633"/>
      <c r="J24" s="633"/>
      <c r="K24" s="633"/>
    </row>
  </sheetData>
  <mergeCells count="8">
    <mergeCell ref="B17:M20"/>
    <mergeCell ref="A1:M1"/>
    <mergeCell ref="A2:M2"/>
    <mergeCell ref="A3:M3"/>
    <mergeCell ref="A4:M4"/>
    <mergeCell ref="B5:L5"/>
    <mergeCell ref="B7:E15"/>
    <mergeCell ref="H7:L15"/>
  </mergeCells>
  <phoneticPr fontId="107"/>
  <pageMargins left="0.74803149606299213" right="0.74803149606299213" top="0.98425196850393704" bottom="0.98425196850393704" header="0.51181102362204722" footer="0.51181102362204722"/>
  <pageSetup paperSize="9" scale="9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3"/>
  <sheetViews>
    <sheetView topLeftCell="B1" zoomScale="75" zoomScaleNormal="75" workbookViewId="0">
      <selection activeCell="P5" sqref="P5"/>
    </sheetView>
  </sheetViews>
  <sheetFormatPr defaultColWidth="8.88671875" defaultRowHeight="14.4"/>
  <cols>
    <col min="1" max="1" width="12.77734375" style="147" customWidth="1"/>
    <col min="2" max="2" width="25" style="196" customWidth="1"/>
    <col min="3" max="3" width="9.109375" style="196" customWidth="1"/>
    <col min="4" max="4" width="23" style="196" customWidth="1"/>
    <col min="5" max="5" width="19.44140625" style="196" customWidth="1"/>
    <col min="6" max="6" width="12.21875" style="196" customWidth="1"/>
    <col min="7" max="7" width="14.77734375" style="196" customWidth="1"/>
    <col min="8" max="8" width="20.88671875" style="196" customWidth="1"/>
    <col min="9" max="9" width="19" style="196" customWidth="1"/>
    <col min="10" max="10" width="13.21875" style="196" customWidth="1"/>
    <col min="11" max="11" width="10.88671875" style="196" customWidth="1"/>
    <col min="12" max="12" width="13" style="196" customWidth="1"/>
    <col min="13" max="13" width="16.109375" style="196" customWidth="1"/>
    <col min="14" max="14" width="28.77734375" style="196" customWidth="1"/>
    <col min="15" max="15" width="7.88671875" style="196" customWidth="1"/>
    <col min="16" max="16" width="40.44140625" style="285" customWidth="1"/>
    <col min="17" max="17" width="28.109375" style="324" customWidth="1"/>
    <col min="18" max="16384" width="8.88671875" style="196"/>
  </cols>
  <sheetData>
    <row r="1" spans="2:19" ht="31.2" customHeight="1">
      <c r="B1" s="155"/>
      <c r="C1" s="477" t="s">
        <v>324</v>
      </c>
      <c r="D1" s="213"/>
      <c r="E1" s="213"/>
      <c r="F1" s="213"/>
      <c r="G1" s="213" t="s">
        <v>286</v>
      </c>
      <c r="H1" s="213"/>
      <c r="I1" s="213"/>
      <c r="J1" s="213"/>
      <c r="K1" s="213"/>
      <c r="L1" s="213"/>
      <c r="M1" s="213"/>
      <c r="N1" s="213"/>
      <c r="O1" s="147"/>
      <c r="P1" s="283"/>
    </row>
    <row r="2" spans="2:19" ht="31.2" customHeight="1">
      <c r="B2" s="155"/>
      <c r="C2" s="213"/>
      <c r="D2" s="213"/>
      <c r="E2" s="213"/>
      <c r="F2" s="213"/>
      <c r="G2" s="213"/>
      <c r="H2" s="213"/>
      <c r="I2" s="213"/>
      <c r="J2" s="213"/>
      <c r="K2" s="213"/>
      <c r="L2" s="213"/>
      <c r="M2" s="213"/>
      <c r="N2" s="213"/>
      <c r="O2" s="147"/>
      <c r="P2" s="283"/>
    </row>
    <row r="3" spans="2:19" ht="266.39999999999998" customHeight="1">
      <c r="B3" s="784"/>
      <c r="C3" s="784"/>
      <c r="D3" s="784"/>
      <c r="E3" s="784"/>
      <c r="F3" s="784"/>
      <c r="G3" s="784"/>
      <c r="H3" s="784"/>
      <c r="I3" s="784"/>
      <c r="J3" s="784"/>
      <c r="K3" s="784"/>
      <c r="L3" s="784"/>
      <c r="M3" s="784"/>
      <c r="N3" s="784"/>
      <c r="O3" s="147" t="s">
        <v>209</v>
      </c>
      <c r="P3" s="283"/>
    </row>
    <row r="4" spans="2:19" ht="29.25" customHeight="1">
      <c r="B4" s="241"/>
      <c r="C4" s="242" t="s">
        <v>371</v>
      </c>
      <c r="D4" s="243"/>
      <c r="E4" s="243"/>
      <c r="F4" s="243"/>
      <c r="G4" s="244"/>
      <c r="H4" s="243"/>
      <c r="I4" s="243"/>
      <c r="J4" s="245"/>
      <c r="K4" s="245"/>
      <c r="L4" s="245"/>
      <c r="M4" s="245"/>
      <c r="N4" s="246"/>
      <c r="O4" s="147"/>
      <c r="P4" s="269"/>
    </row>
    <row r="5" spans="2:19" ht="267" customHeight="1">
      <c r="B5" s="789" t="s">
        <v>372</v>
      </c>
      <c r="C5" s="790"/>
      <c r="D5" s="790"/>
      <c r="E5" s="790"/>
      <c r="F5" s="790"/>
      <c r="G5" s="790"/>
      <c r="H5" s="790"/>
      <c r="I5" s="790"/>
      <c r="J5" s="790"/>
      <c r="K5" s="790"/>
      <c r="L5" s="790"/>
      <c r="M5" s="790"/>
      <c r="N5" s="790"/>
      <c r="O5" s="147"/>
      <c r="P5" s="585" t="s">
        <v>209</v>
      </c>
      <c r="Q5" s="325"/>
    </row>
    <row r="6" spans="2:19" ht="36.6" customHeight="1">
      <c r="B6" s="794" t="s">
        <v>240</v>
      </c>
      <c r="C6" s="795"/>
      <c r="D6" s="795"/>
      <c r="E6" s="795"/>
      <c r="F6" s="795"/>
      <c r="G6" s="795"/>
      <c r="H6" s="795"/>
      <c r="I6" s="795"/>
      <c r="J6" s="795"/>
      <c r="K6" s="795"/>
      <c r="L6" s="795"/>
      <c r="M6" s="795"/>
      <c r="N6" s="795"/>
      <c r="O6" s="147"/>
      <c r="P6" s="266"/>
      <c r="Q6" s="284"/>
    </row>
    <row r="7" spans="2:19" ht="109.2" customHeight="1">
      <c r="B7" s="792" t="s">
        <v>290</v>
      </c>
      <c r="C7" s="793"/>
      <c r="D7" s="793"/>
      <c r="E7" s="793"/>
      <c r="F7" s="793"/>
      <c r="G7" s="793"/>
      <c r="H7" s="793"/>
      <c r="I7" s="793"/>
      <c r="J7" s="793"/>
      <c r="K7" s="793"/>
      <c r="L7" s="793"/>
      <c r="M7" s="793"/>
      <c r="N7" s="793"/>
      <c r="O7" s="147"/>
      <c r="P7" s="320"/>
      <c r="Q7" s="284"/>
      <c r="R7" s="190"/>
      <c r="S7" s="196" t="s">
        <v>230</v>
      </c>
    </row>
    <row r="8" spans="2:19" ht="21.6" customHeight="1">
      <c r="B8" s="250"/>
      <c r="C8" s="785" t="s">
        <v>373</v>
      </c>
      <c r="D8" s="785"/>
      <c r="E8" s="785"/>
      <c r="F8" s="785"/>
      <c r="G8" s="785"/>
      <c r="H8" s="785"/>
      <c r="I8" s="785"/>
      <c r="J8" s="785"/>
      <c r="K8" s="785"/>
      <c r="L8" s="785"/>
      <c r="M8" s="156" t="s">
        <v>209</v>
      </c>
      <c r="N8" s="156"/>
      <c r="O8" s="147"/>
      <c r="P8" s="321"/>
    </row>
    <row r="9" spans="2:19" ht="21.6" customHeight="1">
      <c r="B9" s="250"/>
      <c r="C9" s="786" t="s">
        <v>178</v>
      </c>
      <c r="D9" s="786"/>
      <c r="E9" s="786"/>
      <c r="F9" s="786"/>
      <c r="G9" s="786"/>
      <c r="H9" s="786"/>
      <c r="I9" s="786"/>
      <c r="J9" s="786"/>
      <c r="K9" s="786"/>
      <c r="L9" s="786"/>
      <c r="M9" s="156"/>
      <c r="N9" s="182"/>
      <c r="O9" s="147"/>
      <c r="P9" s="322"/>
    </row>
    <row r="10" spans="2:19" ht="21.6" customHeight="1">
      <c r="B10" s="156"/>
      <c r="C10" s="156"/>
      <c r="D10" s="182"/>
      <c r="E10" s="182"/>
      <c r="F10" s="182"/>
      <c r="G10" s="203"/>
      <c r="H10" s="182"/>
      <c r="I10" s="182"/>
      <c r="J10" s="182"/>
      <c r="K10" s="182"/>
      <c r="L10" s="182"/>
      <c r="M10" s="182"/>
      <c r="N10" s="182"/>
      <c r="O10" s="147"/>
      <c r="P10" s="330"/>
    </row>
    <row r="11" spans="2:19" ht="15" customHeight="1">
      <c r="B11" s="147"/>
      <c r="C11" s="147"/>
      <c r="D11" s="204"/>
      <c r="E11" s="204"/>
      <c r="F11" s="204"/>
      <c r="G11" s="205"/>
      <c r="H11" s="204"/>
      <c r="I11" s="204"/>
      <c r="J11" s="204"/>
      <c r="K11" s="204"/>
      <c r="L11" s="204"/>
      <c r="M11" s="204"/>
      <c r="N11" s="204"/>
      <c r="O11" s="147"/>
      <c r="P11" s="284"/>
    </row>
    <row r="12" spans="2:19" ht="13.5" customHeight="1">
      <c r="B12" s="147"/>
      <c r="C12" s="147"/>
      <c r="D12" s="787" t="s">
        <v>179</v>
      </c>
      <c r="E12" s="787"/>
      <c r="F12" s="206"/>
      <c r="G12" s="207" t="s">
        <v>180</v>
      </c>
      <c r="H12" s="208" t="s">
        <v>181</v>
      </c>
      <c r="I12" s="209" t="s">
        <v>182</v>
      </c>
      <c r="J12" s="208" t="s">
        <v>183</v>
      </c>
      <c r="K12" s="208" t="s">
        <v>184</v>
      </c>
      <c r="L12" s="210" t="s">
        <v>198</v>
      </c>
      <c r="M12" s="204"/>
      <c r="N12" s="204"/>
      <c r="O12" s="147"/>
      <c r="P12" s="608"/>
    </row>
    <row r="13" spans="2:19" ht="18" customHeight="1">
      <c r="B13" s="147"/>
      <c r="C13" s="147"/>
      <c r="D13" s="787"/>
      <c r="E13" s="787"/>
      <c r="F13" s="254" t="s">
        <v>185</v>
      </c>
      <c r="G13" s="295">
        <v>468703867</v>
      </c>
      <c r="H13" s="295">
        <v>479496584</v>
      </c>
      <c r="I13" s="249">
        <f t="shared" ref="I13:I23" si="0">+H13/$H$13</f>
        <v>1</v>
      </c>
      <c r="J13" s="331">
        <v>6120237</v>
      </c>
      <c r="K13" s="487">
        <f>+J13/G13</f>
        <v>1.3057790709458773E-2</v>
      </c>
      <c r="L13" s="249">
        <f t="shared" ref="L13:L29" si="1">+H13/G13</f>
        <v>1.0230267291564719</v>
      </c>
      <c r="M13" s="788" t="s">
        <v>186</v>
      </c>
      <c r="N13" s="788"/>
      <c r="O13" s="147"/>
      <c r="P13" s="608"/>
    </row>
    <row r="14" spans="2:19" ht="17.25" customHeight="1">
      <c r="B14" s="147"/>
      <c r="C14" s="147"/>
      <c r="D14" s="787"/>
      <c r="E14" s="787"/>
      <c r="F14" s="333" t="s">
        <v>233</v>
      </c>
      <c r="G14" s="334">
        <v>79722700</v>
      </c>
      <c r="H14" s="334">
        <v>79946097</v>
      </c>
      <c r="I14" s="249">
        <f t="shared" si="0"/>
        <v>0.1667292315892703</v>
      </c>
      <c r="J14" s="539">
        <v>976642</v>
      </c>
      <c r="K14" s="526">
        <f>+J14/H14</f>
        <v>1.2216256160697877E-2</v>
      </c>
      <c r="L14" s="287">
        <f t="shared" si="1"/>
        <v>1.0028021755409688</v>
      </c>
      <c r="M14" s="791" t="s">
        <v>219</v>
      </c>
      <c r="N14" s="279">
        <f>+H13-G13</f>
        <v>10792717</v>
      </c>
      <c r="O14" s="147"/>
      <c r="P14" s="284"/>
    </row>
    <row r="15" spans="2:19" ht="17.25" customHeight="1">
      <c r="B15" s="147"/>
      <c r="C15" s="147"/>
      <c r="D15" s="787"/>
      <c r="E15" s="787"/>
      <c r="F15" s="333" t="s">
        <v>283</v>
      </c>
      <c r="G15" s="334">
        <v>3402711</v>
      </c>
      <c r="H15" s="334">
        <v>3449778</v>
      </c>
      <c r="I15" s="249">
        <f t="shared" si="0"/>
        <v>7.1945830588023545E-3</v>
      </c>
      <c r="J15" s="525">
        <v>37476</v>
      </c>
      <c r="K15" s="526">
        <f>+J15/G15</f>
        <v>1.1013571237757189E-2</v>
      </c>
      <c r="L15" s="287">
        <f t="shared" si="1"/>
        <v>1.0138322061438658</v>
      </c>
      <c r="M15" s="791"/>
      <c r="N15" s="278"/>
      <c r="O15" s="147"/>
      <c r="P15" s="608"/>
    </row>
    <row r="16" spans="2:19" ht="17.25" customHeight="1">
      <c r="B16" s="147"/>
      <c r="C16" s="147"/>
      <c r="D16" s="787"/>
      <c r="E16" s="787"/>
      <c r="F16" s="592" t="s">
        <v>238</v>
      </c>
      <c r="G16" s="331">
        <v>5629814</v>
      </c>
      <c r="H16" s="331">
        <v>5647041</v>
      </c>
      <c r="I16" s="249">
        <f t="shared" si="0"/>
        <v>1.1777020292599206E-2</v>
      </c>
      <c r="J16" s="253">
        <v>322634</v>
      </c>
      <c r="K16" s="490">
        <f t="shared" ref="K16:K23" si="2">+J16/H16</f>
        <v>5.7133284493595851E-2</v>
      </c>
      <c r="L16" s="287">
        <f t="shared" si="1"/>
        <v>1.0030599589968692</v>
      </c>
      <c r="M16" s="791"/>
      <c r="N16" s="791"/>
      <c r="O16" s="147"/>
      <c r="P16" s="608"/>
      <c r="S16" s="196" t="s">
        <v>219</v>
      </c>
    </row>
    <row r="17" spans="2:17" ht="17.25" customHeight="1">
      <c r="B17" s="147"/>
      <c r="C17" s="147"/>
      <c r="D17" s="787"/>
      <c r="E17" s="787"/>
      <c r="F17" s="593" t="s">
        <v>229</v>
      </c>
      <c r="G17" s="331">
        <v>29584800</v>
      </c>
      <c r="H17" s="331">
        <v>29809769</v>
      </c>
      <c r="I17" s="249">
        <f t="shared" si="0"/>
        <v>6.2168887109318803E-2</v>
      </c>
      <c r="J17" s="288">
        <v>658855</v>
      </c>
      <c r="K17" s="489">
        <f t="shared" si="2"/>
        <v>2.2101982742637152E-2</v>
      </c>
      <c r="L17" s="287">
        <f t="shared" si="1"/>
        <v>1.007604208918093</v>
      </c>
      <c r="M17" s="791"/>
      <c r="N17" s="791"/>
      <c r="O17" s="147"/>
      <c r="P17" s="587"/>
    </row>
    <row r="18" spans="2:17" ht="17.25" customHeight="1">
      <c r="B18" s="147"/>
      <c r="C18" s="147"/>
      <c r="D18" s="787"/>
      <c r="E18" s="787"/>
      <c r="F18" s="541" t="s">
        <v>187</v>
      </c>
      <c r="G18" s="542">
        <v>9006526</v>
      </c>
      <c r="H18" s="542">
        <v>90252574</v>
      </c>
      <c r="I18" s="249">
        <f t="shared" si="0"/>
        <v>0.18822360160964149</v>
      </c>
      <c r="J18" s="253">
        <v>127904</v>
      </c>
      <c r="K18" s="286">
        <f t="shared" si="2"/>
        <v>1.4171784175374322E-3</v>
      </c>
      <c r="L18" s="252">
        <f t="shared" si="1"/>
        <v>10.020797586105896</v>
      </c>
      <c r="M18" s="791"/>
      <c r="N18" s="791"/>
      <c r="O18" s="147"/>
      <c r="P18" s="475"/>
    </row>
    <row r="19" spans="2:17" ht="17.25" customHeight="1">
      <c r="B19" s="147"/>
      <c r="C19" s="147"/>
      <c r="D19" s="787"/>
      <c r="E19" s="787"/>
      <c r="F19" s="333" t="s">
        <v>237</v>
      </c>
      <c r="G19" s="331">
        <v>3381681</v>
      </c>
      <c r="H19" s="331">
        <v>3443018</v>
      </c>
      <c r="I19" s="249">
        <f t="shared" si="0"/>
        <v>7.1804849395965663E-3</v>
      </c>
      <c r="J19" s="253">
        <v>56298</v>
      </c>
      <c r="K19" s="286">
        <f t="shared" si="2"/>
        <v>1.6351352214830129E-2</v>
      </c>
      <c r="L19" s="287">
        <f t="shared" si="1"/>
        <v>1.01813802070627</v>
      </c>
      <c r="M19" s="791"/>
      <c r="N19" s="791"/>
      <c r="O19" s="147"/>
      <c r="P19" s="475"/>
      <c r="Q19" s="588"/>
    </row>
    <row r="20" spans="2:17" ht="17.25" customHeight="1">
      <c r="B20" s="147"/>
      <c r="C20" s="147"/>
      <c r="D20" s="787"/>
      <c r="E20" s="787"/>
      <c r="F20" s="594" t="s">
        <v>217</v>
      </c>
      <c r="G20" s="331">
        <v>3703329</v>
      </c>
      <c r="H20" s="331">
        <v>3712263</v>
      </c>
      <c r="I20" s="249">
        <f t="shared" si="0"/>
        <v>7.7420009315436545E-3</v>
      </c>
      <c r="J20" s="253">
        <v>99965</v>
      </c>
      <c r="K20" s="490">
        <f t="shared" si="2"/>
        <v>2.6928318386924634E-2</v>
      </c>
      <c r="L20" s="252">
        <f t="shared" si="1"/>
        <v>1.0024124240649426</v>
      </c>
      <c r="M20" s="791"/>
      <c r="N20" s="791"/>
      <c r="O20" s="147"/>
      <c r="P20" s="476"/>
    </row>
    <row r="21" spans="2:17" ht="17.25" customHeight="1">
      <c r="B21" s="147"/>
      <c r="C21" s="147"/>
      <c r="D21" s="787"/>
      <c r="E21" s="787"/>
      <c r="F21" s="333" t="s">
        <v>236</v>
      </c>
      <c r="G21" s="334">
        <v>14680836</v>
      </c>
      <c r="H21" s="334">
        <v>14789483</v>
      </c>
      <c r="I21" s="249">
        <f t="shared" si="0"/>
        <v>3.0843771349995688E-2</v>
      </c>
      <c r="J21" s="483">
        <v>97736</v>
      </c>
      <c r="K21" s="286">
        <f t="shared" si="2"/>
        <v>6.608479823128368E-3</v>
      </c>
      <c r="L21" s="287">
        <f t="shared" si="1"/>
        <v>1.0074006003472826</v>
      </c>
      <c r="M21" s="791"/>
      <c r="N21" s="791"/>
      <c r="O21" s="147"/>
      <c r="P21" s="475"/>
    </row>
    <row r="22" spans="2:17" ht="17.25" customHeight="1">
      <c r="B22" s="147"/>
      <c r="C22" s="147"/>
      <c r="D22" s="787"/>
      <c r="E22" s="787"/>
      <c r="F22" s="333" t="s">
        <v>227</v>
      </c>
      <c r="G22" s="349">
        <v>7139217</v>
      </c>
      <c r="H22" s="349">
        <v>7148789</v>
      </c>
      <c r="I22" s="249">
        <f t="shared" si="0"/>
        <v>1.4908946671453243E-2</v>
      </c>
      <c r="J22" s="253">
        <v>139971</v>
      </c>
      <c r="K22" s="589">
        <f t="shared" si="2"/>
        <v>1.9579679859064242E-2</v>
      </c>
      <c r="L22" s="287">
        <f t="shared" si="1"/>
        <v>1.0013407632797826</v>
      </c>
      <c r="M22" s="791"/>
      <c r="N22" s="791"/>
      <c r="O22" s="147"/>
      <c r="P22" s="475"/>
    </row>
    <row r="23" spans="2:17" ht="17.25" customHeight="1">
      <c r="B23" s="147"/>
      <c r="C23" s="147"/>
      <c r="D23" s="787"/>
      <c r="E23" s="787"/>
      <c r="F23" s="333" t="s">
        <v>234</v>
      </c>
      <c r="G23" s="334">
        <v>43006080</v>
      </c>
      <c r="H23" s="334">
        <v>43018032</v>
      </c>
      <c r="I23" s="249">
        <f t="shared" si="0"/>
        <v>8.9714991587927562E-2</v>
      </c>
      <c r="J23" s="335">
        <v>520855</v>
      </c>
      <c r="K23" s="286">
        <f t="shared" si="2"/>
        <v>1.2107829572491834E-2</v>
      </c>
      <c r="L23" s="287">
        <f t="shared" si="1"/>
        <v>1.0002779141925979</v>
      </c>
      <c r="M23" s="791"/>
      <c r="N23" s="791"/>
      <c r="O23" s="147"/>
      <c r="P23" s="476"/>
    </row>
    <row r="24" spans="2:17" ht="17.25" customHeight="1">
      <c r="B24" s="147"/>
      <c r="C24" s="147"/>
      <c r="D24" s="787"/>
      <c r="E24" s="787"/>
      <c r="F24" s="595" t="s">
        <v>232</v>
      </c>
      <c r="G24" s="331">
        <v>1521513</v>
      </c>
      <c r="H24" s="331">
        <v>1523590</v>
      </c>
      <c r="I24" s="249">
        <f>+G24/$H$13</f>
        <v>3.1731466933662242E-3</v>
      </c>
      <c r="J24" s="331">
        <v>30340</v>
      </c>
      <c r="K24" s="589">
        <f>+J24/G24</f>
        <v>1.9940677470386386E-2</v>
      </c>
      <c r="L24" s="287">
        <f t="shared" si="1"/>
        <v>1.0013650885664467</v>
      </c>
      <c r="M24" s="791"/>
      <c r="N24" s="791"/>
      <c r="O24" s="147"/>
      <c r="P24" s="475"/>
    </row>
    <row r="25" spans="2:17" ht="17.25" customHeight="1">
      <c r="B25" s="147"/>
      <c r="C25" s="147"/>
      <c r="D25" s="787"/>
      <c r="E25" s="787"/>
      <c r="F25" s="596" t="s">
        <v>228</v>
      </c>
      <c r="G25" s="488">
        <v>17297181</v>
      </c>
      <c r="H25" s="488">
        <v>17481799</v>
      </c>
      <c r="I25" s="249">
        <f>+H25/$H$13</f>
        <v>3.6458651809707157E-2</v>
      </c>
      <c r="J25" s="253">
        <v>359693</v>
      </c>
      <c r="K25" s="589">
        <f>+J25/H25</f>
        <v>2.0575285186610372E-2</v>
      </c>
      <c r="L25" s="287">
        <f t="shared" si="1"/>
        <v>1.0106732998862646</v>
      </c>
      <c r="M25" s="791"/>
      <c r="N25" s="791"/>
      <c r="O25" s="147"/>
      <c r="P25" s="475"/>
    </row>
    <row r="26" spans="2:17" ht="17.25" customHeight="1">
      <c r="B26" s="147"/>
      <c r="C26" s="147"/>
      <c r="D26" s="787"/>
      <c r="E26" s="787"/>
      <c r="F26" s="543" t="s">
        <v>231</v>
      </c>
      <c r="G26" s="488">
        <v>11324637</v>
      </c>
      <c r="H26" s="488">
        <v>11451676</v>
      </c>
      <c r="I26" s="249">
        <f>+H26/$H$13</f>
        <v>2.3882706117464229E-2</v>
      </c>
      <c r="J26" s="253">
        <v>102392</v>
      </c>
      <c r="K26" s="544">
        <f>+J26/H26</f>
        <v>8.9412239745518471E-3</v>
      </c>
      <c r="L26" s="249">
        <f t="shared" si="1"/>
        <v>1.0112179313120588</v>
      </c>
      <c r="M26" s="791"/>
      <c r="N26" s="791"/>
      <c r="O26" s="147"/>
      <c r="P26" s="330"/>
    </row>
    <row r="27" spans="2:17" ht="17.25" customHeight="1">
      <c r="B27" s="147"/>
      <c r="C27" s="147"/>
      <c r="D27" s="787"/>
      <c r="E27" s="787"/>
      <c r="F27" s="609" t="s">
        <v>196</v>
      </c>
      <c r="G27" s="610">
        <v>24241956</v>
      </c>
      <c r="H27" s="610">
        <v>25106739</v>
      </c>
      <c r="I27" s="464">
        <f>+H27/$H$13</f>
        <v>5.2360621196834219E-2</v>
      </c>
      <c r="J27" s="611">
        <v>142664</v>
      </c>
      <c r="K27" s="465">
        <f>+J27/H27</f>
        <v>5.6822990831266462E-3</v>
      </c>
      <c r="L27" s="466">
        <f>+H27/G27</f>
        <v>1.0356729877737589</v>
      </c>
      <c r="M27" s="791"/>
      <c r="N27" s="791"/>
      <c r="O27" s="147"/>
      <c r="P27" s="329"/>
    </row>
    <row r="28" spans="2:17" ht="22.2" customHeight="1">
      <c r="B28" s="147"/>
      <c r="C28" s="147"/>
      <c r="D28" s="787"/>
      <c r="E28" s="787"/>
      <c r="F28" s="536" t="s">
        <v>197</v>
      </c>
      <c r="G28" s="537">
        <v>18603732</v>
      </c>
      <c r="H28" s="537">
        <v>19492672</v>
      </c>
      <c r="I28" s="464">
        <f>+H28/$H$13</f>
        <v>4.0652368860254487E-2</v>
      </c>
      <c r="J28" s="538">
        <v>127599</v>
      </c>
      <c r="K28" s="465">
        <f>+J28/H28</f>
        <v>6.545998414173285E-3</v>
      </c>
      <c r="L28" s="466">
        <f t="shared" si="1"/>
        <v>1.0477828857134688</v>
      </c>
      <c r="M28" s="791"/>
      <c r="N28" s="791"/>
      <c r="O28" s="147"/>
      <c r="P28" s="330"/>
    </row>
    <row r="29" spans="2:17" ht="22.2" customHeight="1">
      <c r="B29" s="147"/>
      <c r="C29" s="147"/>
      <c r="D29" s="796"/>
      <c r="E29" s="796"/>
      <c r="F29" s="527" t="s">
        <v>207</v>
      </c>
      <c r="G29" s="528">
        <v>6060771</v>
      </c>
      <c r="H29" s="528">
        <v>6333118</v>
      </c>
      <c r="I29" s="481">
        <f>+H29/$H$13</f>
        <v>1.3207848004189327E-2</v>
      </c>
      <c r="J29" s="529">
        <v>27715</v>
      </c>
      <c r="K29" s="530">
        <f>+J29/H29</f>
        <v>4.3762014224273098E-3</v>
      </c>
      <c r="L29" s="466">
        <f t="shared" si="1"/>
        <v>1.0449360320658874</v>
      </c>
      <c r="M29" s="791"/>
      <c r="N29" s="791"/>
      <c r="O29" s="147"/>
      <c r="P29" s="330"/>
    </row>
    <row r="30" spans="2:17" ht="22.2" customHeight="1">
      <c r="B30" s="154"/>
      <c r="C30" s="147"/>
      <c r="D30" s="153"/>
      <c r="E30" s="153"/>
      <c r="F30" s="153"/>
      <c r="G30" s="211"/>
      <c r="H30" s="153"/>
      <c r="I30" s="153"/>
      <c r="J30" s="153"/>
      <c r="K30" s="153"/>
      <c r="L30" s="153"/>
      <c r="M30" s="153"/>
      <c r="N30" s="153"/>
      <c r="O30" s="147"/>
      <c r="P30" s="329"/>
    </row>
    <row r="31" spans="2:17" ht="17.399999999999999">
      <c r="B31" s="147"/>
      <c r="C31" s="147"/>
      <c r="D31" s="147"/>
      <c r="E31" s="147"/>
      <c r="F31" s="147"/>
      <c r="G31" s="147"/>
      <c r="H31" s="147"/>
      <c r="I31" s="147"/>
      <c r="J31" s="147"/>
      <c r="K31" s="147"/>
      <c r="L31" s="147"/>
      <c r="M31" s="147"/>
      <c r="N31" s="147"/>
      <c r="O31" s="147"/>
      <c r="P31" s="330"/>
      <c r="Q31" s="329"/>
    </row>
    <row r="32" spans="2:17" ht="21.6" customHeight="1">
      <c r="B32" s="147"/>
      <c r="C32" s="147"/>
      <c r="D32" s="147"/>
      <c r="E32" s="147"/>
      <c r="F32" s="147"/>
      <c r="G32" s="147"/>
      <c r="H32" s="147"/>
      <c r="I32" s="147"/>
      <c r="J32" s="147"/>
      <c r="K32" s="147"/>
      <c r="L32" s="290"/>
      <c r="M32" s="289"/>
      <c r="N32" s="289"/>
      <c r="O32" s="147"/>
      <c r="P32" s="330"/>
    </row>
    <row r="33" spans="2:16" ht="21.6" customHeight="1">
      <c r="B33" s="147"/>
      <c r="C33" s="147"/>
      <c r="D33" s="147"/>
      <c r="E33" s="147"/>
      <c r="F33" s="147"/>
      <c r="G33" s="147"/>
      <c r="H33" s="147"/>
      <c r="I33" s="147"/>
      <c r="J33" s="147"/>
      <c r="K33" s="147"/>
      <c r="L33" s="778" t="s">
        <v>295</v>
      </c>
      <c r="M33" s="778"/>
      <c r="N33" s="778"/>
      <c r="O33" s="147" t="s">
        <v>209</v>
      </c>
      <c r="P33" s="329"/>
    </row>
    <row r="34" spans="2:16" ht="21.6" customHeight="1">
      <c r="B34" s="147"/>
      <c r="C34" s="147"/>
      <c r="D34" s="147"/>
      <c r="E34" s="147"/>
      <c r="F34" s="147"/>
      <c r="G34" s="147"/>
      <c r="H34" s="147"/>
      <c r="I34" s="147"/>
      <c r="J34" s="147"/>
      <c r="K34" s="147"/>
      <c r="L34" s="778"/>
      <c r="M34" s="778"/>
      <c r="N34" s="778"/>
      <c r="O34" s="332"/>
      <c r="P34" s="330"/>
    </row>
    <row r="35" spans="2:16" ht="21.6" customHeight="1">
      <c r="B35" s="147"/>
      <c r="C35" s="147"/>
      <c r="D35" s="147"/>
      <c r="E35" s="147"/>
      <c r="F35" s="147"/>
      <c r="G35" s="147"/>
      <c r="H35" s="147"/>
      <c r="I35" s="147"/>
      <c r="J35" s="147"/>
      <c r="K35" s="147"/>
      <c r="L35" s="778"/>
      <c r="M35" s="778"/>
      <c r="N35" s="778"/>
      <c r="O35" s="332"/>
      <c r="P35" s="330"/>
    </row>
    <row r="36" spans="2:16" ht="21.6" customHeight="1">
      <c r="B36" s="147"/>
      <c r="C36" s="147"/>
      <c r="D36" s="147"/>
      <c r="E36" s="147"/>
      <c r="F36" s="147"/>
      <c r="G36" s="147"/>
      <c r="H36" s="147"/>
      <c r="I36" s="147"/>
      <c r="J36" s="147"/>
      <c r="K36" s="147"/>
      <c r="L36" s="778"/>
      <c r="M36" s="778"/>
      <c r="N36" s="778"/>
      <c r="O36" s="332"/>
      <c r="P36" s="329"/>
    </row>
    <row r="37" spans="2:16" ht="21.6" customHeight="1">
      <c r="B37" s="336"/>
      <c r="C37" s="147"/>
      <c r="D37" s="147"/>
      <c r="E37" s="147"/>
      <c r="F37" s="147"/>
      <c r="G37" s="147"/>
      <c r="H37" s="147"/>
      <c r="I37" s="147"/>
      <c r="J37" s="147"/>
      <c r="K37" s="147"/>
      <c r="L37" s="778"/>
      <c r="M37" s="778"/>
      <c r="N37" s="778"/>
      <c r="O37" s="332"/>
      <c r="P37" s="330"/>
    </row>
    <row r="38" spans="2:16" ht="21.6" customHeight="1">
      <c r="B38" s="147"/>
      <c r="C38" s="147"/>
      <c r="D38" s="147"/>
      <c r="E38" s="147"/>
      <c r="F38" s="147"/>
      <c r="G38" s="147"/>
      <c r="H38" s="147"/>
      <c r="I38" s="147"/>
      <c r="J38" s="147"/>
      <c r="K38" s="147"/>
      <c r="L38" s="778"/>
      <c r="M38" s="778"/>
      <c r="N38" s="778"/>
      <c r="O38" s="332"/>
      <c r="P38" s="330"/>
    </row>
    <row r="39" spans="2:16" ht="21.6" customHeight="1">
      <c r="B39" s="147"/>
      <c r="C39" s="147"/>
      <c r="D39" s="147"/>
      <c r="E39" s="147"/>
      <c r="F39" s="147"/>
      <c r="G39" s="147"/>
      <c r="H39" s="147"/>
      <c r="I39" s="147"/>
      <c r="J39" s="147"/>
      <c r="K39" s="147"/>
      <c r="L39" s="778"/>
      <c r="M39" s="778"/>
      <c r="N39" s="778"/>
      <c r="O39" s="332"/>
      <c r="P39" s="330"/>
    </row>
    <row r="40" spans="2:16" ht="21.6" customHeight="1">
      <c r="B40" s="147"/>
      <c r="C40" s="147"/>
      <c r="D40" s="147"/>
      <c r="E40" s="147"/>
      <c r="F40" s="147"/>
      <c r="G40" s="147"/>
      <c r="H40" s="147"/>
      <c r="I40" s="147"/>
      <c r="J40" s="147"/>
      <c r="K40" s="147"/>
      <c r="L40" s="778"/>
      <c r="M40" s="778"/>
      <c r="N40" s="778"/>
      <c r="O40" s="332"/>
      <c r="P40" s="330"/>
    </row>
    <row r="41" spans="2:16" ht="21.6" customHeight="1">
      <c r="B41" s="147"/>
      <c r="C41" s="147"/>
      <c r="D41" s="147"/>
      <c r="E41" s="147"/>
      <c r="F41" s="147"/>
      <c r="G41" s="147"/>
      <c r="H41" s="147"/>
      <c r="I41" s="147"/>
      <c r="J41" s="147"/>
      <c r="K41" s="147"/>
      <c r="L41" s="778"/>
      <c r="M41" s="778"/>
      <c r="N41" s="778"/>
      <c r="O41" s="332"/>
      <c r="P41" s="330"/>
    </row>
    <row r="42" spans="2:16" ht="21.6" customHeight="1">
      <c r="B42" s="147"/>
      <c r="C42" s="147"/>
      <c r="D42" s="147"/>
      <c r="E42" s="147"/>
      <c r="F42" s="147"/>
      <c r="G42" s="147"/>
      <c r="H42" s="147"/>
      <c r="I42" s="147"/>
      <c r="J42" s="147"/>
      <c r="K42" s="147"/>
      <c r="L42" s="778"/>
      <c r="M42" s="778"/>
      <c r="N42" s="778"/>
      <c r="O42" s="332"/>
      <c r="P42" s="330"/>
    </row>
    <row r="43" spans="2:16" ht="21.6" customHeight="1">
      <c r="B43" s="147"/>
      <c r="C43" s="147"/>
      <c r="D43" s="147"/>
      <c r="E43" s="147"/>
      <c r="F43" s="147"/>
      <c r="G43" s="147"/>
      <c r="H43" s="147"/>
      <c r="I43" s="147"/>
      <c r="J43" s="147"/>
      <c r="K43" s="147"/>
      <c r="L43" s="778"/>
      <c r="M43" s="778"/>
      <c r="N43" s="778"/>
      <c r="O43" s="332"/>
      <c r="P43" s="330"/>
    </row>
    <row r="44" spans="2:16" ht="21.6" customHeight="1">
      <c r="B44" s="147"/>
      <c r="C44" s="147"/>
      <c r="D44" s="147"/>
      <c r="E44" s="147"/>
      <c r="F44" s="147"/>
      <c r="G44" s="147"/>
      <c r="H44" s="147"/>
      <c r="I44" s="147"/>
      <c r="J44" s="147"/>
      <c r="K44" s="147"/>
      <c r="L44" s="778"/>
      <c r="M44" s="778"/>
      <c r="N44" s="778"/>
      <c r="O44" s="332"/>
      <c r="P44" s="330"/>
    </row>
    <row r="45" spans="2:16" ht="21.6" customHeight="1">
      <c r="B45" s="147"/>
      <c r="C45" s="147"/>
      <c r="D45" s="147"/>
      <c r="E45" s="147"/>
      <c r="F45" s="147"/>
      <c r="G45" s="147"/>
      <c r="H45" s="147"/>
      <c r="I45" s="147"/>
      <c r="J45" s="147"/>
      <c r="K45" s="147"/>
      <c r="L45" s="778"/>
      <c r="M45" s="778"/>
      <c r="N45" s="778"/>
      <c r="O45" s="332"/>
      <c r="P45" s="330"/>
    </row>
    <row r="46" spans="2:16" ht="21.6" customHeight="1">
      <c r="B46" s="147"/>
      <c r="C46" s="147"/>
      <c r="D46" s="147"/>
      <c r="E46" s="147"/>
      <c r="F46" s="147"/>
      <c r="G46" s="147"/>
      <c r="H46" s="147"/>
      <c r="I46" s="147"/>
      <c r="J46" s="147"/>
      <c r="K46" s="147"/>
      <c r="L46" s="778"/>
      <c r="M46" s="778"/>
      <c r="N46" s="778"/>
      <c r="O46" s="332"/>
      <c r="P46" s="330"/>
    </row>
    <row r="47" spans="2:16" ht="21.6" customHeight="1">
      <c r="B47" s="147"/>
      <c r="C47" s="147"/>
      <c r="D47" s="147"/>
      <c r="E47" s="147"/>
      <c r="F47" s="147"/>
      <c r="G47" s="147"/>
      <c r="H47" s="147"/>
      <c r="I47" s="147"/>
      <c r="J47" s="147"/>
      <c r="K47" s="147"/>
      <c r="L47" s="778"/>
      <c r="M47" s="778"/>
      <c r="N47" s="778"/>
      <c r="O47" s="332"/>
    </row>
    <row r="48" spans="2:16" ht="21.6" customHeight="1">
      <c r="B48" s="147"/>
      <c r="C48" s="147"/>
      <c r="D48" s="147"/>
      <c r="E48" s="147"/>
      <c r="F48" s="147"/>
      <c r="G48" s="147"/>
      <c r="H48" s="147"/>
      <c r="I48" s="147"/>
      <c r="J48" s="147"/>
      <c r="K48" s="147"/>
      <c r="L48" s="778"/>
      <c r="M48" s="778"/>
      <c r="N48" s="778"/>
      <c r="O48" s="332"/>
    </row>
    <row r="49" spans="2:16" ht="39" customHeight="1">
      <c r="B49" s="212" t="s">
        <v>29</v>
      </c>
      <c r="C49" s="212"/>
      <c r="D49" s="212"/>
      <c r="E49" s="212" t="s">
        <v>256</v>
      </c>
      <c r="F49" s="212"/>
      <c r="G49" s="212"/>
      <c r="H49" s="212"/>
      <c r="I49" s="212"/>
      <c r="J49" s="212"/>
      <c r="K49" s="212"/>
      <c r="L49" s="778"/>
      <c r="M49" s="778"/>
      <c r="N49" s="778"/>
      <c r="O49" s="147"/>
    </row>
    <row r="50" spans="2:16" ht="39" customHeight="1">
      <c r="B50" s="212"/>
      <c r="C50" s="212"/>
      <c r="D50" s="212"/>
      <c r="E50" s="780" t="s">
        <v>257</v>
      </c>
      <c r="F50" s="780"/>
      <c r="G50" s="212"/>
      <c r="H50" s="212"/>
      <c r="I50" s="212"/>
      <c r="J50" s="212"/>
      <c r="K50" s="212"/>
      <c r="L50" s="486"/>
      <c r="M50" s="486"/>
      <c r="N50" s="486"/>
      <c r="O50" s="147"/>
    </row>
    <row r="51" spans="2:16" ht="39" customHeight="1">
      <c r="B51" s="212"/>
      <c r="C51" s="212"/>
      <c r="D51" s="212"/>
      <c r="E51" s="212"/>
      <c r="F51" s="783" t="s">
        <v>255</v>
      </c>
      <c r="G51" s="783"/>
      <c r="H51" s="783"/>
      <c r="I51" s="491"/>
      <c r="J51" s="212"/>
      <c r="K51" s="212"/>
      <c r="L51" s="486"/>
      <c r="M51" s="486"/>
      <c r="N51" s="486"/>
      <c r="O51" s="147"/>
    </row>
    <row r="52" spans="2:16" ht="39" customHeight="1">
      <c r="B52" s="212"/>
      <c r="C52" s="212"/>
      <c r="D52" s="212"/>
      <c r="E52" s="212"/>
      <c r="F52" s="783"/>
      <c r="G52" s="783"/>
      <c r="H52" s="783"/>
      <c r="I52" s="491" t="s">
        <v>261</v>
      </c>
      <c r="J52" s="212"/>
      <c r="K52" s="212"/>
      <c r="L52" s="486"/>
      <c r="M52" s="486"/>
      <c r="N52" s="486"/>
      <c r="O52" s="147"/>
    </row>
    <row r="53" spans="2:16" ht="39" customHeight="1">
      <c r="B53" s="212"/>
      <c r="C53" s="212"/>
      <c r="D53" s="212"/>
      <c r="E53" s="212"/>
      <c r="F53" s="212"/>
      <c r="G53" s="212"/>
      <c r="H53" s="212"/>
      <c r="I53" s="212"/>
      <c r="J53" s="212"/>
      <c r="K53" s="212"/>
      <c r="L53" s="486"/>
      <c r="M53" s="486"/>
      <c r="N53" s="778" t="s">
        <v>284</v>
      </c>
      <c r="O53" s="778"/>
    </row>
    <row r="54" spans="2:16" ht="39" customHeight="1">
      <c r="B54" s="212"/>
      <c r="C54" s="212"/>
      <c r="D54" s="212"/>
      <c r="E54" s="212"/>
      <c r="F54" s="212"/>
      <c r="G54" s="212"/>
      <c r="H54" s="212"/>
      <c r="I54" s="212"/>
      <c r="J54" s="212"/>
      <c r="K54" s="212"/>
      <c r="L54" s="486"/>
      <c r="M54" s="486"/>
      <c r="N54" s="778"/>
      <c r="O54" s="778"/>
    </row>
    <row r="55" spans="2:16" ht="35.4" customHeight="1">
      <c r="B55" s="212"/>
      <c r="C55" s="212"/>
      <c r="E55" s="781" t="s">
        <v>258</v>
      </c>
      <c r="F55" s="781"/>
      <c r="G55" s="212"/>
      <c r="H55" s="212"/>
      <c r="I55" s="212"/>
      <c r="J55" s="212"/>
      <c r="K55" s="212"/>
      <c r="L55" s="486"/>
      <c r="M55" s="486"/>
      <c r="N55" s="778"/>
      <c r="O55" s="778"/>
    </row>
    <row r="56" spans="2:16" ht="24" customHeight="1">
      <c r="B56" s="212"/>
      <c r="C56" s="212"/>
      <c r="E56" s="212"/>
      <c r="F56" s="212"/>
      <c r="G56" s="212"/>
      <c r="H56" s="212"/>
      <c r="I56" s="212"/>
      <c r="J56" s="212"/>
      <c r="K56" s="212"/>
      <c r="L56" s="486"/>
      <c r="M56" s="486"/>
      <c r="O56" s="147"/>
    </row>
    <row r="57" spans="2:16" ht="24" customHeight="1">
      <c r="B57" s="212"/>
      <c r="C57" s="212"/>
      <c r="D57" s="212"/>
      <c r="E57" s="212"/>
      <c r="F57" s="782" t="s">
        <v>259</v>
      </c>
      <c r="G57" s="782"/>
      <c r="H57" s="782"/>
      <c r="I57" s="212"/>
      <c r="J57" s="212"/>
      <c r="K57" s="212"/>
      <c r="L57" s="486"/>
      <c r="M57" s="486"/>
      <c r="N57" s="486"/>
      <c r="O57" s="147"/>
    </row>
    <row r="58" spans="2:16" ht="24" customHeight="1">
      <c r="B58" s="212"/>
      <c r="C58" s="212"/>
      <c r="D58" s="212"/>
      <c r="E58" s="212"/>
      <c r="F58" s="782"/>
      <c r="G58" s="782"/>
      <c r="H58" s="782"/>
      <c r="I58" s="212"/>
      <c r="J58" s="212"/>
      <c r="K58" s="212"/>
      <c r="L58" s="486"/>
      <c r="M58" s="486"/>
      <c r="N58" s="486"/>
      <c r="O58" s="147"/>
    </row>
    <row r="59" spans="2:16" ht="24" customHeight="1">
      <c r="B59" s="212"/>
      <c r="C59" s="212"/>
      <c r="D59" s="212"/>
      <c r="E59" s="212"/>
      <c r="F59" s="782" t="s">
        <v>260</v>
      </c>
      <c r="G59" s="782"/>
      <c r="H59" s="782"/>
      <c r="I59" s="212"/>
      <c r="J59" s="212"/>
      <c r="K59" s="212"/>
      <c r="L59" s="486"/>
      <c r="M59" s="486"/>
      <c r="N59" s="486"/>
      <c r="O59" s="147"/>
    </row>
    <row r="60" spans="2:16" ht="47.4" customHeight="1">
      <c r="B60" s="212"/>
      <c r="C60" s="212"/>
      <c r="D60" s="212"/>
      <c r="E60" s="212"/>
      <c r="F60" s="779" t="s">
        <v>282</v>
      </c>
      <c r="G60" s="779"/>
      <c r="H60" s="779"/>
      <c r="I60" s="212"/>
      <c r="J60" s="212"/>
      <c r="K60" s="212"/>
      <c r="L60" s="486"/>
      <c r="M60" s="486"/>
      <c r="N60" s="486"/>
      <c r="O60" s="147"/>
    </row>
    <row r="61" spans="2:16" ht="32.4">
      <c r="B61" s="816" t="s">
        <v>188</v>
      </c>
      <c r="C61" s="816"/>
      <c r="D61" s="816"/>
      <c r="E61" s="816"/>
      <c r="F61" s="816"/>
      <c r="G61" s="816"/>
      <c r="H61" s="816"/>
      <c r="I61" s="160"/>
      <c r="J61" s="159"/>
      <c r="K61" s="147"/>
      <c r="L61" s="147"/>
      <c r="M61" s="147"/>
      <c r="N61" s="147"/>
      <c r="O61" s="147"/>
    </row>
    <row r="62" spans="2:16" ht="18">
      <c r="B62" s="191" t="s">
        <v>140</v>
      </c>
      <c r="C62" s="147"/>
      <c r="D62" s="147"/>
      <c r="E62" s="147"/>
      <c r="F62" s="147"/>
      <c r="G62" s="147"/>
      <c r="H62" s="147"/>
      <c r="I62" s="147"/>
      <c r="J62" s="147"/>
      <c r="K62" s="147"/>
      <c r="L62" s="147"/>
      <c r="M62" s="147"/>
      <c r="N62" s="147"/>
      <c r="O62" s="147"/>
      <c r="P62" s="329"/>
    </row>
    <row r="63" spans="2:16" ht="18">
      <c r="B63" s="811" t="s">
        <v>141</v>
      </c>
      <c r="C63" s="811"/>
      <c r="D63" s="811"/>
      <c r="E63" s="811"/>
      <c r="F63" s="811"/>
      <c r="G63" s="811"/>
      <c r="H63" s="811"/>
      <c r="I63" s="811"/>
      <c r="J63" s="811"/>
      <c r="K63" s="811"/>
      <c r="L63" s="811"/>
      <c r="M63" s="811"/>
      <c r="N63" s="147"/>
      <c r="O63" s="147"/>
      <c r="P63" s="330"/>
    </row>
    <row r="64" spans="2:16" ht="18">
      <c r="B64" s="810" t="s">
        <v>142</v>
      </c>
      <c r="C64" s="810"/>
      <c r="D64" s="810"/>
      <c r="E64" s="810"/>
      <c r="F64" s="810"/>
      <c r="G64" s="810"/>
      <c r="H64" s="810"/>
      <c r="I64" s="810"/>
      <c r="J64" s="810"/>
      <c r="K64" s="810"/>
      <c r="L64" s="810"/>
      <c r="M64" s="810"/>
      <c r="N64" s="147"/>
      <c r="O64" s="147"/>
      <c r="P64" s="330"/>
    </row>
    <row r="65" spans="2:16" ht="22.5" customHeight="1">
      <c r="B65" s="813" t="s">
        <v>204</v>
      </c>
      <c r="C65" s="814"/>
      <c r="D65" s="814"/>
      <c r="E65" s="814"/>
      <c r="F65" s="814"/>
      <c r="G65" s="814"/>
      <c r="H65" s="814"/>
      <c r="I65" s="814"/>
      <c r="J65" s="814"/>
      <c r="K65" s="814"/>
      <c r="L65" s="814"/>
      <c r="M65" s="815"/>
      <c r="N65" s="812" t="s">
        <v>189</v>
      </c>
      <c r="O65" s="147"/>
      <c r="P65" s="329"/>
    </row>
    <row r="66" spans="2:16" ht="22.5" customHeight="1">
      <c r="B66" s="231" t="s">
        <v>210</v>
      </c>
      <c r="C66" s="229"/>
      <c r="D66" s="229"/>
      <c r="E66" s="229"/>
      <c r="F66" s="229"/>
      <c r="G66" s="229"/>
      <c r="H66" s="229"/>
      <c r="I66" s="229"/>
      <c r="J66" s="229"/>
      <c r="K66" s="229"/>
      <c r="L66" s="229"/>
      <c r="M66" s="230"/>
      <c r="N66" s="812"/>
      <c r="O66" s="147"/>
      <c r="P66" s="330"/>
    </row>
    <row r="67" spans="2:16" ht="18">
      <c r="B67" s="811" t="s">
        <v>200</v>
      </c>
      <c r="C67" s="811"/>
      <c r="D67" s="811"/>
      <c r="E67" s="811"/>
      <c r="F67" s="811"/>
      <c r="G67" s="811"/>
      <c r="H67" s="811"/>
      <c r="I67" s="811"/>
      <c r="J67" s="811"/>
      <c r="K67" s="811"/>
      <c r="L67" s="811"/>
      <c r="M67" s="811"/>
      <c r="N67" s="812"/>
      <c r="O67" s="147"/>
      <c r="P67" s="330"/>
    </row>
    <row r="68" spans="2:16" ht="18">
      <c r="B68" s="810" t="s">
        <v>201</v>
      </c>
      <c r="C68" s="810"/>
      <c r="D68" s="810"/>
      <c r="E68" s="810"/>
      <c r="F68" s="810"/>
      <c r="G68" s="810"/>
      <c r="H68" s="810"/>
      <c r="I68" s="810"/>
      <c r="J68" s="810"/>
      <c r="K68" s="810"/>
      <c r="L68" s="810"/>
      <c r="M68" s="810"/>
      <c r="N68" s="812"/>
      <c r="O68" s="147"/>
      <c r="P68" s="329"/>
    </row>
    <row r="69" spans="2:16" ht="18">
      <c r="B69" s="811" t="s">
        <v>202</v>
      </c>
      <c r="C69" s="811"/>
      <c r="D69" s="811"/>
      <c r="E69" s="811"/>
      <c r="F69" s="811"/>
      <c r="G69" s="811"/>
      <c r="H69" s="811"/>
      <c r="I69" s="811"/>
      <c r="J69" s="811"/>
      <c r="K69" s="811"/>
      <c r="L69" s="811"/>
      <c r="M69" s="811"/>
      <c r="N69" s="812"/>
      <c r="O69" s="147"/>
      <c r="P69" s="330"/>
    </row>
    <row r="70" spans="2:16" ht="18">
      <c r="B70" s="811" t="s">
        <v>203</v>
      </c>
      <c r="C70" s="811"/>
      <c r="D70" s="811"/>
      <c r="E70" s="811"/>
      <c r="F70" s="811"/>
      <c r="G70" s="811"/>
      <c r="H70" s="811"/>
      <c r="I70" s="811"/>
      <c r="J70" s="811"/>
      <c r="K70" s="811"/>
      <c r="L70" s="811"/>
      <c r="M70" s="811"/>
      <c r="N70" s="812"/>
      <c r="O70" s="147"/>
      <c r="P70" s="330"/>
    </row>
    <row r="71" spans="2:16" ht="18">
      <c r="B71" s="162"/>
      <c r="M71" s="147"/>
      <c r="N71" s="812"/>
      <c r="O71" s="147"/>
      <c r="P71" s="329"/>
    </row>
    <row r="72" spans="2:16" ht="17.25" customHeight="1">
      <c r="B72" s="803" t="s">
        <v>143</v>
      </c>
      <c r="C72" s="804"/>
      <c r="D72" s="804"/>
      <c r="E72" s="804"/>
      <c r="F72" s="804"/>
      <c r="G72" s="804"/>
      <c r="H72" s="804"/>
      <c r="I72" s="804"/>
      <c r="J72" s="804"/>
      <c r="K72" s="804"/>
      <c r="L72" s="804"/>
      <c r="M72" s="805"/>
      <c r="N72" s="812"/>
      <c r="O72" s="147"/>
      <c r="P72" s="330"/>
    </row>
    <row r="73" spans="2:16" ht="17.25" customHeight="1">
      <c r="B73" s="803" t="s">
        <v>144</v>
      </c>
      <c r="C73" s="804"/>
      <c r="D73" s="804"/>
      <c r="E73" s="804"/>
      <c r="F73" s="804"/>
      <c r="G73" s="804"/>
      <c r="H73" s="804"/>
      <c r="I73" s="804"/>
      <c r="J73" s="804"/>
      <c r="K73" s="804"/>
      <c r="L73" s="804"/>
      <c r="M73" s="805"/>
      <c r="N73" s="812"/>
      <c r="O73" s="147"/>
      <c r="P73" s="330"/>
    </row>
    <row r="74" spans="2:16" ht="17.25" customHeight="1">
      <c r="B74" s="803" t="s">
        <v>145</v>
      </c>
      <c r="C74" s="804"/>
      <c r="D74" s="804"/>
      <c r="E74" s="804"/>
      <c r="F74" s="804"/>
      <c r="G74" s="804"/>
      <c r="H74" s="804"/>
      <c r="I74" s="804"/>
      <c r="J74" s="804"/>
      <c r="K74" s="804"/>
      <c r="L74" s="804"/>
      <c r="M74" s="805"/>
      <c r="N74" s="812"/>
      <c r="O74" s="147"/>
      <c r="P74" s="329"/>
    </row>
    <row r="75" spans="2:16" ht="18">
      <c r="B75" s="803" t="s">
        <v>146</v>
      </c>
      <c r="C75" s="804"/>
      <c r="D75" s="804"/>
      <c r="E75" s="804"/>
      <c r="F75" s="804"/>
      <c r="G75" s="804"/>
      <c r="H75" s="804"/>
      <c r="I75" s="804"/>
      <c r="J75" s="804"/>
      <c r="K75" s="804"/>
      <c r="L75" s="804"/>
      <c r="M75" s="805"/>
      <c r="N75" s="812"/>
      <c r="O75" s="147"/>
      <c r="P75" s="330"/>
    </row>
    <row r="76" spans="2:16" ht="18">
      <c r="B76" s="803" t="s">
        <v>147</v>
      </c>
      <c r="C76" s="804"/>
      <c r="D76" s="804"/>
      <c r="E76" s="804"/>
      <c r="F76" s="804"/>
      <c r="G76" s="804"/>
      <c r="H76" s="804"/>
      <c r="I76" s="804"/>
      <c r="J76" s="804"/>
      <c r="K76" s="804"/>
      <c r="L76" s="804"/>
      <c r="M76" s="805"/>
      <c r="N76" s="812"/>
      <c r="O76" s="147"/>
      <c r="P76" s="330"/>
    </row>
    <row r="77" spans="2:16" ht="18">
      <c r="B77" s="797" t="s">
        <v>148</v>
      </c>
      <c r="C77" s="798"/>
      <c r="D77" s="798"/>
      <c r="E77" s="798"/>
      <c r="F77" s="798"/>
      <c r="G77" s="798"/>
      <c r="H77" s="798"/>
      <c r="I77" s="798"/>
      <c r="J77" s="798"/>
      <c r="K77" s="798"/>
      <c r="L77" s="798"/>
      <c r="M77" s="799"/>
      <c r="N77" s="147"/>
      <c r="O77" s="147"/>
      <c r="P77" s="329"/>
    </row>
    <row r="78" spans="2:16" ht="18">
      <c r="B78" s="800" t="s">
        <v>149</v>
      </c>
      <c r="C78" s="801"/>
      <c r="D78" s="801"/>
      <c r="E78" s="801"/>
      <c r="F78" s="801"/>
      <c r="G78" s="801"/>
      <c r="H78" s="801"/>
      <c r="I78" s="801"/>
      <c r="J78" s="801"/>
      <c r="K78" s="801"/>
      <c r="L78" s="801"/>
      <c r="M78" s="802"/>
      <c r="N78" s="147"/>
      <c r="O78" s="147"/>
      <c r="P78" s="330"/>
    </row>
    <row r="79" spans="2:16" ht="18">
      <c r="B79" s="803" t="s">
        <v>208</v>
      </c>
      <c r="C79" s="804"/>
      <c r="D79" s="804"/>
      <c r="E79" s="804"/>
      <c r="F79" s="804"/>
      <c r="G79" s="804"/>
      <c r="H79" s="804"/>
      <c r="I79" s="804"/>
      <c r="J79" s="804"/>
      <c r="K79" s="804"/>
      <c r="L79" s="804"/>
      <c r="M79" s="805"/>
      <c r="N79" s="147"/>
      <c r="O79" s="147"/>
      <c r="P79" s="330"/>
    </row>
    <row r="80" spans="2:16" ht="18">
      <c r="B80" s="162"/>
      <c r="M80" s="147"/>
      <c r="N80" s="147"/>
      <c r="O80" s="147"/>
      <c r="P80" s="329"/>
    </row>
    <row r="81" spans="1:17" ht="18.600000000000001" thickBot="1">
      <c r="B81" s="162"/>
      <c r="M81" s="147"/>
      <c r="N81" s="147"/>
      <c r="O81" s="147"/>
      <c r="P81" s="330"/>
    </row>
    <row r="82" spans="1:17" ht="20.25" customHeight="1">
      <c r="B82" s="806" t="s">
        <v>150</v>
      </c>
      <c r="C82" s="806" t="s">
        <v>151</v>
      </c>
      <c r="D82" s="806" t="s">
        <v>152</v>
      </c>
      <c r="E82" s="806" t="s">
        <v>153</v>
      </c>
      <c r="F82" s="163" t="s">
        <v>154</v>
      </c>
      <c r="G82" s="184" t="s">
        <v>216</v>
      </c>
      <c r="H82" s="808" t="s">
        <v>215</v>
      </c>
      <c r="I82" s="808" t="s">
        <v>156</v>
      </c>
      <c r="J82" s="808" t="s">
        <v>157</v>
      </c>
      <c r="K82" s="808" t="s">
        <v>190</v>
      </c>
      <c r="L82" s="806" t="s">
        <v>158</v>
      </c>
      <c r="M82" s="806" t="s">
        <v>211</v>
      </c>
      <c r="N82" s="147"/>
      <c r="O82" s="147"/>
      <c r="P82" s="330"/>
    </row>
    <row r="83" spans="1:17" ht="18.600000000000001" thickBot="1">
      <c r="B83" s="807"/>
      <c r="C83" s="807"/>
      <c r="D83" s="807"/>
      <c r="E83" s="807"/>
      <c r="F83" s="164" t="s">
        <v>155</v>
      </c>
      <c r="G83" s="185"/>
      <c r="H83" s="809"/>
      <c r="I83" s="809"/>
      <c r="J83" s="809"/>
      <c r="K83" s="809"/>
      <c r="L83" s="807"/>
      <c r="M83" s="807"/>
      <c r="N83" s="147"/>
      <c r="O83" s="147"/>
      <c r="P83" s="330"/>
    </row>
    <row r="84" spans="1:17" ht="18.600000000000001" thickBot="1">
      <c r="B84" s="165">
        <v>1</v>
      </c>
      <c r="C84" s="166" t="s">
        <v>159</v>
      </c>
      <c r="D84" s="167"/>
      <c r="E84" s="167"/>
      <c r="F84" s="167"/>
      <c r="G84" s="186"/>
      <c r="H84" s="167"/>
      <c r="I84" s="167"/>
      <c r="J84" s="167"/>
      <c r="K84" s="168" t="s">
        <v>159</v>
      </c>
      <c r="L84" s="167"/>
      <c r="M84" s="167"/>
      <c r="N84" s="147"/>
      <c r="O84" s="147"/>
      <c r="P84" s="330"/>
    </row>
    <row r="85" spans="1:17" ht="18.600000000000001" thickBot="1">
      <c r="A85" s="178" t="s">
        <v>29</v>
      </c>
      <c r="B85" s="179">
        <v>2</v>
      </c>
      <c r="C85" s="180" t="s">
        <v>159</v>
      </c>
      <c r="D85" s="181" t="s">
        <v>159</v>
      </c>
      <c r="E85" s="181" t="s">
        <v>159</v>
      </c>
      <c r="F85" s="181" t="s">
        <v>191</v>
      </c>
      <c r="G85" s="186"/>
      <c r="H85" s="167"/>
      <c r="I85" s="167"/>
      <c r="J85" s="181" t="s">
        <v>192</v>
      </c>
      <c r="K85" s="181" t="s">
        <v>159</v>
      </c>
      <c r="L85" s="167"/>
      <c r="M85" s="167"/>
      <c r="N85" s="147" t="s">
        <v>193</v>
      </c>
      <c r="O85" s="147"/>
      <c r="P85" s="329"/>
      <c r="Q85" s="323"/>
    </row>
    <row r="86" spans="1:17" ht="18.600000000000001" thickBot="1">
      <c r="A86" s="178" t="s">
        <v>21</v>
      </c>
      <c r="B86" s="179">
        <v>3</v>
      </c>
      <c r="C86" s="180" t="s">
        <v>159</v>
      </c>
      <c r="D86" s="181" t="s">
        <v>159</v>
      </c>
      <c r="E86" s="181" t="s">
        <v>159</v>
      </c>
      <c r="F86" s="181" t="s">
        <v>159</v>
      </c>
      <c r="G86" s="186"/>
      <c r="H86" s="167"/>
      <c r="I86" s="167"/>
      <c r="J86" s="181" t="s">
        <v>159</v>
      </c>
      <c r="K86" s="181" t="s">
        <v>159</v>
      </c>
      <c r="L86" s="181" t="s">
        <v>159</v>
      </c>
      <c r="M86" s="167"/>
      <c r="N86" s="147"/>
      <c r="O86" s="147"/>
      <c r="P86" s="330"/>
      <c r="Q86" s="323"/>
    </row>
    <row r="87" spans="1:17" ht="18.600000000000001" thickBot="1">
      <c r="A87" s="178" t="s">
        <v>194</v>
      </c>
      <c r="B87" s="175">
        <v>4</v>
      </c>
      <c r="C87" s="176" t="s">
        <v>159</v>
      </c>
      <c r="D87" s="177" t="s">
        <v>159</v>
      </c>
      <c r="E87" s="177" t="s">
        <v>159</v>
      </c>
      <c r="F87" s="177" t="s">
        <v>159</v>
      </c>
      <c r="G87" s="177" t="s">
        <v>159</v>
      </c>
      <c r="H87" s="177" t="s">
        <v>159</v>
      </c>
      <c r="I87" s="167" t="s">
        <v>213</v>
      </c>
      <c r="J87" s="177" t="s">
        <v>159</v>
      </c>
      <c r="K87" s="177" t="s">
        <v>159</v>
      </c>
      <c r="L87" s="177" t="s">
        <v>159</v>
      </c>
      <c r="M87" s="177" t="s">
        <v>159</v>
      </c>
      <c r="N87" s="196" t="s">
        <v>212</v>
      </c>
      <c r="O87" s="147"/>
      <c r="P87" s="330"/>
    </row>
    <row r="88" spans="1:17" ht="18.600000000000001" thickBot="1">
      <c r="A88" s="178"/>
      <c r="B88" s="179">
        <v>5</v>
      </c>
      <c r="C88" s="180" t="s">
        <v>159</v>
      </c>
      <c r="D88" s="181" t="s">
        <v>159</v>
      </c>
      <c r="E88" s="181" t="s">
        <v>159</v>
      </c>
      <c r="F88" s="181" t="s">
        <v>159</v>
      </c>
      <c r="G88" s="181" t="s">
        <v>159</v>
      </c>
      <c r="H88" s="181" t="s">
        <v>159</v>
      </c>
      <c r="I88" s="181" t="s">
        <v>159</v>
      </c>
      <c r="J88" s="181" t="s">
        <v>159</v>
      </c>
      <c r="K88" s="181" t="s">
        <v>159</v>
      </c>
      <c r="L88" s="181" t="s">
        <v>159</v>
      </c>
      <c r="M88" s="181" t="s">
        <v>159</v>
      </c>
      <c r="N88" s="147"/>
      <c r="O88" s="147"/>
      <c r="Q88" s="323"/>
    </row>
    <row r="89" spans="1:17" ht="18.600000000000001" thickBot="1">
      <c r="B89" s="165">
        <v>6</v>
      </c>
      <c r="C89" s="166" t="s">
        <v>159</v>
      </c>
      <c r="D89" s="168" t="s">
        <v>159</v>
      </c>
      <c r="E89" s="168" t="s">
        <v>159</v>
      </c>
      <c r="F89" s="168" t="s">
        <v>159</v>
      </c>
      <c r="G89" s="168" t="s">
        <v>159</v>
      </c>
      <c r="H89" s="168" t="s">
        <v>159</v>
      </c>
      <c r="I89" s="168" t="s">
        <v>159</v>
      </c>
      <c r="J89" s="168" t="s">
        <v>159</v>
      </c>
      <c r="K89" s="168" t="s">
        <v>159</v>
      </c>
      <c r="L89" s="168" t="s">
        <v>159</v>
      </c>
      <c r="M89" s="168" t="s">
        <v>159</v>
      </c>
      <c r="N89" s="147"/>
      <c r="O89" s="147"/>
      <c r="Q89" s="323"/>
    </row>
    <row r="90" spans="1:17" ht="18.600000000000001" thickBot="1">
      <c r="B90" s="165">
        <v>7</v>
      </c>
      <c r="C90" s="166" t="s">
        <v>159</v>
      </c>
      <c r="D90" s="168" t="s">
        <v>159</v>
      </c>
      <c r="E90" s="168" t="s">
        <v>159</v>
      </c>
      <c r="F90" s="168" t="s">
        <v>159</v>
      </c>
      <c r="G90" s="168" t="s">
        <v>159</v>
      </c>
      <c r="H90" s="168" t="s">
        <v>159</v>
      </c>
      <c r="I90" s="168" t="s">
        <v>159</v>
      </c>
      <c r="J90" s="168" t="s">
        <v>159</v>
      </c>
      <c r="K90" s="168" t="s">
        <v>159</v>
      </c>
      <c r="L90" s="168" t="s">
        <v>159</v>
      </c>
      <c r="M90" s="168" t="s">
        <v>159</v>
      </c>
      <c r="N90" s="147"/>
      <c r="O90" s="147"/>
      <c r="Q90" s="323"/>
    </row>
    <row r="91" spans="1:17">
      <c r="N91" s="147"/>
      <c r="O91" s="147"/>
      <c r="Q91" s="323"/>
    </row>
    <row r="92" spans="1:17">
      <c r="I92" s="196" t="s">
        <v>214</v>
      </c>
      <c r="N92" s="147"/>
      <c r="O92" s="147"/>
      <c r="Q92" s="323"/>
    </row>
    <row r="93" spans="1:17">
      <c r="N93" s="147"/>
      <c r="O93" s="147"/>
      <c r="Q93" s="323"/>
    </row>
  </sheetData>
  <mergeCells count="46">
    <mergeCell ref="L33:N49"/>
    <mergeCell ref="B64:M64"/>
    <mergeCell ref="B68:M68"/>
    <mergeCell ref="B69:M69"/>
    <mergeCell ref="N65:N76"/>
    <mergeCell ref="B67:M67"/>
    <mergeCell ref="B74:M74"/>
    <mergeCell ref="B75:M75"/>
    <mergeCell ref="B76:M76"/>
    <mergeCell ref="B65:M65"/>
    <mergeCell ref="B70:M70"/>
    <mergeCell ref="B72:M72"/>
    <mergeCell ref="B73:M73"/>
    <mergeCell ref="B61:H61"/>
    <mergeCell ref="B63:M63"/>
    <mergeCell ref="F59:H59"/>
    <mergeCell ref="B77:M77"/>
    <mergeCell ref="B78:M78"/>
    <mergeCell ref="B79:M79"/>
    <mergeCell ref="B82:B83"/>
    <mergeCell ref="C82:C83"/>
    <mergeCell ref="D82:D83"/>
    <mergeCell ref="E82:E83"/>
    <mergeCell ref="H82:H83"/>
    <mergeCell ref="I82:I83"/>
    <mergeCell ref="J82:J83"/>
    <mergeCell ref="K82:K83"/>
    <mergeCell ref="L82:L83"/>
    <mergeCell ref="M82:M83"/>
    <mergeCell ref="B3:N3"/>
    <mergeCell ref="C8:L8"/>
    <mergeCell ref="C9:L9"/>
    <mergeCell ref="D12:E28"/>
    <mergeCell ref="M13:N13"/>
    <mergeCell ref="B5:N5"/>
    <mergeCell ref="M16:N29"/>
    <mergeCell ref="B7:N7"/>
    <mergeCell ref="B6:N6"/>
    <mergeCell ref="D29:E29"/>
    <mergeCell ref="M14:M15"/>
    <mergeCell ref="N53:O55"/>
    <mergeCell ref="F60:H60"/>
    <mergeCell ref="E50:F50"/>
    <mergeCell ref="E55:F55"/>
    <mergeCell ref="F57:H58"/>
    <mergeCell ref="F51:H52"/>
  </mergeCells>
  <phoneticPr fontId="107"/>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37"/>
  <sheetViews>
    <sheetView showGridLines="0" zoomScale="85" zoomScaleNormal="85" zoomScaleSheetLayoutView="79" workbookViewId="0">
      <selection activeCell="C14" sqref="C14:C16"/>
    </sheetView>
  </sheetViews>
  <sheetFormatPr defaultColWidth="9" defaultRowHeight="19.2"/>
  <cols>
    <col min="1" max="1" width="185.33203125" style="6" customWidth="1"/>
    <col min="2" max="2" width="11.21875" style="4" customWidth="1"/>
    <col min="3" max="3" width="27.44140625" style="4" customWidth="1"/>
    <col min="4" max="4" width="17.88671875" style="67" customWidth="1"/>
    <col min="5" max="16384" width="9" style="7"/>
  </cols>
  <sheetData>
    <row r="1" spans="1:4" s="57" customFormat="1" ht="44.25" customHeight="1" thickBot="1">
      <c r="A1" s="340" t="s">
        <v>323</v>
      </c>
      <c r="B1" s="341" t="s">
        <v>0</v>
      </c>
      <c r="C1" s="342" t="s">
        <v>1</v>
      </c>
      <c r="D1" s="343" t="s">
        <v>2</v>
      </c>
    </row>
    <row r="2" spans="1:4" s="197" customFormat="1" ht="44.25" customHeight="1" thickBot="1">
      <c r="A2" s="308" t="s">
        <v>381</v>
      </c>
      <c r="B2" s="292"/>
      <c r="C2" s="817" t="s">
        <v>385</v>
      </c>
      <c r="D2" s="820">
        <v>44646</v>
      </c>
    </row>
    <row r="3" spans="1:4" s="197" customFormat="1" ht="174.6" customHeight="1" thickBot="1">
      <c r="A3" s="309" t="s">
        <v>382</v>
      </c>
      <c r="B3" s="293" t="s">
        <v>384</v>
      </c>
      <c r="C3" s="818"/>
      <c r="D3" s="821"/>
    </row>
    <row r="4" spans="1:4" s="197" customFormat="1" ht="44.25" customHeight="1" thickBot="1">
      <c r="A4" s="310" t="s">
        <v>383</v>
      </c>
      <c r="B4" s="294"/>
      <c r="C4" s="819"/>
      <c r="D4" s="821"/>
    </row>
    <row r="5" spans="1:4" s="197" customFormat="1" ht="44.25" customHeight="1" thickBot="1">
      <c r="A5" s="308" t="s">
        <v>386</v>
      </c>
      <c r="B5" s="292"/>
      <c r="C5" s="817" t="s">
        <v>389</v>
      </c>
      <c r="D5" s="820">
        <v>44639</v>
      </c>
    </row>
    <row r="6" spans="1:4" s="197" customFormat="1" ht="316.8" customHeight="1" thickBot="1">
      <c r="A6" s="309" t="s">
        <v>387</v>
      </c>
      <c r="B6" s="293" t="s">
        <v>390</v>
      </c>
      <c r="C6" s="818"/>
      <c r="D6" s="821"/>
    </row>
    <row r="7" spans="1:4" s="197" customFormat="1" ht="34.950000000000003" customHeight="1" thickBot="1">
      <c r="A7" s="310" t="s">
        <v>388</v>
      </c>
      <c r="B7" s="294"/>
      <c r="C7" s="819"/>
      <c r="D7" s="821"/>
    </row>
    <row r="8" spans="1:4" s="197" customFormat="1" ht="51.6" customHeight="1" thickTop="1" thickBot="1">
      <c r="A8" s="313" t="s">
        <v>391</v>
      </c>
      <c r="B8" s="852" t="s">
        <v>394</v>
      </c>
      <c r="C8" s="831" t="s">
        <v>395</v>
      </c>
      <c r="D8" s="820">
        <v>44639</v>
      </c>
    </row>
    <row r="9" spans="1:4" s="197" customFormat="1" ht="112.2" customHeight="1" thickBot="1">
      <c r="A9" s="314" t="s">
        <v>392</v>
      </c>
      <c r="B9" s="853"/>
      <c r="C9" s="832"/>
      <c r="D9" s="821"/>
    </row>
    <row r="10" spans="1:4" s="197" customFormat="1" ht="30.6" customHeight="1" thickBot="1">
      <c r="A10" s="315" t="s">
        <v>393</v>
      </c>
      <c r="B10" s="854"/>
      <c r="C10" s="833"/>
      <c r="D10" s="834"/>
    </row>
    <row r="11" spans="1:4" s="57" customFormat="1" ht="44.25" customHeight="1" thickTop="1" thickBot="1">
      <c r="A11" s="591" t="s">
        <v>396</v>
      </c>
      <c r="B11" s="839" t="s">
        <v>398</v>
      </c>
      <c r="C11" s="831" t="s">
        <v>399</v>
      </c>
      <c r="D11" s="820">
        <v>44646</v>
      </c>
    </row>
    <row r="12" spans="1:4" s="57" customFormat="1" ht="111" customHeight="1" thickBot="1">
      <c r="A12" s="312" t="s">
        <v>397</v>
      </c>
      <c r="B12" s="840"/>
      <c r="C12" s="832"/>
      <c r="D12" s="821"/>
    </row>
    <row r="13" spans="1:4" s="57" customFormat="1" ht="35.4" customHeight="1" thickBot="1">
      <c r="A13" s="371" t="s">
        <v>400</v>
      </c>
      <c r="B13" s="841"/>
      <c r="C13" s="842"/>
      <c r="D13" s="821"/>
    </row>
    <row r="14" spans="1:4" s="197" customFormat="1" ht="43.2" customHeight="1" thickTop="1" thickBot="1">
      <c r="A14" s="311"/>
      <c r="B14" s="839"/>
      <c r="C14" s="831"/>
      <c r="D14" s="820"/>
    </row>
    <row r="15" spans="1:4" s="197" customFormat="1" ht="75.599999999999994" customHeight="1" thickBot="1">
      <c r="A15" s="312"/>
      <c r="B15" s="840"/>
      <c r="C15" s="832"/>
      <c r="D15" s="821"/>
    </row>
    <row r="16" spans="1:4" s="197" customFormat="1" ht="43.2" customHeight="1" thickBot="1">
      <c r="A16" s="371"/>
      <c r="B16" s="841"/>
      <c r="C16" s="842"/>
      <c r="D16" s="821"/>
    </row>
    <row r="17" spans="1:4" s="197" customFormat="1" ht="44.25" customHeight="1" thickTop="1">
      <c r="A17" s="311"/>
      <c r="B17" s="858"/>
      <c r="C17" s="831"/>
      <c r="D17" s="860"/>
    </row>
    <row r="18" spans="1:4" s="197" customFormat="1" ht="132.6" customHeight="1">
      <c r="A18" s="602"/>
      <c r="B18" s="859"/>
      <c r="C18" s="832"/>
      <c r="D18" s="861"/>
    </row>
    <row r="19" spans="1:4" s="197" customFormat="1" ht="45" customHeight="1" thickBot="1">
      <c r="A19" s="603"/>
      <c r="B19" s="859"/>
      <c r="C19" s="832"/>
      <c r="D19" s="861"/>
    </row>
    <row r="20" spans="1:4" s="197" customFormat="1" ht="43.8" customHeight="1" thickTop="1">
      <c r="A20" s="316"/>
      <c r="B20" s="599"/>
      <c r="C20" s="843"/>
      <c r="D20" s="855"/>
    </row>
    <row r="21" spans="1:4" s="197" customFormat="1" ht="283.8" customHeight="1">
      <c r="A21" s="317"/>
      <c r="B21" s="600"/>
      <c r="C21" s="844"/>
      <c r="D21" s="856"/>
    </row>
    <row r="22" spans="1:4" s="197" customFormat="1" ht="43.2" customHeight="1" thickBot="1">
      <c r="A22" s="598"/>
      <c r="B22" s="601"/>
      <c r="C22" s="845"/>
      <c r="D22" s="857"/>
    </row>
    <row r="23" spans="1:4" s="197" customFormat="1" ht="48.6" hidden="1" customHeight="1" thickTop="1" thickBot="1">
      <c r="A23" s="313"/>
      <c r="B23" s="852"/>
      <c r="C23" s="831"/>
      <c r="D23" s="820"/>
    </row>
    <row r="24" spans="1:4" s="197" customFormat="1" ht="130.19999999999999" hidden="1" customHeight="1" thickBot="1">
      <c r="A24" s="314"/>
      <c r="B24" s="853"/>
      <c r="C24" s="832"/>
      <c r="D24" s="821"/>
    </row>
    <row r="25" spans="1:4" s="197" customFormat="1" ht="40.950000000000003" hidden="1" customHeight="1" thickBot="1">
      <c r="A25" s="315"/>
      <c r="B25" s="854"/>
      <c r="C25" s="833"/>
      <c r="D25" s="834"/>
    </row>
    <row r="26" spans="1:4" s="57" customFormat="1" ht="45.6" hidden="1" customHeight="1" thickTop="1" thickBot="1">
      <c r="A26" s="316"/>
      <c r="B26" s="846"/>
      <c r="C26" s="849"/>
      <c r="D26" s="820"/>
    </row>
    <row r="27" spans="1:4" s="197" customFormat="1" ht="103.2" hidden="1" customHeight="1" thickBot="1">
      <c r="A27" s="317"/>
      <c r="B27" s="847"/>
      <c r="C27" s="850"/>
      <c r="D27" s="821"/>
    </row>
    <row r="28" spans="1:4" s="197" customFormat="1" ht="33" hidden="1" customHeight="1" thickBot="1">
      <c r="A28" s="540"/>
      <c r="B28" s="848"/>
      <c r="C28" s="851"/>
      <c r="D28" s="821"/>
    </row>
    <row r="29" spans="1:4" s="57" customFormat="1" ht="43.95" hidden="1" customHeight="1" thickBot="1">
      <c r="A29" s="318"/>
      <c r="B29" s="822"/>
      <c r="C29" s="836"/>
      <c r="D29" s="820"/>
    </row>
    <row r="30" spans="1:4" s="57" customFormat="1" ht="92.4" hidden="1" customHeight="1" thickBot="1">
      <c r="A30" s="319"/>
      <c r="B30" s="823"/>
      <c r="C30" s="837"/>
      <c r="D30" s="821"/>
    </row>
    <row r="31" spans="1:4" s="282" customFormat="1" ht="34.200000000000003" hidden="1" customHeight="1" thickBot="1">
      <c r="A31" s="348"/>
      <c r="B31" s="824"/>
      <c r="C31" s="838"/>
      <c r="D31" s="835"/>
    </row>
    <row r="32" spans="1:4" s="57" customFormat="1" ht="37.950000000000003" hidden="1" customHeight="1" thickBot="1">
      <c r="A32" s="216"/>
      <c r="B32" s="214"/>
      <c r="C32" s="215"/>
      <c r="D32" s="276"/>
    </row>
    <row r="33" spans="1:4" s="57" customFormat="1" ht="169.2" hidden="1" customHeight="1" thickTop="1">
      <c r="A33" s="468"/>
      <c r="B33" s="827"/>
      <c r="C33" s="829"/>
      <c r="D33" s="825"/>
    </row>
    <row r="34" spans="1:4" s="57" customFormat="1" ht="37.950000000000003" hidden="1" customHeight="1" thickBot="1">
      <c r="A34" s="558"/>
      <c r="B34" s="828"/>
      <c r="C34" s="830"/>
      <c r="D34" s="826"/>
    </row>
    <row r="35" spans="1:4" s="57" customFormat="1" ht="36.75" customHeight="1" thickTop="1" thickBot="1">
      <c r="A35" s="559"/>
      <c r="B35" s="560"/>
      <c r="C35" s="560"/>
      <c r="D35" s="561"/>
    </row>
    <row r="36" spans="1:4" s="57" customFormat="1" ht="44.25" customHeight="1" thickTop="1">
      <c r="A36" s="280" t="s">
        <v>28</v>
      </c>
      <c r="B36" s="4"/>
      <c r="C36" s="4"/>
      <c r="D36" s="67"/>
    </row>
    <row r="37" spans="1:4">
      <c r="A37" s="281" t="s">
        <v>27</v>
      </c>
    </row>
  </sheetData>
  <mergeCells count="30">
    <mergeCell ref="D20:D22"/>
    <mergeCell ref="B11:B13"/>
    <mergeCell ref="C11:C13"/>
    <mergeCell ref="D11:D13"/>
    <mergeCell ref="B8:B10"/>
    <mergeCell ref="B17:B19"/>
    <mergeCell ref="C17:C19"/>
    <mergeCell ref="D17:D19"/>
    <mergeCell ref="B26:B28"/>
    <mergeCell ref="C26:C28"/>
    <mergeCell ref="D26:D28"/>
    <mergeCell ref="B23:B25"/>
    <mergeCell ref="D23:D25"/>
    <mergeCell ref="C23:C25"/>
    <mergeCell ref="C2:C4"/>
    <mergeCell ref="D2:D4"/>
    <mergeCell ref="B29:B31"/>
    <mergeCell ref="D33:D34"/>
    <mergeCell ref="B33:B34"/>
    <mergeCell ref="C33:C34"/>
    <mergeCell ref="C8:C10"/>
    <mergeCell ref="D8:D10"/>
    <mergeCell ref="D29:D31"/>
    <mergeCell ref="C29:C31"/>
    <mergeCell ref="B14:B16"/>
    <mergeCell ref="C14:C16"/>
    <mergeCell ref="D14:D16"/>
    <mergeCell ref="C20:C22"/>
    <mergeCell ref="C5:C7"/>
    <mergeCell ref="D5:D7"/>
  </mergeCells>
  <phoneticPr fontId="16"/>
  <hyperlinks>
    <hyperlink ref="A4" r:id="rId1" xr:uid="{F1C8B4DD-017E-4CD3-B890-204AA21B8E3A}"/>
    <hyperlink ref="A7" r:id="rId2" xr:uid="{FB3309EE-FA14-4B39-8C67-BC8FA7A05483}"/>
    <hyperlink ref="A10" r:id="rId3" xr:uid="{37721ACE-3992-4BFF-A6DB-E711FF76A771}"/>
    <hyperlink ref="A13" r:id="rId4" xr:uid="{8331C81A-3608-4641-96AC-2A8C944DF9E4}"/>
  </hyperlinks>
  <pageMargins left="0" right="0" top="0.19685039370078741" bottom="0.39370078740157483" header="0" footer="0.19685039370078741"/>
  <pageSetup paperSize="8" scale="28" orientation="portrait" horizontalDpi="300" verticalDpi="300"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56"/>
  <sheetViews>
    <sheetView defaultGridColor="0" view="pageBreakPreview" colorId="56" zoomScale="85" zoomScaleNormal="66" zoomScaleSheetLayoutView="85" workbookViewId="0">
      <selection activeCell="C2" sqref="C2:C4"/>
    </sheetView>
  </sheetViews>
  <sheetFormatPr defaultColWidth="9" defaultRowHeight="19.2"/>
  <cols>
    <col min="1" max="1" width="209.33203125" style="44" customWidth="1"/>
    <col min="2" max="2" width="18" style="227" customWidth="1"/>
    <col min="3" max="3" width="20.109375" style="228" customWidth="1"/>
    <col min="4" max="16384" width="9" style="43"/>
  </cols>
  <sheetData>
    <row r="1" spans="1:3" ht="58.95" customHeight="1" thickBot="1">
      <c r="A1" s="42" t="s">
        <v>322</v>
      </c>
      <c r="B1" s="617" t="s">
        <v>24</v>
      </c>
      <c r="C1" s="618" t="s">
        <v>2</v>
      </c>
    </row>
    <row r="2" spans="1:3" ht="48" customHeight="1">
      <c r="A2" s="626" t="s">
        <v>411</v>
      </c>
      <c r="B2" s="292"/>
      <c r="C2" s="862">
        <v>44645</v>
      </c>
    </row>
    <row r="3" spans="1:3" ht="336.6" customHeight="1">
      <c r="A3" s="152" t="s">
        <v>421</v>
      </c>
      <c r="B3" s="293" t="s">
        <v>454</v>
      </c>
      <c r="C3" s="863"/>
    </row>
    <row r="4" spans="1:3" ht="37.200000000000003" customHeight="1" thickBot="1">
      <c r="A4" s="373" t="s">
        <v>410</v>
      </c>
      <c r="B4" s="293"/>
      <c r="C4" s="864"/>
    </row>
    <row r="5" spans="1:3" ht="48" customHeight="1">
      <c r="A5" s="626" t="s">
        <v>412</v>
      </c>
      <c r="B5" s="869" t="s">
        <v>455</v>
      </c>
      <c r="C5" s="862">
        <v>44645</v>
      </c>
    </row>
    <row r="6" spans="1:3" s="467" customFormat="1" ht="381" customHeight="1" thickBot="1">
      <c r="A6" s="607" t="s">
        <v>422</v>
      </c>
      <c r="B6" s="870"/>
      <c r="C6" s="864"/>
    </row>
    <row r="7" spans="1:3" s="467" customFormat="1" ht="43.8" customHeight="1" thickBot="1">
      <c r="A7" s="606" t="s">
        <v>402</v>
      </c>
      <c r="B7" s="619"/>
      <c r="C7" s="619"/>
    </row>
    <row r="8" spans="1:3" ht="48" customHeight="1">
      <c r="A8" s="626" t="s">
        <v>413</v>
      </c>
      <c r="B8" s="292"/>
      <c r="C8" s="620"/>
    </row>
    <row r="9" spans="1:3" ht="261" customHeight="1">
      <c r="A9" s="484" t="s">
        <v>423</v>
      </c>
      <c r="B9" s="621" t="s">
        <v>456</v>
      </c>
      <c r="C9" s="622">
        <v>44643</v>
      </c>
    </row>
    <row r="10" spans="1:3" ht="39.75" customHeight="1" thickBot="1">
      <c r="A10" s="238" t="s">
        <v>403</v>
      </c>
      <c r="B10" s="294"/>
      <c r="C10" s="623"/>
    </row>
    <row r="11" spans="1:3" ht="44.4" customHeight="1">
      <c r="A11" s="627" t="s">
        <v>414</v>
      </c>
      <c r="B11" s="292"/>
      <c r="C11" s="620"/>
    </row>
    <row r="12" spans="1:3" ht="113.4" customHeight="1">
      <c r="A12" s="152" t="s">
        <v>424</v>
      </c>
      <c r="B12" s="293" t="s">
        <v>457</v>
      </c>
      <c r="C12" s="624">
        <v>44645</v>
      </c>
    </row>
    <row r="13" spans="1:3" ht="46.2" customHeight="1" thickBot="1">
      <c r="A13" s="64" t="s">
        <v>404</v>
      </c>
      <c r="B13" s="294"/>
      <c r="C13" s="623"/>
    </row>
    <row r="14" spans="1:3" ht="45.6" customHeight="1">
      <c r="A14" s="626" t="s">
        <v>415</v>
      </c>
      <c r="B14" s="292"/>
      <c r="C14" s="620"/>
    </row>
    <row r="15" spans="1:3" ht="240.6" customHeight="1">
      <c r="A15" s="152" t="s">
        <v>425</v>
      </c>
      <c r="B15" s="293" t="s">
        <v>458</v>
      </c>
      <c r="C15" s="624">
        <v>44645</v>
      </c>
    </row>
    <row r="16" spans="1:3" ht="37.799999999999997" customHeight="1" thickBot="1">
      <c r="A16" s="64" t="s">
        <v>405</v>
      </c>
      <c r="B16" s="294"/>
      <c r="C16" s="623"/>
    </row>
    <row r="17" spans="1:3" ht="40.950000000000003" customHeight="1">
      <c r="A17" s="626" t="s">
        <v>416</v>
      </c>
      <c r="B17" s="292"/>
      <c r="C17" s="620"/>
    </row>
    <row r="18" spans="1:3" ht="154.19999999999999" customHeight="1">
      <c r="A18" s="202" t="s">
        <v>426</v>
      </c>
      <c r="B18" s="293" t="s">
        <v>457</v>
      </c>
      <c r="C18" s="624">
        <v>44645</v>
      </c>
    </row>
    <row r="19" spans="1:3" ht="36" customHeight="1" thickBot="1">
      <c r="A19" s="239" t="s">
        <v>406</v>
      </c>
      <c r="B19" s="294"/>
      <c r="C19" s="623"/>
    </row>
    <row r="20" spans="1:3" ht="36" customHeight="1">
      <c r="A20" s="626" t="s">
        <v>417</v>
      </c>
      <c r="B20" s="292"/>
      <c r="C20" s="620"/>
    </row>
    <row r="21" spans="1:3" ht="301.8" customHeight="1" thickBot="1">
      <c r="A21" s="152" t="s">
        <v>427</v>
      </c>
      <c r="B21" s="625" t="s">
        <v>459</v>
      </c>
      <c r="C21" s="624">
        <v>44644</v>
      </c>
    </row>
    <row r="22" spans="1:3" ht="36" customHeight="1" thickBot="1">
      <c r="A22" s="64" t="s">
        <v>407</v>
      </c>
      <c r="B22" s="625"/>
      <c r="C22" s="623"/>
    </row>
    <row r="23" spans="1:3" ht="36" customHeight="1">
      <c r="A23" s="198" t="s">
        <v>418</v>
      </c>
      <c r="B23" s="218"/>
      <c r="C23" s="219"/>
    </row>
    <row r="24" spans="1:3" ht="173.4" customHeight="1">
      <c r="A24" s="152" t="s">
        <v>428</v>
      </c>
      <c r="B24" s="223" t="s">
        <v>460</v>
      </c>
      <c r="C24" s="220">
        <v>44644</v>
      </c>
    </row>
    <row r="25" spans="1:3" ht="36" customHeight="1" thickBot="1">
      <c r="A25" s="64" t="s">
        <v>408</v>
      </c>
      <c r="B25" s="221"/>
      <c r="C25" s="222"/>
    </row>
    <row r="26" spans="1:3" s="141" customFormat="1" ht="36" customHeight="1">
      <c r="A26" s="198" t="s">
        <v>419</v>
      </c>
      <c r="B26" s="218"/>
      <c r="C26" s="219"/>
    </row>
    <row r="27" spans="1:3" s="139" customFormat="1" ht="186" customHeight="1">
      <c r="A27" s="152" t="s">
        <v>429</v>
      </c>
      <c r="B27" s="223" t="s">
        <v>457</v>
      </c>
      <c r="C27" s="220">
        <v>44643</v>
      </c>
    </row>
    <row r="28" spans="1:3" s="2" customFormat="1" ht="39.6" customHeight="1" thickBot="1">
      <c r="A28" s="64" t="s">
        <v>409</v>
      </c>
      <c r="B28" s="221"/>
      <c r="C28" s="222"/>
    </row>
    <row r="29" spans="1:3" s="2" customFormat="1" ht="39.6" customHeight="1">
      <c r="A29" s="616" t="s">
        <v>420</v>
      </c>
      <c r="B29" s="218"/>
      <c r="C29" s="219"/>
    </row>
    <row r="30" spans="1:3" s="2" customFormat="1" ht="117" customHeight="1">
      <c r="A30" s="152" t="s">
        <v>430</v>
      </c>
      <c r="B30" s="573" t="s">
        <v>461</v>
      </c>
      <c r="C30" s="220">
        <v>44643</v>
      </c>
    </row>
    <row r="31" spans="1:3" s="2" customFormat="1" ht="39.6" customHeight="1" thickBot="1">
      <c r="A31" s="64" t="s">
        <v>401</v>
      </c>
      <c r="B31" s="221"/>
      <c r="C31" s="222"/>
    </row>
    <row r="32" spans="1:3" ht="27" hidden="1" customHeight="1">
      <c r="A32" s="198"/>
      <c r="B32" s="218"/>
      <c r="C32" s="219"/>
    </row>
    <row r="33" spans="1:3" ht="115.2" hidden="1" customHeight="1">
      <c r="A33" s="152"/>
      <c r="B33" s="223"/>
      <c r="C33" s="220"/>
    </row>
    <row r="34" spans="1:3" ht="38.4" hidden="1" customHeight="1" thickBot="1">
      <c r="A34" s="64"/>
      <c r="B34" s="221"/>
      <c r="C34" s="222"/>
    </row>
    <row r="35" spans="1:3" ht="23.4" customHeight="1">
      <c r="A35" s="140"/>
      <c r="B35" s="224"/>
      <c r="C35" s="225"/>
    </row>
    <row r="36" spans="1:3" ht="28.5" customHeight="1" thickBot="1">
      <c r="A36" s="170"/>
      <c r="B36" s="226"/>
      <c r="C36" s="226"/>
    </row>
    <row r="37" spans="1:3" ht="28.5" customHeight="1">
      <c r="A37" s="865" t="s">
        <v>28</v>
      </c>
      <c r="B37" s="866"/>
      <c r="C37" s="866"/>
    </row>
    <row r="38" spans="1:3" ht="28.5" customHeight="1">
      <c r="A38" s="867" t="s">
        <v>27</v>
      </c>
      <c r="B38" s="868"/>
      <c r="C38" s="868"/>
    </row>
    <row r="39" spans="1:3" ht="248.25" customHeight="1"/>
    <row r="40" spans="1:3" ht="37.5" customHeight="1"/>
    <row r="41" spans="1:3" ht="24" customHeight="1"/>
    <row r="42" spans="1:3" ht="24" customHeight="1"/>
    <row r="43" spans="1:3" ht="26.25" customHeight="1"/>
    <row r="44" spans="1:3" ht="26.25" customHeight="1"/>
    <row r="45" spans="1:3" ht="199.5" customHeight="1"/>
    <row r="46" spans="1:3" ht="33.75" customHeight="1"/>
    <row r="47" spans="1:3" ht="48.75" customHeight="1"/>
    <row r="48" spans="1:3" ht="233.25" customHeight="1"/>
    <row r="49" ht="33.75" customHeight="1"/>
    <row r="50" ht="19.5" customHeight="1"/>
    <row r="51" ht="19.5" customHeight="1"/>
    <row r="52" ht="28.5" customHeight="1"/>
    <row r="53" ht="35.25" customHeight="1"/>
    <row r="54" ht="218.25" customHeight="1"/>
    <row r="55" ht="218.25" customHeight="1"/>
    <row r="56" ht="218.25" customHeight="1"/>
  </sheetData>
  <mergeCells count="5">
    <mergeCell ref="C2:C4"/>
    <mergeCell ref="A37:C37"/>
    <mergeCell ref="A38:C38"/>
    <mergeCell ref="C5:C6"/>
    <mergeCell ref="B5:B6"/>
  </mergeCells>
  <phoneticPr fontId="16"/>
  <hyperlinks>
    <hyperlink ref="A31" r:id="rId1" xr:uid="{A29718C9-7FB0-4B6D-9A05-9158A718D054}"/>
    <hyperlink ref="A7" r:id="rId2" xr:uid="{EB7E5029-AE61-4BBB-94C7-0B4F82528CF9}"/>
    <hyperlink ref="A10" r:id="rId3" xr:uid="{BF1F29D4-AB4F-435E-8AD9-91806C2173B7}"/>
    <hyperlink ref="A13" r:id="rId4" xr:uid="{03C14FF8-4E06-41F9-97F1-236128775F95}"/>
    <hyperlink ref="A16" r:id="rId5" xr:uid="{F405E003-5409-4513-B3E7-130D2E389663}"/>
    <hyperlink ref="A19" r:id="rId6" xr:uid="{41E41C1B-A0AB-453A-9EE8-68CB595ABCDC}"/>
    <hyperlink ref="A22" r:id="rId7" xr:uid="{93E42F25-95EA-4229-B0BC-99F1ED8ED76B}"/>
    <hyperlink ref="A25" r:id="rId8" xr:uid="{B3995DD8-2EEE-4D57-94A3-DF30D57C6C03}"/>
    <hyperlink ref="A28" r:id="rId9" xr:uid="{2735CA8E-1FB2-44E8-AF3D-D4D05D76F0B5}"/>
    <hyperlink ref="A4" r:id="rId10" xr:uid="{11834B7D-9294-494B-9948-1702E42904DA}"/>
  </hyperlinks>
  <pageMargins left="0.74803149606299213" right="0.74803149606299213" top="0.98425196850393704" bottom="0.98425196850393704" header="0.51181102362204722" footer="0.51181102362204722"/>
  <pageSetup paperSize="9" scale="19" fitToHeight="3" orientation="portrait"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1"/>
  <sheetViews>
    <sheetView view="pageBreakPreview" topLeftCell="A4" zoomScaleNormal="112" zoomScaleSheetLayoutView="115" workbookViewId="0">
      <selection activeCell="G14" sqref="G14"/>
    </sheetView>
  </sheetViews>
  <sheetFormatPr defaultColWidth="9" defaultRowHeight="13.2"/>
  <cols>
    <col min="1" max="1" width="2.109375" style="375" customWidth="1"/>
    <col min="2" max="2" width="25.77734375" style="121" customWidth="1"/>
    <col min="3" max="3" width="60.109375" style="375" customWidth="1"/>
    <col min="4" max="4" width="85.33203125" style="375" customWidth="1"/>
    <col min="5" max="5" width="3.88671875" style="375" customWidth="1"/>
    <col min="6" max="16384" width="9" style="375"/>
  </cols>
  <sheetData>
    <row r="1" spans="2:7" ht="18.75" customHeight="1">
      <c r="B1" s="121" t="s">
        <v>113</v>
      </c>
    </row>
    <row r="2" spans="2:7" ht="17.25" customHeight="1" thickBot="1">
      <c r="B2" t="s">
        <v>301</v>
      </c>
      <c r="D2" s="873"/>
      <c r="E2" s="874"/>
    </row>
    <row r="3" spans="2:7" ht="16.5" customHeight="1" thickBot="1">
      <c r="B3" s="122" t="s">
        <v>114</v>
      </c>
      <c r="C3" s="374" t="s">
        <v>115</v>
      </c>
      <c r="D3" s="238" t="s">
        <v>223</v>
      </c>
    </row>
    <row r="4" spans="2:7" ht="17.25" customHeight="1" thickBot="1">
      <c r="B4" s="123" t="s">
        <v>116</v>
      </c>
      <c r="C4" s="161" t="s">
        <v>306</v>
      </c>
      <c r="D4" s="124"/>
    </row>
    <row r="5" spans="2:7" ht="17.25" customHeight="1">
      <c r="B5" s="875" t="s">
        <v>177</v>
      </c>
      <c r="C5" s="878" t="s">
        <v>220</v>
      </c>
      <c r="D5" s="879"/>
    </row>
    <row r="6" spans="2:7" ht="19.2" customHeight="1">
      <c r="B6" s="876"/>
      <c r="C6" s="880" t="s">
        <v>221</v>
      </c>
      <c r="D6" s="881"/>
      <c r="G6" s="270"/>
    </row>
    <row r="7" spans="2:7" ht="19.95" customHeight="1">
      <c r="B7" s="876"/>
      <c r="C7" s="376" t="s">
        <v>222</v>
      </c>
      <c r="D7" s="377"/>
      <c r="G7" s="270"/>
    </row>
    <row r="8" spans="2:7" ht="19.8" customHeight="1" thickBot="1">
      <c r="B8" s="877"/>
      <c r="C8" s="272" t="s">
        <v>224</v>
      </c>
      <c r="D8" s="271"/>
      <c r="G8" s="270"/>
    </row>
    <row r="9" spans="2:7" ht="34.200000000000003" customHeight="1" thickBot="1">
      <c r="B9" s="125" t="s">
        <v>117</v>
      </c>
      <c r="C9" s="882" t="s">
        <v>307</v>
      </c>
      <c r="D9" s="883"/>
    </row>
    <row r="10" spans="2:7" ht="66" customHeight="1" thickBot="1">
      <c r="B10" s="126" t="s">
        <v>118</v>
      </c>
      <c r="C10" s="884" t="s">
        <v>310</v>
      </c>
      <c r="D10" s="885"/>
    </row>
    <row r="11" spans="2:7" ht="42" customHeight="1" thickBot="1">
      <c r="B11" s="127"/>
      <c r="C11" s="128" t="s">
        <v>309</v>
      </c>
      <c r="D11" s="291" t="s">
        <v>308</v>
      </c>
      <c r="F11" s="375" t="s">
        <v>21</v>
      </c>
    </row>
    <row r="12" spans="2:7" ht="24.6" hidden="1" customHeight="1" thickBot="1">
      <c r="B12" s="125" t="s">
        <v>248</v>
      </c>
      <c r="C12" s="130" t="s">
        <v>249</v>
      </c>
      <c r="D12" s="129"/>
    </row>
    <row r="13" spans="2:7" ht="82.2" customHeight="1" thickBot="1">
      <c r="B13" s="131" t="s">
        <v>119</v>
      </c>
      <c r="C13" s="132" t="s">
        <v>311</v>
      </c>
      <c r="D13" s="232" t="s">
        <v>312</v>
      </c>
      <c r="F13" s="196" t="s">
        <v>29</v>
      </c>
    </row>
    <row r="14" spans="2:7" ht="62.4" customHeight="1" thickBot="1">
      <c r="B14" s="133" t="s">
        <v>120</v>
      </c>
      <c r="C14" s="871" t="s">
        <v>313</v>
      </c>
      <c r="D14" s="872"/>
    </row>
    <row r="15" spans="2:7" ht="17.25" customHeight="1"/>
    <row r="16" spans="2:7" ht="17.25" customHeight="1">
      <c r="C16" s="375" t="s">
        <v>121</v>
      </c>
    </row>
    <row r="17" spans="2:5">
      <c r="C17" s="375" t="s">
        <v>29</v>
      </c>
    </row>
    <row r="18" spans="2:5">
      <c r="E18" s="375" t="s">
        <v>21</v>
      </c>
    </row>
    <row r="21" spans="2:5">
      <c r="B21" s="121" t="s">
        <v>21</v>
      </c>
    </row>
  </sheetData>
  <mergeCells count="7">
    <mergeCell ref="C14:D14"/>
    <mergeCell ref="D2:E2"/>
    <mergeCell ref="B5:B8"/>
    <mergeCell ref="C5:D5"/>
    <mergeCell ref="C6:D6"/>
    <mergeCell ref="C9:D9"/>
    <mergeCell ref="C10:D10"/>
  </mergeCells>
  <phoneticPr fontId="107"/>
  <hyperlinks>
    <hyperlink ref="C6" r:id="rId1" location="h2_1" xr:uid="{EDBFF39A-9B90-4364-8365-9E4DAFCC0006}"/>
  </hyperlinks>
  <pageMargins left="0.7" right="0.7" top="0.75" bottom="0.75" header="0.3" footer="0.3"/>
  <pageSetup paperSize="9" scale="50"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R22" sqref="R22:S22"/>
    </sheetView>
  </sheetViews>
  <sheetFormatPr defaultColWidth="9" defaultRowHeight="13.2"/>
  <cols>
    <col min="1" max="1" width="7.33203125" style="546" customWidth="1"/>
    <col min="2" max="13" width="6.77734375" style="546" customWidth="1"/>
    <col min="14" max="14" width="7.44140625" style="546" customWidth="1"/>
    <col min="15" max="15" width="5.88671875" style="546" customWidth="1"/>
    <col min="16" max="16" width="7.44140625" style="546" customWidth="1"/>
    <col min="17" max="29" width="6.77734375" style="546" customWidth="1"/>
    <col min="30" max="16384" width="9" style="546"/>
  </cols>
  <sheetData>
    <row r="1" spans="1:29" ht="15" customHeight="1">
      <c r="A1" s="888" t="s">
        <v>3</v>
      </c>
      <c r="B1" s="889"/>
      <c r="C1" s="889"/>
      <c r="D1" s="889"/>
      <c r="E1" s="889"/>
      <c r="F1" s="889"/>
      <c r="G1" s="889"/>
      <c r="H1" s="889"/>
      <c r="I1" s="889"/>
      <c r="J1" s="889"/>
      <c r="K1" s="889"/>
      <c r="L1" s="889"/>
      <c r="M1" s="889"/>
      <c r="N1" s="890"/>
      <c r="P1" s="891" t="s">
        <v>4</v>
      </c>
      <c r="Q1" s="892"/>
      <c r="R1" s="892"/>
      <c r="S1" s="892"/>
      <c r="T1" s="892"/>
      <c r="U1" s="892"/>
      <c r="V1" s="892"/>
      <c r="W1" s="892"/>
      <c r="X1" s="892"/>
      <c r="Y1" s="892"/>
      <c r="Z1" s="892"/>
      <c r="AA1" s="892"/>
      <c r="AB1" s="892"/>
      <c r="AC1" s="893"/>
    </row>
    <row r="2" spans="1:29" ht="18" customHeight="1" thickBot="1">
      <c r="A2" s="894" t="s">
        <v>5</v>
      </c>
      <c r="B2" s="895"/>
      <c r="C2" s="895"/>
      <c r="D2" s="895"/>
      <c r="E2" s="895"/>
      <c r="F2" s="895"/>
      <c r="G2" s="895"/>
      <c r="H2" s="895"/>
      <c r="I2" s="895"/>
      <c r="J2" s="895"/>
      <c r="K2" s="895"/>
      <c r="L2" s="895"/>
      <c r="M2" s="895"/>
      <c r="N2" s="896"/>
      <c r="P2" s="897" t="s">
        <v>6</v>
      </c>
      <c r="Q2" s="895"/>
      <c r="R2" s="895"/>
      <c r="S2" s="895"/>
      <c r="T2" s="895"/>
      <c r="U2" s="895"/>
      <c r="V2" s="895"/>
      <c r="W2" s="895"/>
      <c r="X2" s="895"/>
      <c r="Y2" s="895"/>
      <c r="Z2" s="895"/>
      <c r="AA2" s="895"/>
      <c r="AB2" s="895"/>
      <c r="AC2" s="898"/>
    </row>
    <row r="3" spans="1:29" ht="13.8" thickBot="1">
      <c r="A3" s="9"/>
      <c r="B3" s="248" t="s">
        <v>279</v>
      </c>
      <c r="C3" s="248" t="s">
        <v>7</v>
      </c>
      <c r="D3" s="234" t="s">
        <v>8</v>
      </c>
      <c r="E3" s="248" t="s">
        <v>9</v>
      </c>
      <c r="F3" s="248" t="s">
        <v>10</v>
      </c>
      <c r="G3" s="248" t="s">
        <v>11</v>
      </c>
      <c r="H3" s="248" t="s">
        <v>12</v>
      </c>
      <c r="I3" s="248" t="s">
        <v>13</v>
      </c>
      <c r="J3" s="248" t="s">
        <v>14</v>
      </c>
      <c r="K3" s="248" t="s">
        <v>15</v>
      </c>
      <c r="L3" s="248" t="s">
        <v>16</v>
      </c>
      <c r="M3" s="248" t="s">
        <v>17</v>
      </c>
      <c r="N3" s="10" t="s">
        <v>18</v>
      </c>
      <c r="P3" s="11"/>
      <c r="Q3" s="248" t="s">
        <v>279</v>
      </c>
      <c r="R3" s="248" t="s">
        <v>7</v>
      </c>
      <c r="S3" s="234" t="s">
        <v>8</v>
      </c>
      <c r="T3" s="247" t="s">
        <v>9</v>
      </c>
      <c r="U3" s="247" t="s">
        <v>10</v>
      </c>
      <c r="V3" s="247" t="s">
        <v>11</v>
      </c>
      <c r="W3" s="247" t="s">
        <v>12</v>
      </c>
      <c r="X3" s="247" t="s">
        <v>13</v>
      </c>
      <c r="Y3" s="248" t="s">
        <v>14</v>
      </c>
      <c r="Z3" s="248" t="s">
        <v>15</v>
      </c>
      <c r="AA3" s="248" t="s">
        <v>16</v>
      </c>
      <c r="AB3" s="248" t="s">
        <v>17</v>
      </c>
      <c r="AC3" s="12" t="s">
        <v>19</v>
      </c>
    </row>
    <row r="4" spans="1:29" ht="19.8" thickBot="1">
      <c r="A4" s="485" t="s">
        <v>254</v>
      </c>
      <c r="B4" s="431">
        <f>AVERAGE(B8:B17)</f>
        <v>65.400000000000006</v>
      </c>
      <c r="C4" s="431">
        <f t="shared" ref="C4:M4" si="0">AVERAGE(C7:C17)</f>
        <v>55.454545454545453</v>
      </c>
      <c r="D4" s="431">
        <f t="shared" si="0"/>
        <v>61.363636363636367</v>
      </c>
      <c r="E4" s="431">
        <f t="shared" si="0"/>
        <v>103.8</v>
      </c>
      <c r="F4" s="431">
        <f t="shared" si="0"/>
        <v>177.5</v>
      </c>
      <c r="G4" s="431">
        <f t="shared" si="0"/>
        <v>404.2</v>
      </c>
      <c r="H4" s="431">
        <f t="shared" si="0"/>
        <v>621</v>
      </c>
      <c r="I4" s="431">
        <f t="shared" si="0"/>
        <v>905.9</v>
      </c>
      <c r="J4" s="431">
        <f t="shared" si="0"/>
        <v>563.4</v>
      </c>
      <c r="K4" s="431">
        <f t="shared" si="0"/>
        <v>366.4</v>
      </c>
      <c r="L4" s="431">
        <f t="shared" si="0"/>
        <v>210.8</v>
      </c>
      <c r="M4" s="431">
        <f t="shared" si="0"/>
        <v>131.5</v>
      </c>
      <c r="N4" s="431">
        <f>SUM(B4:M4)</f>
        <v>3666.7181818181821</v>
      </c>
      <c r="O4" s="14"/>
      <c r="P4" s="13" t="str">
        <f>+A4</f>
        <v>12-21年月平均</v>
      </c>
      <c r="Q4" s="431">
        <f t="shared" ref="Q4:AB4" si="1">AVERAGE(Q8:Q17)</f>
        <v>9.6999999999999993</v>
      </c>
      <c r="R4" s="431">
        <f t="shared" si="1"/>
        <v>9.9</v>
      </c>
      <c r="S4" s="431">
        <f t="shared" si="1"/>
        <v>15</v>
      </c>
      <c r="T4" s="431">
        <f t="shared" si="1"/>
        <v>7.5</v>
      </c>
      <c r="U4" s="431">
        <f t="shared" si="1"/>
        <v>10.7</v>
      </c>
      <c r="V4" s="431">
        <f t="shared" si="1"/>
        <v>9.9</v>
      </c>
      <c r="W4" s="431">
        <f t="shared" si="1"/>
        <v>8.9</v>
      </c>
      <c r="X4" s="431">
        <f t="shared" si="1"/>
        <v>12.6</v>
      </c>
      <c r="Y4" s="431">
        <f t="shared" si="1"/>
        <v>10.9</v>
      </c>
      <c r="Z4" s="431">
        <f t="shared" si="1"/>
        <v>21.8</v>
      </c>
      <c r="AA4" s="431">
        <f t="shared" si="1"/>
        <v>12.8</v>
      </c>
      <c r="AB4" s="431">
        <f t="shared" si="1"/>
        <v>12.9</v>
      </c>
      <c r="AC4" s="431">
        <f>SUM(Q4:AB4)</f>
        <v>142.6</v>
      </c>
    </row>
    <row r="5" spans="1:29" ht="13.8" thickBot="1">
      <c r="A5" s="511"/>
      <c r="B5" s="511"/>
      <c r="C5" s="138"/>
      <c r="D5" s="15" t="s">
        <v>20</v>
      </c>
      <c r="E5" s="433"/>
      <c r="F5" s="433"/>
      <c r="G5" s="433"/>
      <c r="H5" s="433"/>
      <c r="I5" s="433"/>
      <c r="J5" s="433"/>
      <c r="K5" s="433"/>
      <c r="L5" s="433"/>
      <c r="M5" s="433"/>
      <c r="N5" s="433"/>
      <c r="O5" s="146"/>
      <c r="P5" s="236"/>
      <c r="Q5" s="236"/>
      <c r="R5" s="138"/>
      <c r="S5" s="15" t="s">
        <v>20</v>
      </c>
      <c r="T5" s="433"/>
      <c r="U5" s="433"/>
      <c r="V5" s="433"/>
      <c r="W5" s="433"/>
      <c r="X5" s="433"/>
      <c r="Y5" s="433"/>
      <c r="Z5" s="433"/>
      <c r="AA5" s="433"/>
      <c r="AB5" s="433"/>
      <c r="AC5" s="433"/>
    </row>
    <row r="6" spans="1:29" ht="13.8" thickBot="1">
      <c r="A6" s="233"/>
      <c r="B6" s="233"/>
      <c r="C6" s="590"/>
      <c r="D6" s="350">
        <v>16</v>
      </c>
      <c r="E6" s="432"/>
      <c r="F6" s="432"/>
      <c r="G6" s="432"/>
      <c r="H6" s="432"/>
      <c r="I6" s="432"/>
      <c r="J6" s="432"/>
      <c r="K6" s="432"/>
      <c r="L6" s="432"/>
      <c r="M6" s="432"/>
      <c r="N6" s="433"/>
      <c r="O6" s="14"/>
      <c r="P6" s="236"/>
      <c r="Q6" s="236"/>
      <c r="R6" s="590"/>
      <c r="S6" s="350">
        <v>0</v>
      </c>
      <c r="T6" s="138"/>
      <c r="U6" s="138"/>
      <c r="V6" s="138"/>
      <c r="W6" s="138"/>
      <c r="X6" s="138"/>
      <c r="Y6" s="138"/>
      <c r="Z6" s="138"/>
      <c r="AA6" s="138"/>
      <c r="AB6" s="138"/>
      <c r="AC6" s="433"/>
    </row>
    <row r="7" spans="1:29" ht="18" customHeight="1" thickBot="1">
      <c r="A7" s="518" t="s">
        <v>278</v>
      </c>
      <c r="B7" s="565">
        <v>73</v>
      </c>
      <c r="C7" s="566">
        <v>38</v>
      </c>
      <c r="D7" s="566">
        <v>38</v>
      </c>
      <c r="E7" s="432"/>
      <c r="F7" s="432"/>
      <c r="G7" s="432"/>
      <c r="H7" s="432"/>
      <c r="I7" s="432"/>
      <c r="J7" s="432"/>
      <c r="K7" s="432"/>
      <c r="L7" s="432"/>
      <c r="M7" s="432"/>
      <c r="N7" s="235">
        <f t="shared" ref="N7:N18" si="2">SUM(B7:M7)</f>
        <v>149</v>
      </c>
      <c r="O7" s="151" t="s">
        <v>21</v>
      </c>
      <c r="P7" s="518" t="s">
        <v>278</v>
      </c>
      <c r="Q7" s="565">
        <v>0</v>
      </c>
      <c r="R7" s="567">
        <v>5</v>
      </c>
      <c r="S7" s="567">
        <v>4</v>
      </c>
      <c r="T7" s="432"/>
      <c r="U7" s="432"/>
      <c r="V7" s="432"/>
      <c r="W7" s="432" t="s">
        <v>29</v>
      </c>
      <c r="X7" s="432" t="s">
        <v>29</v>
      </c>
      <c r="Y7" s="432" t="s">
        <v>29</v>
      </c>
      <c r="Z7" s="432" t="s">
        <v>29</v>
      </c>
      <c r="AA7" s="432" t="s">
        <v>29</v>
      </c>
      <c r="AB7" s="432" t="s">
        <v>29</v>
      </c>
      <c r="AC7" s="235">
        <f t="shared" ref="AC7:AC18" si="3">SUM(Q7:AB7)</f>
        <v>9</v>
      </c>
    </row>
    <row r="8" spans="1:29" ht="18" customHeight="1" thickBot="1">
      <c r="A8" s="518" t="s">
        <v>206</v>
      </c>
      <c r="B8" s="563">
        <v>81</v>
      </c>
      <c r="C8" s="563">
        <v>48</v>
      </c>
      <c r="D8" s="564">
        <v>71</v>
      </c>
      <c r="E8" s="563">
        <v>128</v>
      </c>
      <c r="F8" s="563">
        <v>171</v>
      </c>
      <c r="G8" s="563">
        <v>350</v>
      </c>
      <c r="H8" s="563">
        <v>569</v>
      </c>
      <c r="I8" s="563">
        <v>553</v>
      </c>
      <c r="J8" s="563">
        <v>458</v>
      </c>
      <c r="K8" s="563">
        <v>306</v>
      </c>
      <c r="L8" s="563">
        <v>220</v>
      </c>
      <c r="M8" s="564">
        <v>229</v>
      </c>
      <c r="N8" s="552">
        <f t="shared" si="2"/>
        <v>3184</v>
      </c>
      <c r="O8" s="510"/>
      <c r="P8" s="519" t="s">
        <v>205</v>
      </c>
      <c r="Q8" s="568">
        <v>1</v>
      </c>
      <c r="R8" s="568">
        <v>2</v>
      </c>
      <c r="S8" s="568">
        <v>1</v>
      </c>
      <c r="T8" s="568">
        <v>0</v>
      </c>
      <c r="U8" s="568">
        <v>0</v>
      </c>
      <c r="V8" s="568">
        <v>0</v>
      </c>
      <c r="W8" s="568">
        <v>1</v>
      </c>
      <c r="X8" s="568">
        <v>1</v>
      </c>
      <c r="Y8" s="568">
        <v>0</v>
      </c>
      <c r="Z8" s="568">
        <v>1</v>
      </c>
      <c r="AA8" s="568">
        <v>0</v>
      </c>
      <c r="AB8" s="568">
        <v>0</v>
      </c>
      <c r="AC8" s="569">
        <f t="shared" si="3"/>
        <v>7</v>
      </c>
    </row>
    <row r="9" spans="1:29" ht="18" customHeight="1" thickBot="1">
      <c r="A9" s="519" t="s">
        <v>137</v>
      </c>
      <c r="B9" s="344">
        <v>112</v>
      </c>
      <c r="C9" s="344">
        <v>85</v>
      </c>
      <c r="D9" s="344">
        <v>60</v>
      </c>
      <c r="E9" s="344">
        <v>97</v>
      </c>
      <c r="F9" s="344">
        <v>95</v>
      </c>
      <c r="G9" s="344">
        <v>305</v>
      </c>
      <c r="H9" s="344">
        <v>544</v>
      </c>
      <c r="I9" s="344">
        <v>449</v>
      </c>
      <c r="J9" s="344">
        <v>475</v>
      </c>
      <c r="K9" s="344">
        <v>505</v>
      </c>
      <c r="L9" s="344">
        <v>219</v>
      </c>
      <c r="M9" s="345">
        <v>98</v>
      </c>
      <c r="N9" s="551">
        <f t="shared" si="2"/>
        <v>3044</v>
      </c>
      <c r="O9" s="151"/>
      <c r="P9" s="519" t="s">
        <v>137</v>
      </c>
      <c r="Q9" s="434">
        <v>16</v>
      </c>
      <c r="R9" s="434">
        <v>1</v>
      </c>
      <c r="S9" s="434">
        <v>19</v>
      </c>
      <c r="T9" s="432">
        <v>3</v>
      </c>
      <c r="U9" s="432">
        <v>13</v>
      </c>
      <c r="V9" s="432">
        <v>1</v>
      </c>
      <c r="W9" s="432">
        <v>2</v>
      </c>
      <c r="X9" s="432">
        <v>2</v>
      </c>
      <c r="Y9" s="432">
        <v>0</v>
      </c>
      <c r="Z9" s="432">
        <v>24</v>
      </c>
      <c r="AA9" s="432">
        <v>4</v>
      </c>
      <c r="AB9" s="432">
        <v>1</v>
      </c>
      <c r="AC9" s="550">
        <f t="shared" si="3"/>
        <v>86</v>
      </c>
    </row>
    <row r="10" spans="1:29" ht="18" customHeight="1" thickBot="1">
      <c r="A10" s="520" t="s">
        <v>30</v>
      </c>
      <c r="B10" s="435">
        <v>84</v>
      </c>
      <c r="C10" s="435">
        <v>100</v>
      </c>
      <c r="D10" s="436">
        <v>77</v>
      </c>
      <c r="E10" s="436">
        <v>80</v>
      </c>
      <c r="F10" s="200">
        <v>236</v>
      </c>
      <c r="G10" s="200">
        <v>438</v>
      </c>
      <c r="H10" s="201">
        <v>631</v>
      </c>
      <c r="I10" s="200">
        <v>752</v>
      </c>
      <c r="J10" s="199">
        <v>523</v>
      </c>
      <c r="K10" s="200">
        <v>427</v>
      </c>
      <c r="L10" s="199">
        <v>253</v>
      </c>
      <c r="M10" s="437">
        <v>136</v>
      </c>
      <c r="N10" s="523">
        <f t="shared" si="2"/>
        <v>3737</v>
      </c>
      <c r="O10" s="151"/>
      <c r="P10" s="521" t="s">
        <v>22</v>
      </c>
      <c r="Q10" s="438">
        <v>7</v>
      </c>
      <c r="R10" s="438">
        <v>7</v>
      </c>
      <c r="S10" s="439">
        <v>13</v>
      </c>
      <c r="T10" s="439">
        <v>3</v>
      </c>
      <c r="U10" s="439">
        <v>8</v>
      </c>
      <c r="V10" s="439">
        <v>11</v>
      </c>
      <c r="W10" s="438">
        <v>5</v>
      </c>
      <c r="X10" s="439">
        <v>11</v>
      </c>
      <c r="Y10" s="439">
        <v>9</v>
      </c>
      <c r="Z10" s="439">
        <v>9</v>
      </c>
      <c r="AA10" s="440">
        <v>20</v>
      </c>
      <c r="AB10" s="440">
        <v>35</v>
      </c>
      <c r="AC10" s="548">
        <f t="shared" si="3"/>
        <v>138</v>
      </c>
    </row>
    <row r="11" spans="1:29" ht="18" customHeight="1" thickBot="1">
      <c r="A11" s="520" t="s">
        <v>31</v>
      </c>
      <c r="B11" s="439">
        <v>41</v>
      </c>
      <c r="C11" s="439">
        <v>44</v>
      </c>
      <c r="D11" s="439">
        <v>67</v>
      </c>
      <c r="E11" s="439">
        <v>103</v>
      </c>
      <c r="F11" s="441">
        <v>311</v>
      </c>
      <c r="G11" s="439">
        <v>415</v>
      </c>
      <c r="H11" s="439">
        <v>539</v>
      </c>
      <c r="I11" s="441">
        <v>1165</v>
      </c>
      <c r="J11" s="439">
        <v>534</v>
      </c>
      <c r="K11" s="439">
        <v>297</v>
      </c>
      <c r="L11" s="438">
        <v>205</v>
      </c>
      <c r="M11" s="442">
        <v>92</v>
      </c>
      <c r="N11" s="524">
        <f t="shared" si="2"/>
        <v>3813</v>
      </c>
      <c r="O11" s="151"/>
      <c r="P11" s="520" t="s">
        <v>31</v>
      </c>
      <c r="Q11" s="439">
        <v>9</v>
      </c>
      <c r="R11" s="439">
        <v>22</v>
      </c>
      <c r="S11" s="438">
        <v>18</v>
      </c>
      <c r="T11" s="439">
        <v>9</v>
      </c>
      <c r="U11" s="443">
        <v>21</v>
      </c>
      <c r="V11" s="439">
        <v>14</v>
      </c>
      <c r="W11" s="439">
        <v>6</v>
      </c>
      <c r="X11" s="439">
        <v>13</v>
      </c>
      <c r="Y11" s="439">
        <v>7</v>
      </c>
      <c r="Z11" s="444">
        <v>81</v>
      </c>
      <c r="AA11" s="443">
        <v>31</v>
      </c>
      <c r="AB11" s="444">
        <v>37</v>
      </c>
      <c r="AC11" s="549">
        <f t="shared" si="3"/>
        <v>268</v>
      </c>
    </row>
    <row r="12" spans="1:29" ht="18" customHeight="1" thickBot="1">
      <c r="A12" s="520" t="s">
        <v>32</v>
      </c>
      <c r="B12" s="439">
        <v>57</v>
      </c>
      <c r="C12" s="438">
        <v>35</v>
      </c>
      <c r="D12" s="439">
        <v>95</v>
      </c>
      <c r="E12" s="438">
        <v>112</v>
      </c>
      <c r="F12" s="439">
        <v>131</v>
      </c>
      <c r="G12" s="18">
        <v>340</v>
      </c>
      <c r="H12" s="18">
        <v>483</v>
      </c>
      <c r="I12" s="19">
        <v>1339</v>
      </c>
      <c r="J12" s="18">
        <v>614</v>
      </c>
      <c r="K12" s="18">
        <v>349</v>
      </c>
      <c r="L12" s="18">
        <v>236</v>
      </c>
      <c r="M12" s="445">
        <v>68</v>
      </c>
      <c r="N12" s="523">
        <f t="shared" si="2"/>
        <v>3859</v>
      </c>
      <c r="O12" s="151"/>
      <c r="P12" s="520" t="s">
        <v>32</v>
      </c>
      <c r="Q12" s="439">
        <v>19</v>
      </c>
      <c r="R12" s="439">
        <v>12</v>
      </c>
      <c r="S12" s="439">
        <v>8</v>
      </c>
      <c r="T12" s="438">
        <v>12</v>
      </c>
      <c r="U12" s="439">
        <v>7</v>
      </c>
      <c r="V12" s="439">
        <v>15</v>
      </c>
      <c r="W12" s="18">
        <v>16</v>
      </c>
      <c r="X12" s="445">
        <v>12</v>
      </c>
      <c r="Y12" s="438">
        <v>16</v>
      </c>
      <c r="Z12" s="439">
        <v>6</v>
      </c>
      <c r="AA12" s="438">
        <v>12</v>
      </c>
      <c r="AB12" s="438">
        <v>6</v>
      </c>
      <c r="AC12" s="548">
        <f t="shared" si="3"/>
        <v>141</v>
      </c>
    </row>
    <row r="13" spans="1:29" ht="18" customHeight="1" thickBot="1">
      <c r="A13" s="520" t="s">
        <v>33</v>
      </c>
      <c r="B13" s="446">
        <v>68</v>
      </c>
      <c r="C13" s="439">
        <v>42</v>
      </c>
      <c r="D13" s="439">
        <v>44</v>
      </c>
      <c r="E13" s="438">
        <v>75</v>
      </c>
      <c r="F13" s="438">
        <v>135</v>
      </c>
      <c r="G13" s="438">
        <v>448</v>
      </c>
      <c r="H13" s="439">
        <v>507</v>
      </c>
      <c r="I13" s="439">
        <v>808</v>
      </c>
      <c r="J13" s="443">
        <v>795</v>
      </c>
      <c r="K13" s="438">
        <v>313</v>
      </c>
      <c r="L13" s="438">
        <v>246</v>
      </c>
      <c r="M13" s="438">
        <v>143</v>
      </c>
      <c r="N13" s="523">
        <f t="shared" si="2"/>
        <v>3624</v>
      </c>
      <c r="O13" s="151"/>
      <c r="P13" s="520" t="s">
        <v>33</v>
      </c>
      <c r="Q13" s="448">
        <v>9</v>
      </c>
      <c r="R13" s="439">
        <v>16</v>
      </c>
      <c r="S13" s="439">
        <v>12</v>
      </c>
      <c r="T13" s="438">
        <v>6</v>
      </c>
      <c r="U13" s="449">
        <v>7</v>
      </c>
      <c r="V13" s="449">
        <v>14</v>
      </c>
      <c r="W13" s="439">
        <v>9</v>
      </c>
      <c r="X13" s="439">
        <v>14</v>
      </c>
      <c r="Y13" s="439">
        <v>9</v>
      </c>
      <c r="Z13" s="439">
        <v>9</v>
      </c>
      <c r="AA13" s="449">
        <v>8</v>
      </c>
      <c r="AB13" s="449">
        <v>7</v>
      </c>
      <c r="AC13" s="548">
        <f t="shared" si="3"/>
        <v>120</v>
      </c>
    </row>
    <row r="14" spans="1:29" ht="18" customHeight="1" thickBot="1">
      <c r="A14" s="17" t="s">
        <v>34</v>
      </c>
      <c r="B14" s="450">
        <v>71</v>
      </c>
      <c r="C14" s="450">
        <v>97</v>
      </c>
      <c r="D14" s="450">
        <v>61</v>
      </c>
      <c r="E14" s="451">
        <v>105</v>
      </c>
      <c r="F14" s="451">
        <v>198</v>
      </c>
      <c r="G14" s="451">
        <v>442</v>
      </c>
      <c r="H14" s="452">
        <v>790</v>
      </c>
      <c r="I14" s="20">
        <v>674</v>
      </c>
      <c r="J14" s="20">
        <v>594</v>
      </c>
      <c r="K14" s="451">
        <v>275</v>
      </c>
      <c r="L14" s="451">
        <v>133</v>
      </c>
      <c r="M14" s="451">
        <v>108</v>
      </c>
      <c r="N14" s="523">
        <f t="shared" si="2"/>
        <v>3548</v>
      </c>
      <c r="O14" s="14"/>
      <c r="P14" s="522" t="s">
        <v>34</v>
      </c>
      <c r="Q14" s="450">
        <v>7</v>
      </c>
      <c r="R14" s="450">
        <v>13</v>
      </c>
      <c r="S14" s="450">
        <v>11</v>
      </c>
      <c r="T14" s="451">
        <v>11</v>
      </c>
      <c r="U14" s="451">
        <v>12</v>
      </c>
      <c r="V14" s="451">
        <v>15</v>
      </c>
      <c r="W14" s="451">
        <v>20</v>
      </c>
      <c r="X14" s="451">
        <v>15</v>
      </c>
      <c r="Y14" s="451">
        <v>15</v>
      </c>
      <c r="Z14" s="451">
        <v>20</v>
      </c>
      <c r="AA14" s="451">
        <v>9</v>
      </c>
      <c r="AB14" s="451">
        <v>7</v>
      </c>
      <c r="AC14" s="547">
        <f t="shared" si="3"/>
        <v>155</v>
      </c>
    </row>
    <row r="15" spans="1:29" ht="13.8" hidden="1" thickBot="1">
      <c r="A15" s="22" t="s">
        <v>35</v>
      </c>
      <c r="B15" s="448">
        <v>38</v>
      </c>
      <c r="C15" s="451">
        <v>19</v>
      </c>
      <c r="D15" s="451">
        <v>38</v>
      </c>
      <c r="E15" s="451">
        <v>203</v>
      </c>
      <c r="F15" s="451">
        <v>146</v>
      </c>
      <c r="G15" s="451">
        <v>439</v>
      </c>
      <c r="H15" s="452">
        <v>964</v>
      </c>
      <c r="I15" s="452">
        <v>1154</v>
      </c>
      <c r="J15" s="451">
        <v>423</v>
      </c>
      <c r="K15" s="451">
        <v>388</v>
      </c>
      <c r="L15" s="451">
        <v>176</v>
      </c>
      <c r="M15" s="451">
        <v>143</v>
      </c>
      <c r="N15" s="453">
        <f t="shared" si="2"/>
        <v>4131</v>
      </c>
      <c r="O15" s="14"/>
      <c r="P15" s="21" t="s">
        <v>35</v>
      </c>
      <c r="Q15" s="451">
        <v>7</v>
      </c>
      <c r="R15" s="451">
        <v>7</v>
      </c>
      <c r="S15" s="451">
        <v>8</v>
      </c>
      <c r="T15" s="451">
        <v>12</v>
      </c>
      <c r="U15" s="451">
        <v>9</v>
      </c>
      <c r="V15" s="451">
        <v>6</v>
      </c>
      <c r="W15" s="451">
        <v>11</v>
      </c>
      <c r="X15" s="451">
        <v>8</v>
      </c>
      <c r="Y15" s="451">
        <v>16</v>
      </c>
      <c r="Z15" s="451">
        <v>40</v>
      </c>
      <c r="AA15" s="451">
        <v>17</v>
      </c>
      <c r="AB15" s="451">
        <v>16</v>
      </c>
      <c r="AC15" s="451">
        <f t="shared" si="3"/>
        <v>157</v>
      </c>
    </row>
    <row r="16" spans="1:29" ht="13.8" hidden="1" thickBot="1">
      <c r="A16" s="454" t="s">
        <v>36</v>
      </c>
      <c r="B16" s="20">
        <v>49</v>
      </c>
      <c r="C16" s="20">
        <v>63</v>
      </c>
      <c r="D16" s="20">
        <v>50</v>
      </c>
      <c r="E16" s="20">
        <v>71</v>
      </c>
      <c r="F16" s="20">
        <v>144</v>
      </c>
      <c r="G16" s="20">
        <v>374</v>
      </c>
      <c r="H16" s="148">
        <v>729</v>
      </c>
      <c r="I16" s="148">
        <v>1097</v>
      </c>
      <c r="J16" s="148">
        <v>650</v>
      </c>
      <c r="K16" s="20">
        <v>397</v>
      </c>
      <c r="L16" s="20">
        <v>192</v>
      </c>
      <c r="M16" s="20">
        <v>217</v>
      </c>
      <c r="N16" s="453">
        <f t="shared" si="2"/>
        <v>4033</v>
      </c>
      <c r="O16" s="14"/>
      <c r="P16" s="23" t="s">
        <v>36</v>
      </c>
      <c r="Q16" s="20">
        <v>10</v>
      </c>
      <c r="R16" s="20">
        <v>6</v>
      </c>
      <c r="S16" s="20">
        <v>14</v>
      </c>
      <c r="T16" s="20">
        <v>10</v>
      </c>
      <c r="U16" s="20">
        <v>10</v>
      </c>
      <c r="V16" s="20">
        <v>19</v>
      </c>
      <c r="W16" s="20">
        <v>11</v>
      </c>
      <c r="X16" s="20">
        <v>20</v>
      </c>
      <c r="Y16" s="20">
        <v>15</v>
      </c>
      <c r="Z16" s="20">
        <v>8</v>
      </c>
      <c r="AA16" s="20">
        <v>11</v>
      </c>
      <c r="AB16" s="20">
        <v>8</v>
      </c>
      <c r="AC16" s="451">
        <f t="shared" si="3"/>
        <v>142</v>
      </c>
    </row>
    <row r="17" spans="1:30" ht="13.8" hidden="1" thickBot="1">
      <c r="A17" s="22" t="s">
        <v>37</v>
      </c>
      <c r="B17" s="20">
        <v>53</v>
      </c>
      <c r="C17" s="20">
        <v>39</v>
      </c>
      <c r="D17" s="20">
        <v>74</v>
      </c>
      <c r="E17" s="20">
        <v>64</v>
      </c>
      <c r="F17" s="20">
        <v>208</v>
      </c>
      <c r="G17" s="20">
        <v>491</v>
      </c>
      <c r="H17" s="20">
        <v>454</v>
      </c>
      <c r="I17" s="148">
        <v>1068</v>
      </c>
      <c r="J17" s="20">
        <v>568</v>
      </c>
      <c r="K17" s="20">
        <v>407</v>
      </c>
      <c r="L17" s="20">
        <v>228</v>
      </c>
      <c r="M17" s="20">
        <v>81</v>
      </c>
      <c r="N17" s="447">
        <f t="shared" si="2"/>
        <v>3735</v>
      </c>
      <c r="O17" s="14"/>
      <c r="P17" s="21" t="s">
        <v>37</v>
      </c>
      <c r="Q17" s="20">
        <v>12</v>
      </c>
      <c r="R17" s="20">
        <v>13</v>
      </c>
      <c r="S17" s="20">
        <v>46</v>
      </c>
      <c r="T17" s="20">
        <v>9</v>
      </c>
      <c r="U17" s="20">
        <v>20</v>
      </c>
      <c r="V17" s="20">
        <v>4</v>
      </c>
      <c r="W17" s="20">
        <v>8</v>
      </c>
      <c r="X17" s="20">
        <v>30</v>
      </c>
      <c r="Y17" s="20">
        <v>22</v>
      </c>
      <c r="Z17" s="20">
        <v>20</v>
      </c>
      <c r="AA17" s="20">
        <v>16</v>
      </c>
      <c r="AB17" s="20">
        <v>12</v>
      </c>
      <c r="AC17" s="455">
        <f t="shared" si="3"/>
        <v>212</v>
      </c>
    </row>
    <row r="18" spans="1:30" ht="13.8" hidden="1" thickBot="1">
      <c r="A18" s="22" t="s">
        <v>23</v>
      </c>
      <c r="B18" s="149">
        <v>67</v>
      </c>
      <c r="C18" s="149">
        <v>62</v>
      </c>
      <c r="D18" s="149">
        <v>57</v>
      </c>
      <c r="E18" s="149">
        <v>77</v>
      </c>
      <c r="F18" s="149">
        <v>473</v>
      </c>
      <c r="G18" s="149">
        <v>468</v>
      </c>
      <c r="H18" s="150">
        <v>659</v>
      </c>
      <c r="I18" s="149">
        <v>851</v>
      </c>
      <c r="J18" s="149">
        <v>542</v>
      </c>
      <c r="K18" s="149">
        <v>270</v>
      </c>
      <c r="L18" s="149">
        <v>208</v>
      </c>
      <c r="M18" s="149">
        <v>174</v>
      </c>
      <c r="N18" s="456">
        <f t="shared" si="2"/>
        <v>3908</v>
      </c>
      <c r="O18" s="14" t="s">
        <v>29</v>
      </c>
      <c r="P18" s="23" t="s">
        <v>23</v>
      </c>
      <c r="Q18" s="20">
        <v>6</v>
      </c>
      <c r="R18" s="20">
        <v>25</v>
      </c>
      <c r="S18" s="20">
        <v>29</v>
      </c>
      <c r="T18" s="20">
        <v>4</v>
      </c>
      <c r="U18" s="20">
        <v>17</v>
      </c>
      <c r="V18" s="20">
        <v>19</v>
      </c>
      <c r="W18" s="20">
        <v>14</v>
      </c>
      <c r="X18" s="20">
        <v>37</v>
      </c>
      <c r="Y18" s="24">
        <v>76</v>
      </c>
      <c r="Z18" s="20">
        <v>34</v>
      </c>
      <c r="AA18" s="20">
        <v>17</v>
      </c>
      <c r="AB18" s="20">
        <v>18</v>
      </c>
      <c r="AC18" s="455">
        <f t="shared" si="3"/>
        <v>296</v>
      </c>
    </row>
    <row r="19" spans="1:30">
      <c r="A19" s="25"/>
      <c r="B19" s="457"/>
      <c r="C19" s="457"/>
      <c r="D19" s="457"/>
      <c r="E19" s="457"/>
      <c r="F19" s="457"/>
      <c r="G19" s="457"/>
      <c r="H19" s="457"/>
      <c r="I19" s="457"/>
      <c r="J19" s="457"/>
      <c r="K19" s="457"/>
      <c r="L19" s="457"/>
      <c r="M19" s="457"/>
      <c r="N19" s="26"/>
      <c r="O19" s="14"/>
      <c r="P19" s="27"/>
      <c r="Q19" s="458"/>
      <c r="R19" s="458"/>
      <c r="S19" s="458"/>
      <c r="T19" s="458"/>
      <c r="U19" s="458"/>
      <c r="V19" s="458"/>
      <c r="W19" s="458"/>
      <c r="X19" s="458"/>
      <c r="Y19" s="458"/>
      <c r="Z19" s="458"/>
      <c r="AA19" s="458"/>
      <c r="AB19" s="458"/>
      <c r="AC19" s="457"/>
    </row>
    <row r="20" spans="1:30" ht="13.5" customHeight="1">
      <c r="A20" s="899" t="s">
        <v>321</v>
      </c>
      <c r="B20" s="900"/>
      <c r="C20" s="900"/>
      <c r="D20" s="900"/>
      <c r="E20" s="900"/>
      <c r="F20" s="900"/>
      <c r="G20" s="900"/>
      <c r="H20" s="900"/>
      <c r="I20" s="900"/>
      <c r="J20" s="900"/>
      <c r="K20" s="900"/>
      <c r="L20" s="900"/>
      <c r="M20" s="900"/>
      <c r="N20" s="901"/>
      <c r="O20" s="14"/>
      <c r="P20" s="899" t="str">
        <f>+A20</f>
        <v>※2022年 第11週（3/14～3/20） 現在</v>
      </c>
      <c r="Q20" s="900"/>
      <c r="R20" s="900"/>
      <c r="S20" s="900"/>
      <c r="T20" s="900"/>
      <c r="U20" s="900"/>
      <c r="V20" s="900"/>
      <c r="W20" s="900"/>
      <c r="X20" s="900"/>
      <c r="Y20" s="900"/>
      <c r="Z20" s="900"/>
      <c r="AA20" s="900"/>
      <c r="AB20" s="900"/>
      <c r="AC20" s="901"/>
    </row>
    <row r="21" spans="1:30" ht="13.8" thickBot="1">
      <c r="A21" s="28"/>
      <c r="B21" s="14"/>
      <c r="C21" s="14"/>
      <c r="D21" s="14"/>
      <c r="E21" s="14"/>
      <c r="F21" s="14"/>
      <c r="G21" s="14" t="s">
        <v>21</v>
      </c>
      <c r="H21" s="14"/>
      <c r="I21" s="14"/>
      <c r="J21" s="14"/>
      <c r="K21" s="14"/>
      <c r="L21" s="14"/>
      <c r="M21" s="14"/>
      <c r="N21" s="29"/>
      <c r="O21" s="14"/>
      <c r="P21" s="264"/>
      <c r="Q21" s="14"/>
      <c r="R21" s="14"/>
      <c r="S21" s="14"/>
      <c r="T21" s="14"/>
      <c r="U21" s="14"/>
      <c r="V21" s="14"/>
      <c r="W21" s="14"/>
      <c r="X21" s="14"/>
      <c r="Y21" s="14"/>
      <c r="Z21" s="14"/>
      <c r="AA21" s="14"/>
      <c r="AB21" s="14"/>
      <c r="AC21" s="31"/>
    </row>
    <row r="22" spans="1:30" ht="17.25" customHeight="1" thickBot="1">
      <c r="A22" s="28"/>
      <c r="B22" s="459" t="s">
        <v>241</v>
      </c>
      <c r="C22" s="14"/>
      <c r="D22" s="32" t="s">
        <v>298</v>
      </c>
      <c r="E22" s="33"/>
      <c r="F22" s="14"/>
      <c r="G22" s="14" t="s">
        <v>21</v>
      </c>
      <c r="H22" s="14"/>
      <c r="I22" s="14"/>
      <c r="J22" s="14"/>
      <c r="K22" s="14"/>
      <c r="L22" s="14"/>
      <c r="M22" s="14"/>
      <c r="N22" s="29"/>
      <c r="O22" s="151" t="s">
        <v>21</v>
      </c>
      <c r="P22" s="265"/>
      <c r="Q22" s="460" t="s">
        <v>242</v>
      </c>
      <c r="R22" s="886" t="s">
        <v>297</v>
      </c>
      <c r="S22" s="887"/>
      <c r="T22" s="14" t="s">
        <v>21</v>
      </c>
      <c r="U22" s="14"/>
      <c r="V22" s="14"/>
      <c r="W22" s="14"/>
      <c r="X22" s="14"/>
      <c r="Y22" s="14"/>
      <c r="Z22" s="14"/>
      <c r="AA22" s="14"/>
      <c r="AB22" s="14"/>
      <c r="AC22" s="31"/>
    </row>
    <row r="23" spans="1:30" ht="15" customHeight="1">
      <c r="A23" s="28"/>
      <c r="B23" s="14"/>
      <c r="C23" s="14"/>
      <c r="D23" s="14" t="s">
        <v>29</v>
      </c>
      <c r="E23" s="14"/>
      <c r="F23" s="14"/>
      <c r="G23" s="14"/>
      <c r="H23" s="14"/>
      <c r="I23" s="14"/>
      <c r="J23" s="14"/>
      <c r="K23" s="14"/>
      <c r="L23" s="14"/>
      <c r="M23" s="14"/>
      <c r="N23" s="29"/>
      <c r="O23" s="151" t="s">
        <v>21</v>
      </c>
      <c r="P23" s="264"/>
      <c r="Q23" s="14"/>
      <c r="R23" s="14"/>
      <c r="S23" s="14"/>
      <c r="T23" s="14"/>
      <c r="U23" s="14"/>
      <c r="V23" s="14"/>
      <c r="W23" s="14"/>
      <c r="X23" s="14"/>
      <c r="Y23" s="14"/>
      <c r="Z23" s="14"/>
      <c r="AA23" s="14"/>
      <c r="AB23" s="14"/>
      <c r="AC23" s="31"/>
    </row>
    <row r="24" spans="1:30" ht="9" customHeight="1">
      <c r="A24" s="28"/>
      <c r="B24" s="14"/>
      <c r="C24" s="14"/>
      <c r="D24" s="14"/>
      <c r="E24" s="14"/>
      <c r="F24" s="14"/>
      <c r="G24" s="14"/>
      <c r="H24" s="14"/>
      <c r="I24" s="14"/>
      <c r="J24" s="14"/>
      <c r="K24" s="14"/>
      <c r="L24" s="14"/>
      <c r="M24" s="14"/>
      <c r="N24" s="29"/>
      <c r="O24" s="151" t="s">
        <v>21</v>
      </c>
      <c r="P24" s="30"/>
      <c r="Q24" s="14"/>
      <c r="R24" s="14"/>
      <c r="S24" s="14"/>
      <c r="T24" s="14"/>
      <c r="U24" s="14"/>
      <c r="V24" s="14"/>
      <c r="W24" s="14"/>
      <c r="X24" s="14"/>
      <c r="Y24" s="14"/>
      <c r="Z24" s="14"/>
      <c r="AA24" s="14"/>
      <c r="AB24" s="14"/>
      <c r="AC24" s="31"/>
    </row>
    <row r="25" spans="1:30">
      <c r="A25" s="28"/>
      <c r="B25" s="14"/>
      <c r="C25" s="14"/>
      <c r="D25" s="14"/>
      <c r="E25" s="14"/>
      <c r="F25" s="14"/>
      <c r="G25" s="14"/>
      <c r="H25" s="14"/>
      <c r="I25" s="14"/>
      <c r="J25" s="14"/>
      <c r="K25" s="14"/>
      <c r="L25" s="14"/>
      <c r="M25" s="14"/>
      <c r="N25" s="29"/>
      <c r="O25" s="14" t="s">
        <v>21</v>
      </c>
      <c r="P25" s="16"/>
      <c r="AC25" s="34"/>
    </row>
    <row r="26" spans="1:30">
      <c r="A26" s="28"/>
      <c r="B26" s="14"/>
      <c r="C26" s="14"/>
      <c r="D26" s="14"/>
      <c r="E26" s="14"/>
      <c r="F26" s="14"/>
      <c r="G26" s="14"/>
      <c r="H26" s="14"/>
      <c r="I26" s="14"/>
      <c r="J26" s="14"/>
      <c r="K26" s="14"/>
      <c r="L26" s="14"/>
      <c r="M26" s="14"/>
      <c r="N26" s="29"/>
      <c r="O26" s="14" t="s">
        <v>21</v>
      </c>
      <c r="P26" s="16"/>
      <c r="AC26" s="34"/>
    </row>
    <row r="27" spans="1:30">
      <c r="A27" s="28"/>
      <c r="B27" s="14"/>
      <c r="C27" s="14"/>
      <c r="D27" s="14"/>
      <c r="E27" s="14"/>
      <c r="F27" s="14"/>
      <c r="G27" s="14"/>
      <c r="H27" s="14"/>
      <c r="I27" s="14"/>
      <c r="J27" s="14"/>
      <c r="K27" s="14"/>
      <c r="L27" s="14"/>
      <c r="M27" s="14"/>
      <c r="N27" s="29"/>
      <c r="O27" s="14" t="s">
        <v>21</v>
      </c>
      <c r="P27" s="16"/>
      <c r="AC27" s="34"/>
      <c r="AD27" s="346"/>
    </row>
    <row r="28" spans="1:30">
      <c r="A28" s="28"/>
      <c r="B28" s="14"/>
      <c r="C28" s="14"/>
      <c r="D28" s="14"/>
      <c r="E28" s="14"/>
      <c r="F28" s="14"/>
      <c r="G28" s="14"/>
      <c r="H28" s="14"/>
      <c r="I28" s="14"/>
      <c r="J28" s="14"/>
      <c r="K28" s="14"/>
      <c r="L28" s="14"/>
      <c r="M28" s="14"/>
      <c r="N28" s="29"/>
      <c r="O28" s="14"/>
      <c r="P28" s="16"/>
      <c r="AC28" s="34"/>
    </row>
    <row r="29" spans="1:30">
      <c r="A29" s="28"/>
      <c r="B29" s="14"/>
      <c r="C29" s="14"/>
      <c r="D29" s="14"/>
      <c r="E29" s="14"/>
      <c r="F29" s="14"/>
      <c r="G29" s="14"/>
      <c r="H29" s="14"/>
      <c r="I29" s="14"/>
      <c r="J29" s="14"/>
      <c r="K29" s="14"/>
      <c r="L29" s="14"/>
      <c r="M29" s="14"/>
      <c r="N29" s="29"/>
      <c r="O29" s="14"/>
      <c r="P29" s="16"/>
      <c r="AC29" s="34"/>
    </row>
    <row r="30" spans="1:30" ht="13.8" thickBot="1">
      <c r="A30" s="35"/>
      <c r="B30" s="36"/>
      <c r="C30" s="36"/>
      <c r="D30" s="36"/>
      <c r="E30" s="36"/>
      <c r="F30" s="36"/>
      <c r="G30" s="36"/>
      <c r="H30" s="36"/>
      <c r="I30" s="36"/>
      <c r="J30" s="36"/>
      <c r="K30" s="36"/>
      <c r="L30" s="36"/>
      <c r="M30" s="36"/>
      <c r="N30" s="37"/>
      <c r="O30" s="14"/>
      <c r="P30" s="38"/>
      <c r="Q30" s="39"/>
      <c r="R30" s="39"/>
      <c r="S30" s="39"/>
      <c r="T30" s="39"/>
      <c r="U30" s="39"/>
      <c r="V30" s="39"/>
      <c r="W30" s="39"/>
      <c r="X30" s="39"/>
      <c r="Y30" s="39"/>
      <c r="Z30" s="39"/>
      <c r="AA30" s="39"/>
      <c r="AB30" s="39"/>
      <c r="AC30" s="40"/>
    </row>
    <row r="31" spans="1:30">
      <c r="A31" s="41"/>
      <c r="C31" s="14"/>
      <c r="D31" s="14"/>
      <c r="E31" s="14"/>
      <c r="F31" s="14"/>
      <c r="G31" s="14"/>
      <c r="H31" s="14"/>
      <c r="I31" s="14"/>
      <c r="J31" s="14"/>
      <c r="K31" s="14"/>
      <c r="L31" s="14"/>
      <c r="M31" s="14"/>
      <c r="N31" s="14"/>
      <c r="O31" s="14"/>
    </row>
    <row r="32" spans="1:30">
      <c r="O32" s="14"/>
    </row>
    <row r="33" spans="1:29">
      <c r="K33" s="461" t="s">
        <v>29</v>
      </c>
      <c r="O33" s="14"/>
    </row>
    <row r="34" spans="1:29">
      <c r="O34" s="14"/>
    </row>
    <row r="35" spans="1:29">
      <c r="O35" s="14"/>
    </row>
    <row r="36" spans="1:29">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row>
    <row r="37" spans="1:29">
      <c r="Q37" s="188" t="s">
        <v>243</v>
      </c>
      <c r="R37" s="188"/>
      <c r="S37" s="188"/>
      <c r="T37" s="188"/>
      <c r="U37" s="188"/>
      <c r="V37" s="188"/>
      <c r="W37" s="188"/>
      <c r="X37" s="188"/>
    </row>
    <row r="38" spans="1:29">
      <c r="Q38" s="188" t="s">
        <v>244</v>
      </c>
      <c r="R38" s="188"/>
      <c r="S38" s="188"/>
      <c r="T38" s="188"/>
      <c r="U38" s="188"/>
      <c r="V38" s="188"/>
      <c r="W38" s="188"/>
      <c r="X38" s="188"/>
    </row>
  </sheetData>
  <mergeCells count="7">
    <mergeCell ref="R22:S22"/>
    <mergeCell ref="A1:N1"/>
    <mergeCell ref="P1:AC1"/>
    <mergeCell ref="A2:N2"/>
    <mergeCell ref="P2:AC2"/>
    <mergeCell ref="A20:N20"/>
    <mergeCell ref="P20:AC20"/>
  </mergeCells>
  <phoneticPr fontId="107"/>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11　ノロウイルス関連情報 </vt:lpstr>
      <vt:lpstr>11  衛生訓話</vt:lpstr>
      <vt:lpstr>11　新型コロナウイルス情報</vt:lpstr>
      <vt:lpstr>11　食中毒記事等 </vt:lpstr>
      <vt:lpstr>11　海外情報</vt:lpstr>
      <vt:lpstr>9　感染症情報</vt:lpstr>
      <vt:lpstr>11　感染症統計</vt:lpstr>
      <vt:lpstr>11 食品回収</vt:lpstr>
      <vt:lpstr>11　食品表示</vt:lpstr>
      <vt:lpstr>11 残留農薬　等 </vt:lpstr>
      <vt:lpstr>'11  衛生訓話'!Print_Area</vt:lpstr>
      <vt:lpstr>'11　ノロウイルス関連情報 '!Print_Area</vt:lpstr>
      <vt:lpstr>'11　海外情報'!Print_Area</vt:lpstr>
      <vt:lpstr>'11　感染症統計'!Print_Area</vt:lpstr>
      <vt:lpstr>'11 残留農薬　等 '!Print_Area</vt:lpstr>
      <vt:lpstr>'11　食中毒記事等 '!Print_Area</vt:lpstr>
      <vt:lpstr>'11 食品回収'!Print_Area</vt:lpstr>
      <vt:lpstr>'11　食品表示'!Print_Area</vt:lpstr>
      <vt:lpstr>'9　感染症情報'!Print_Area</vt:lpstr>
      <vt:lpstr>スポンサー広告!Print_Area</vt:lpstr>
      <vt:lpstr>'11 残留農薬　等 '!Print_Titles</vt:lpstr>
      <vt:lpstr>'11　食中毒記事等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2022-03-27T11:56:56Z</dcterms:modified>
</cp:coreProperties>
</file>