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filterPrivacy="1" codeName="ThisWorkbook"/>
  <xr:revisionPtr revIDLastSave="0" documentId="13_ncr:1_{F7B7FCAB-1F77-44B9-8F68-B9B7C27FC9C9}" xr6:coauthVersionLast="47" xr6:coauthVersionMax="47" xr10:uidLastSave="{00000000-0000-0000-0000-000000000000}"/>
  <bookViews>
    <workbookView xWindow="-108" yWindow="-108" windowWidth="23256" windowHeight="12576" firstSheet="1" activeTab="2" xr2:uid="{00000000-000D-0000-FFFF-FFFF00000000}"/>
  </bookViews>
  <sheets>
    <sheet name="ヘッドライン" sheetId="78" state="hidden" r:id="rId1"/>
    <sheet name="スポンサー広告" sheetId="95" r:id="rId2"/>
    <sheet name="4　ノロウイルス関連情報 " sheetId="101" r:id="rId3"/>
    <sheet name="4　衛生訓話" sheetId="105" r:id="rId4"/>
    <sheet name="4　新型コロナウイルス情報" sheetId="82" r:id="rId5"/>
    <sheet name="4　食中毒記事等 " sheetId="29" r:id="rId6"/>
    <sheet name="4　海外情報" sheetId="31" r:id="rId7"/>
    <sheet name="4　感染症統計" sheetId="102" r:id="rId8"/>
    <sheet name="3　感染症情報" sheetId="103" r:id="rId9"/>
    <sheet name="4 食品回収" sheetId="60" r:id="rId10"/>
    <sheet name="4　食品表示" sheetId="34" r:id="rId11"/>
    <sheet name="4 残留農薬　等 " sheetId="35" r:id="rId12"/>
  </sheets>
  <definedNames>
    <definedName name="_xlnm._FilterDatabase" localSheetId="2" hidden="1">'4　ノロウイルス関連情報 '!$A$22:$G$75</definedName>
    <definedName name="_xlnm._FilterDatabase" localSheetId="11" hidden="1">'4 残留農薬　等 '!$A$1:$C$1</definedName>
    <definedName name="_xlnm._FilterDatabase" localSheetId="5" hidden="1">'4　食中毒記事等 '!$A$1:$D$1</definedName>
    <definedName name="_xlnm.Print_Area" localSheetId="8">'3　感染症情報'!$A$1:$E$21</definedName>
    <definedName name="_xlnm.Print_Area" localSheetId="2">'4　ノロウイルス関連情報 '!$A$1:$N$84</definedName>
    <definedName name="_xlnm.Print_Area" localSheetId="3">'4　衛生訓話'!$A$1:$M$27</definedName>
    <definedName name="_xlnm.Print_Area" localSheetId="6">'4　海外情報'!$A$1:$C$41</definedName>
    <definedName name="_xlnm.Print_Area" localSheetId="7">'4　感染症統計'!$A$1:$AC$36</definedName>
    <definedName name="_xlnm.Print_Area" localSheetId="11">'4 残留農薬　等 '!$A$1:$A$16</definedName>
    <definedName name="_xlnm.Print_Area" localSheetId="5">'4　食中毒記事等 '!$A$1:$D$30</definedName>
    <definedName name="_xlnm.Print_Area" localSheetId="9">'4 食品回収'!$A$1:$E$41</definedName>
    <definedName name="_xlnm.Print_Area" localSheetId="10">'4　食品表示'!$A$1:$N$19</definedName>
    <definedName name="_xlnm.Print_Area" localSheetId="1">スポンサー広告!$C$1:$T$23</definedName>
    <definedName name="_xlnm.Print_Titles" localSheetId="11">'4 残留農薬　等 '!$1:$1</definedName>
    <definedName name="_xlnm.Print_Titles" localSheetId="5">'4　食中毒記事等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7" i="78" l="1"/>
  <c r="I18" i="82"/>
  <c r="B19" i="78" l="1"/>
  <c r="N14" i="82"/>
  <c r="I22" i="82"/>
  <c r="B15" i="78"/>
  <c r="B16" i="78"/>
  <c r="B9" i="78" l="1"/>
  <c r="C13" i="78" l="1"/>
  <c r="B13" i="78"/>
  <c r="B10" i="78" l="1"/>
  <c r="P20" i="102" l="1"/>
  <c r="AC18" i="102"/>
  <c r="N18" i="102"/>
  <c r="AC17" i="102"/>
  <c r="N17" i="102"/>
  <c r="AC16" i="102"/>
  <c r="N16" i="102"/>
  <c r="AC15" i="102"/>
  <c r="N15" i="102"/>
  <c r="AC14" i="102"/>
  <c r="N14" i="102"/>
  <c r="AC13" i="102"/>
  <c r="N13" i="102"/>
  <c r="AC12" i="102"/>
  <c r="N12" i="102"/>
  <c r="AC11" i="102"/>
  <c r="N11" i="102"/>
  <c r="AC10" i="102"/>
  <c r="N10" i="102"/>
  <c r="AC9" i="102"/>
  <c r="N9" i="102"/>
  <c r="AC8" i="102"/>
  <c r="N8" i="102"/>
  <c r="AB4" i="102"/>
  <c r="AA4" i="102"/>
  <c r="Z4" i="102"/>
  <c r="Y4" i="102"/>
  <c r="X4" i="102"/>
  <c r="W4" i="102"/>
  <c r="V4" i="102"/>
  <c r="U4" i="102"/>
  <c r="T4" i="102"/>
  <c r="S4" i="102"/>
  <c r="R4" i="102"/>
  <c r="Q4" i="102"/>
  <c r="P4" i="102"/>
  <c r="M4" i="102"/>
  <c r="L4" i="102"/>
  <c r="K4" i="102"/>
  <c r="J4" i="102"/>
  <c r="I4" i="102"/>
  <c r="H4" i="102"/>
  <c r="G4" i="102"/>
  <c r="F4" i="102"/>
  <c r="E4" i="102"/>
  <c r="D4" i="102"/>
  <c r="C4" i="102"/>
  <c r="B4" i="102"/>
  <c r="G75" i="101"/>
  <c r="F75" i="101" s="1"/>
  <c r="G74" i="101"/>
  <c r="G73" i="101"/>
  <c r="D10" i="78" s="1"/>
  <c r="N71" i="101"/>
  <c r="M71" i="101"/>
  <c r="G70" i="101"/>
  <c r="B70" i="101" s="1"/>
  <c r="G69" i="101"/>
  <c r="B69" i="101" s="1"/>
  <c r="G68" i="101"/>
  <c r="B68" i="101" s="1"/>
  <c r="G67" i="101"/>
  <c r="B67" i="101" s="1"/>
  <c r="G66" i="101"/>
  <c r="B66" i="101" s="1"/>
  <c r="G65" i="101"/>
  <c r="B65" i="101" s="1"/>
  <c r="G64" i="101"/>
  <c r="B64" i="101" s="1"/>
  <c r="G63" i="101"/>
  <c r="B63" i="101" s="1"/>
  <c r="G62" i="101"/>
  <c r="B62" i="101" s="1"/>
  <c r="G61" i="101"/>
  <c r="B61" i="101" s="1"/>
  <c r="G60" i="101"/>
  <c r="B60" i="101" s="1"/>
  <c r="G59" i="101"/>
  <c r="B59" i="101" s="1"/>
  <c r="G58" i="101"/>
  <c r="B58" i="101" s="1"/>
  <c r="G57" i="101"/>
  <c r="B57" i="101" s="1"/>
  <c r="G56" i="101"/>
  <c r="B56" i="101" s="1"/>
  <c r="G55" i="101"/>
  <c r="B55" i="101" s="1"/>
  <c r="G54" i="101"/>
  <c r="B54" i="101" s="1"/>
  <c r="G53" i="101"/>
  <c r="B53" i="101" s="1"/>
  <c r="G52" i="101"/>
  <c r="B52" i="101" s="1"/>
  <c r="G51" i="101"/>
  <c r="B51" i="101" s="1"/>
  <c r="G50" i="101"/>
  <c r="B50" i="101" s="1"/>
  <c r="G49" i="101"/>
  <c r="B49" i="101" s="1"/>
  <c r="G48" i="101"/>
  <c r="B48" i="101" s="1"/>
  <c r="G47" i="101"/>
  <c r="B47" i="101" s="1"/>
  <c r="G46" i="101"/>
  <c r="B46" i="101" s="1"/>
  <c r="G45" i="101"/>
  <c r="B45" i="101" s="1"/>
  <c r="G44" i="101"/>
  <c r="B44" i="101" s="1"/>
  <c r="G43" i="101"/>
  <c r="B43" i="101" s="1"/>
  <c r="G42" i="101"/>
  <c r="B42" i="101" s="1"/>
  <c r="G41" i="101"/>
  <c r="B41" i="101" s="1"/>
  <c r="G40" i="101"/>
  <c r="B40" i="101" s="1"/>
  <c r="G39" i="101"/>
  <c r="B39" i="101" s="1"/>
  <c r="G38" i="101"/>
  <c r="B38" i="101" s="1"/>
  <c r="G37" i="101"/>
  <c r="B37" i="101" s="1"/>
  <c r="G36" i="101"/>
  <c r="B36" i="101" s="1"/>
  <c r="G35" i="101"/>
  <c r="B35" i="101" s="1"/>
  <c r="G34" i="101"/>
  <c r="B34" i="101" s="1"/>
  <c r="G33" i="101"/>
  <c r="B33" i="101" s="1"/>
  <c r="G32" i="101"/>
  <c r="B32" i="101" s="1"/>
  <c r="G31" i="101"/>
  <c r="B31" i="101" s="1"/>
  <c r="G30" i="101"/>
  <c r="B30" i="101" s="1"/>
  <c r="G29" i="101"/>
  <c r="B29" i="101" s="1"/>
  <c r="G28" i="101"/>
  <c r="G27" i="101"/>
  <c r="B27" i="101" s="1"/>
  <c r="G26" i="101"/>
  <c r="B26" i="101" s="1"/>
  <c r="G25" i="101"/>
  <c r="B25" i="101" s="1"/>
  <c r="G24" i="101"/>
  <c r="B24" i="101" s="1"/>
  <c r="G23" i="101"/>
  <c r="B23" i="101" s="1"/>
  <c r="I74" i="101" l="1"/>
  <c r="I73" i="101"/>
  <c r="F10" i="78" s="1"/>
  <c r="AC4" i="102"/>
  <c r="N4" i="102"/>
  <c r="M75" i="101"/>
  <c r="K75" i="101"/>
  <c r="B11" i="78" l="1"/>
  <c r="K23" i="82" l="1"/>
  <c r="I21" i="82"/>
  <c r="B12" i="78" l="1"/>
  <c r="K13" i="82"/>
  <c r="B14" i="78" l="1"/>
  <c r="L24" i="82" l="1"/>
  <c r="B18" i="78" l="1"/>
  <c r="K14" i="82" l="1"/>
  <c r="I13" i="82" l="1"/>
  <c r="L26" i="82" l="1"/>
  <c r="K28" i="82" l="1"/>
  <c r="K29" i="82"/>
  <c r="K27" i="82"/>
  <c r="K26" i="82"/>
  <c r="K18" i="82"/>
  <c r="K19" i="82"/>
  <c r="K20" i="82"/>
  <c r="K21" i="82"/>
  <c r="K22" i="82"/>
  <c r="K24" i="82"/>
  <c r="K25" i="82"/>
  <c r="K17" i="82"/>
  <c r="K16" i="82"/>
  <c r="K15" i="82"/>
  <c r="L15" i="82"/>
  <c r="I14" i="82" l="1"/>
  <c r="C14" i="78" l="1"/>
  <c r="L13" i="82"/>
  <c r="L14" i="82"/>
  <c r="I15" i="82"/>
  <c r="I16" i="82"/>
  <c r="I17" i="82"/>
  <c r="I19" i="82"/>
  <c r="I20" i="82"/>
  <c r="I23" i="82"/>
  <c r="I24" i="82"/>
  <c r="I25" i="82"/>
  <c r="I26" i="82"/>
  <c r="I27" i="82"/>
  <c r="I28" i="82"/>
  <c r="I29" i="82"/>
  <c r="L29" i="82"/>
  <c r="L16" i="82"/>
  <c r="L17" i="82"/>
  <c r="L18" i="82"/>
  <c r="L19" i="82"/>
  <c r="L20" i="82"/>
  <c r="L21" i="82"/>
  <c r="L22" i="82"/>
  <c r="L23" i="82"/>
  <c r="L25" i="82"/>
  <c r="L27" i="82"/>
  <c r="L28" i="82"/>
</calcChain>
</file>

<file path=xl/sharedStrings.xml><?xml version="1.0" encoding="utf-8"?>
<sst xmlns="http://schemas.openxmlformats.org/spreadsheetml/2006/main" count="740" uniqueCount="521">
  <si>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</si>
  <si>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</si>
  <si>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</si>
  <si>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</si>
  <si>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</si>
  <si>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</si>
  <si>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</si>
  <si>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</si>
  <si>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</si>
  <si>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</si>
  <si>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</si>
  <si>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</si>
  <si>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</si>
  <si>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</si>
  <si>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</si>
  <si>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</si>
  <si>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</si>
  <si>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</si>
  <si>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</si>
  <si>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</si>
  <si>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</si>
  <si>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</si>
  <si>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</si>
  <si>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</si>
  <si>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</si>
  <si>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</si>
  <si>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</si>
  <si>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</si>
  <si>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</si>
  <si>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</si>
  <si>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</si>
  <si>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</si>
  <si>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</si>
  <si>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</si>
  <si>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</si>
  <si>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</si>
  <si>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</si>
  <si>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</si>
  <si>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</si>
  <si>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</si>
  <si>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</si>
  <si>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</si>
  <si>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</si>
  <si>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</si>
  <si>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</si>
  <si>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</si>
  <si>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</si>
  <si>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</si>
  <si>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</si>
  <si>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</si>
  <si>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</si>
  <si>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</si>
  <si>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</si>
  <si>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</si>
  <si>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</si>
  <si>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</si>
  <si>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</si>
  <si>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</si>
  <si>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</si>
  <si>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</si>
  <si>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</si>
  <si>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</si>
  <si>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</si>
  <si>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</si>
  <si>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</si>
  <si>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</si>
  <si>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</si>
  <si>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</si>
  <si>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</si>
  <si>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</si>
  <si>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</si>
  <si>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</si>
  <si>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</si>
  <si>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</si>
  <si>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</si>
  <si>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</si>
  <si>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</si>
  <si>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</si>
  <si>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</si>
  <si>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</si>
  <si>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</si>
  <si>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</si>
  <si>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</si>
  <si>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</si>
  <si>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</si>
  <si>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</si>
  <si>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</si>
  <si>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</si>
  <si>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</si>
  <si>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</si>
  <si>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</si>
  <si>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</si>
  <si>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</si>
  <si>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</si>
  <si>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</si>
  <si>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</si>
  <si>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</si>
  <si>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</si>
  <si>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</si>
  <si>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</si>
  <si>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</si>
  <si>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</si>
  <si>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</si>
  <si>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</si>
  <si>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</si>
  <si>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</si>
  <si>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</si>
  <si>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</si>
  <si>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</si>
  <si>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</si>
  <si>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</si>
  <si>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</si>
  <si>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</si>
  <si>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</si>
  <si>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</si>
  <si>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</si>
  <si>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</si>
  <si>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</si>
  <si>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</si>
  <si>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</si>
  <si>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</si>
  <si>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その他は割愛</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</si>
  <si>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</si>
  <si>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</si>
  <si>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</si>
  <si>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</si>
  <si>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</si>
  <si>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</si>
  <si>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</si>
  <si>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</si>
  <si>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</si>
  <si>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</si>
  <si>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</si>
  <si>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</si>
  <si>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</si>
  <si>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</si>
  <si>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</si>
  <si>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</si>
  <si>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 xml:space="preserve"> </t>
    <phoneticPr fontId="34"/>
  </si>
  <si>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</si>
  <si>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</si>
  <si>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</si>
  <si>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</si>
  <si>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</si>
  <si>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</si>
  <si>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</si>
  <si>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</si>
  <si>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</si>
  <si>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</si>
  <si>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</si>
  <si>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</si>
  <si>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</si>
  <si>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</si>
  <si>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</si>
  <si>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</si>
  <si>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</si>
  <si>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</si>
  <si>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</si>
  <si>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</si>
  <si>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</si>
  <si>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</si>
  <si>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</si>
  <si>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</si>
  <si>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</si>
  <si>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</si>
  <si>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</si>
  <si>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</si>
  <si>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</si>
  <si>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</si>
  <si>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</si>
  <si>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4"/>
  </si>
  <si>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4"/>
  </si>
  <si>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4"/>
  </si>
  <si>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4"/>
  </si>
  <si>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4"/>
  </si>
  <si>
    <t>　</t>
    <phoneticPr fontId="34"/>
  </si>
  <si>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</si>
  <si>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</si>
  <si>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</si>
  <si>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</si>
  <si>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</si>
  <si>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</si>
  <si>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</si>
  <si>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</si>
  <si>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</si>
  <si>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</si>
  <si>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</si>
  <si>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</si>
  <si>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</si>
  <si>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</si>
  <si>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</si>
  <si>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</si>
  <si>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</si>
  <si>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</si>
  <si>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</si>
  <si>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</si>
  <si>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フランス</t>
    <phoneticPr fontId="107"/>
  </si>
  <si>
    <t>ドイツ</t>
    <phoneticPr fontId="107"/>
  </si>
  <si>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</si>
  <si>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</si>
  <si>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7"/>
  </si>
  <si>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7"/>
  </si>
  <si>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7"/>
  </si>
  <si>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7"/>
  </si>
  <si>
    <t>3.  地域住民、同居者の参加団体に感染者が確認された段階</t>
    <phoneticPr fontId="107"/>
  </si>
  <si>
    <t>2021年</t>
  </si>
  <si>
    <t>2021年</t>
    <phoneticPr fontId="5"/>
  </si>
  <si>
    <t>日本</t>
    <rPh sb="0" eb="2">
      <t>ニホン</t>
    </rPh>
    <phoneticPr fontId="107"/>
  </si>
  <si>
    <t>・長期間休業に対する対策　従業員のケア</t>
    <phoneticPr fontId="107"/>
  </si>
  <si>
    <t>　</t>
    <phoneticPr fontId="107"/>
  </si>
  <si>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7"/>
  </si>
  <si>
    <t>PCR検査確認</t>
    <rPh sb="3" eb="5">
      <t>ケンサ</t>
    </rPh>
    <rPh sb="5" eb="7">
      <t>カクニン</t>
    </rPh>
    <phoneticPr fontId="107"/>
  </si>
  <si>
    <t>無症状なら１週間経過と就業制限</t>
    <rPh sb="0" eb="3">
      <t>ムショウジョウ</t>
    </rPh>
    <rPh sb="6" eb="8">
      <t>シュウカン</t>
    </rPh>
    <rPh sb="8" eb="10">
      <t>ケイカ</t>
    </rPh>
    <rPh sb="11" eb="13">
      <t>シュウギョウ</t>
    </rPh>
    <rPh sb="13" eb="15">
      <t>セイゲン</t>
    </rPh>
    <phoneticPr fontId="107"/>
  </si>
  <si>
    <t>★</t>
    <phoneticPr fontId="107"/>
  </si>
  <si>
    <t>★PCR+</t>
    <phoneticPr fontId="107"/>
  </si>
  <si>
    <t>保健所　　       医療機関</t>
    <phoneticPr fontId="107"/>
  </si>
  <si>
    <t>行動履歴整理</t>
    <rPh sb="0" eb="2">
      <t>コウドウ</t>
    </rPh>
    <rPh sb="2" eb="4">
      <t>リレキ</t>
    </rPh>
    <rPh sb="4" eb="6">
      <t>セイリ</t>
    </rPh>
    <phoneticPr fontId="107"/>
  </si>
  <si>
    <r>
      <rPr>
        <sz val="13"/>
        <color theme="0"/>
        <rFont val="ＭＳ Ｐゴシック"/>
        <family val="3"/>
        <charset val="128"/>
      </rPr>
      <t>南アフリカ</t>
    </r>
    <rPh sb="0" eb="1">
      <t>ミナミ</t>
    </rPh>
    <phoneticPr fontId="5"/>
  </si>
  <si>
    <t xml:space="preserve"> </t>
    <phoneticPr fontId="16"/>
  </si>
  <si>
    <t xml:space="preserve"> </t>
    <phoneticPr fontId="107"/>
  </si>
  <si>
    <t>厚生労働省：国内の発生状況など
https://www.mhlw.go.jp/stf/covid-19/kokunainohasseijoukyou.html#h2_1
厚生労働省：データからわかる－新型コロナウイルス感染症情報－
https：//covid19.mhlw.go.jp/</t>
    <phoneticPr fontId="107"/>
  </si>
  <si>
    <t>https://www.mhlw.go.jp/stf/covid-19/kokunainohasseijoukyou.html#h2_1</t>
    <phoneticPr fontId="107"/>
  </si>
  <si>
    <t>厚生労働省：データからわかる－新型コロナウイルス感染症情報－</t>
    <phoneticPr fontId="107"/>
  </si>
  <si>
    <t xml:space="preserve">
</t>
    <phoneticPr fontId="107"/>
  </si>
  <si>
    <t>https：//covid19.mhlw.go.jp/</t>
    <phoneticPr fontId="107"/>
  </si>
  <si>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</si>
  <si>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</si>
  <si>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r>
      <rPr>
        <sz val="13"/>
        <color theme="0"/>
        <rFont val="ＭＳ Ｐゴシック"/>
        <family val="3"/>
        <charset val="128"/>
      </rPr>
      <t>イラン</t>
    </r>
    <phoneticPr fontId="5"/>
  </si>
  <si>
    <r>
      <rPr>
        <sz val="13"/>
        <color theme="0"/>
        <rFont val="ＭＳ Ｐゴシック"/>
        <family val="3"/>
        <charset val="128"/>
      </rPr>
      <t>ロシア</t>
    </r>
    <phoneticPr fontId="5"/>
  </si>
  <si>
    <r>
      <rPr>
        <sz val="13"/>
        <color theme="0"/>
        <rFont val="ＭＳ Ｐゴシック"/>
        <family val="3"/>
        <charset val="128"/>
      </rPr>
      <t>ブラジル</t>
    </r>
    <phoneticPr fontId="5"/>
  </si>
  <si>
    <t>&gt;</t>
    <phoneticPr fontId="107"/>
  </si>
  <si>
    <r>
      <rPr>
        <sz val="13"/>
        <color theme="0"/>
        <rFont val="Inherit"/>
        <family val="2"/>
      </rPr>
      <t>スペイン</t>
    </r>
    <phoneticPr fontId="107"/>
  </si>
  <si>
    <r>
      <rPr>
        <sz val="13"/>
        <color theme="0"/>
        <rFont val="ＭＳ Ｐゴシック"/>
        <family val="3"/>
        <charset val="128"/>
      </rPr>
      <t>パキスタン</t>
    </r>
    <phoneticPr fontId="5"/>
  </si>
  <si>
    <r>
      <rPr>
        <sz val="13"/>
        <color theme="0"/>
        <rFont val="ＭＳ Ｐゴシック"/>
        <family val="3"/>
        <charset val="128"/>
      </rPr>
      <t>米国</t>
    </r>
    <rPh sb="0" eb="2">
      <t>ベイコク</t>
    </rPh>
    <phoneticPr fontId="5"/>
  </si>
  <si>
    <r>
      <rPr>
        <sz val="13"/>
        <color theme="0"/>
        <rFont val="ＭＳ Ｐゴシック"/>
        <family val="3"/>
        <charset val="128"/>
      </rPr>
      <t>インド</t>
    </r>
    <phoneticPr fontId="5"/>
  </si>
  <si>
    <r>
      <rPr>
        <sz val="10"/>
        <color rgb="FFFFC000"/>
        <rFont val="ＭＳ Ｐゴシック"/>
        <family val="3"/>
        <charset val="128"/>
      </rPr>
      <t>■</t>
    </r>
    <r>
      <rPr>
        <sz val="10"/>
        <rFont val="ＭＳ Ｐゴシック"/>
        <family val="3"/>
        <charset val="128"/>
      </rPr>
      <t>賞味消費期限　　</t>
    </r>
    <r>
      <rPr>
        <sz val="10"/>
        <color indexed="50"/>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</si>
  <si>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rPr>
        <sz val="13"/>
        <color theme="0"/>
        <rFont val="ＭＳ Ｐゴシック"/>
        <family val="3"/>
        <charset val="128"/>
      </rPr>
      <t>トルコ</t>
    </r>
    <phoneticPr fontId="5"/>
  </si>
  <si>
    <r>
      <rPr>
        <sz val="13"/>
        <color theme="0"/>
        <rFont val="ＭＳ Ｐゴシック"/>
        <family val="3"/>
        <charset val="128"/>
      </rPr>
      <t>チリ</t>
    </r>
    <phoneticPr fontId="5"/>
  </si>
  <si>
    <r>
      <rPr>
        <sz val="13"/>
        <color theme="0"/>
        <rFont val="ＭＳ Ｐゴシック"/>
        <family val="3"/>
        <charset val="128"/>
      </rPr>
      <t>メキシコ</t>
    </r>
    <phoneticPr fontId="5"/>
  </si>
  <si>
    <t xml:space="preserve">業者
</t>
    <rPh sb="0" eb="2">
      <t>ギョウシャ</t>
    </rPh>
    <phoneticPr fontId="5"/>
  </si>
  <si>
    <t>コロナ・ワクチン接種予定と内容　(菅前首相の最大の功績)</t>
    <rPh sb="8" eb="10">
      <t>セッシュ</t>
    </rPh>
    <rPh sb="10" eb="12">
      <t>ヨテイ</t>
    </rPh>
    <rPh sb="13" eb="15">
      <t>ナイヨウ</t>
    </rPh>
    <rPh sb="17" eb="18">
      <t>スガ</t>
    </rPh>
    <rPh sb="18" eb="21">
      <t>ゼンシュショウ</t>
    </rPh>
    <rPh sb="22" eb="24">
      <t>サイダイ</t>
    </rPh>
    <rPh sb="25" eb="27">
      <t>コウセキ</t>
    </rPh>
    <phoneticPr fontId="107"/>
  </si>
  <si>
    <t>赤痢感染症　無</t>
    <rPh sb="0" eb="2">
      <t>セキリ</t>
    </rPh>
    <rPh sb="2" eb="5">
      <t>カンセンショウ</t>
    </rPh>
    <rPh sb="6" eb="7">
      <t>ナシ</t>
    </rPh>
    <phoneticPr fontId="5"/>
  </si>
  <si>
    <t>新型コロナウイルス感染防止対策の効果で感染は全く発生していない</t>
    <rPh sb="0" eb="2">
      <t>シンガタ</t>
    </rPh>
    <rPh sb="9" eb="11">
      <t>カンセン</t>
    </rPh>
    <rPh sb="11" eb="13">
      <t>ボウシ</t>
    </rPh>
    <rPh sb="13" eb="15">
      <t>タイサク</t>
    </rPh>
    <rPh sb="16" eb="18">
      <t>コウカ</t>
    </rPh>
    <rPh sb="19" eb="21">
      <t>カンセン</t>
    </rPh>
    <rPh sb="22" eb="23">
      <t>マッタ</t>
    </rPh>
    <rPh sb="24" eb="26">
      <t>ハッセイ</t>
    </rPh>
    <phoneticPr fontId="5"/>
  </si>
  <si>
    <t>腸管出血性大腸菌</t>
    <rPh sb="0" eb="2">
      <t>チョウカン</t>
    </rPh>
    <rPh sb="2" eb="5">
      <t>シュッケツセイ</t>
    </rPh>
    <rPh sb="5" eb="8">
      <t>ダイチョウキン</t>
    </rPh>
    <phoneticPr fontId="5"/>
  </si>
  <si>
    <t>赤痢</t>
    <rPh sb="0" eb="2">
      <t>セキリ</t>
    </rPh>
    <phoneticPr fontId="5"/>
  </si>
  <si>
    <t>発生なし</t>
    <rPh sb="0" eb="2">
      <t>ハッセイ</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</si>
  <si>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</si>
  <si>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</si>
  <si>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 xml:space="preserve"> 全国指数</t>
    <phoneticPr fontId="5"/>
  </si>
  <si>
    <t>先週より</t>
    <phoneticPr fontId="5"/>
  </si>
  <si>
    <t>北海道</t>
    <rPh sb="0" eb="3">
      <t>ホッカイドウ</t>
    </rPh>
    <phoneticPr fontId="107"/>
  </si>
  <si>
    <t xml:space="preserve">腸チフス
</t>
    <rPh sb="0" eb="1">
      <t>チョウレイカンセンチイキ</t>
    </rPh>
    <phoneticPr fontId="5"/>
  </si>
  <si>
    <t>腸チフス1例 感染地域：インド</t>
    <phoneticPr fontId="107"/>
  </si>
  <si>
    <t>　    レベル2</t>
    <phoneticPr fontId="5"/>
  </si>
  <si>
    <t>8．衛生訓話</t>
    <rPh sb="2" eb="4">
      <t>エイセイ</t>
    </rPh>
    <rPh sb="4" eb="6">
      <t>クンワ</t>
    </rPh>
    <phoneticPr fontId="5"/>
  </si>
  <si>
    <t>回収＆返金</t>
  </si>
  <si>
    <t>回収</t>
  </si>
  <si>
    <t>ボーアンドボン</t>
  </si>
  <si>
    <t>ポクイ・クルフカ・トラディショナル 一部カビ発生の恐れ</t>
  </si>
  <si>
    <t>ジェイアール西日...</t>
  </si>
  <si>
    <t>北海道十勝産小豆使用 豆大福 一部 冷蔵を常温販売</t>
  </si>
  <si>
    <t>12-21年月平均</t>
  </si>
  <si>
    <t>南アフリカの     ο株は1ヶ月で終息している</t>
    <rPh sb="0" eb="1">
      <t>ミナミ</t>
    </rPh>
    <rPh sb="12" eb="13">
      <t>カブ</t>
    </rPh>
    <rPh sb="16" eb="17">
      <t>ゲツ</t>
    </rPh>
    <rPh sb="18" eb="20">
      <t>シュウソク</t>
    </rPh>
    <phoneticPr fontId="107"/>
  </si>
  <si>
    <t xml:space="preserve">           </t>
    <phoneticPr fontId="107"/>
  </si>
  <si>
    <t xml:space="preserve">             南アフリカ</t>
    <rPh sb="13" eb="14">
      <t>ミナミ</t>
    </rPh>
    <phoneticPr fontId="107"/>
  </si>
  <si>
    <t>　　　　　　　</t>
    <phoneticPr fontId="107"/>
  </si>
  <si>
    <t>　　日本でのο株の感染は80,000～120,000人/日で約一ヵ月　</t>
    <phoneticPr fontId="107"/>
  </si>
  <si>
    <t>　　　　1月下旬から2月下旬</t>
    <rPh sb="5" eb="6">
      <t>ガツ</t>
    </rPh>
    <rPh sb="6" eb="8">
      <t>ゲジュン</t>
    </rPh>
    <rPh sb="11" eb="12">
      <t>ガツ</t>
    </rPh>
    <rPh sb="12" eb="14">
      <t>ゲシュン</t>
    </rPh>
    <phoneticPr fontId="107"/>
  </si>
  <si>
    <t>OPR+   N+   S-</t>
    <phoneticPr fontId="107"/>
  </si>
  <si>
    <t>新型コロナウイルスの感染予防には、75%アルコールが最も効果的　</t>
    <rPh sb="0" eb="2">
      <t>シンガタ</t>
    </rPh>
    <rPh sb="10" eb="14">
      <t>カンセンヨボウ</t>
    </rPh>
    <rPh sb="26" eb="27">
      <t>モット</t>
    </rPh>
    <rPh sb="28" eb="31">
      <t>コウカテキ</t>
    </rPh>
    <phoneticPr fontId="107"/>
  </si>
  <si>
    <t>標準価格</t>
    <rPh sb="0" eb="4">
      <t>ヒョウジュンカカク</t>
    </rPh>
    <phoneticPr fontId="107"/>
  </si>
  <si>
    <t>500円</t>
    <rPh sb="3" eb="4">
      <t>エン</t>
    </rPh>
    <phoneticPr fontId="107"/>
  </si>
  <si>
    <t>400ml</t>
    <phoneticPr fontId="107"/>
  </si>
  <si>
    <t>5,000円</t>
    <rPh sb="5" eb="6">
      <t>エン</t>
    </rPh>
    <phoneticPr fontId="107"/>
  </si>
  <si>
    <t>5,000ml</t>
    <phoneticPr fontId="107"/>
  </si>
  <si>
    <t>1,200円／l</t>
    <rPh sb="5" eb="6">
      <t>エン</t>
    </rPh>
    <phoneticPr fontId="107"/>
  </si>
  <si>
    <t>1,000円／l</t>
    <rPh sb="5" eb="6">
      <t>エン</t>
    </rPh>
    <phoneticPr fontId="107"/>
  </si>
  <si>
    <t>食品添加物　75%アルコール</t>
    <rPh sb="0" eb="5">
      <t>ショクヒンテンカブツ</t>
    </rPh>
    <phoneticPr fontId="107"/>
  </si>
  <si>
    <t>8,000円　送料込み</t>
    <rPh sb="5" eb="6">
      <t>エン</t>
    </rPh>
    <rPh sb="7" eb="10">
      <t>ソウリョウコ</t>
    </rPh>
    <phoneticPr fontId="107"/>
  </si>
  <si>
    <t>１8,000ml</t>
    <phoneticPr fontId="107"/>
  </si>
  <si>
    <t>まだしばらく続ける安心安全手指消毒は仕事始め、途中、仕事終わりに</t>
    <rPh sb="6" eb="7">
      <t>ツヅ</t>
    </rPh>
    <rPh sb="9" eb="11">
      <t>アンシン</t>
    </rPh>
    <rPh sb="11" eb="13">
      <t>アンゼン</t>
    </rPh>
    <rPh sb="13" eb="17">
      <t>シュシショウドク</t>
    </rPh>
    <rPh sb="18" eb="21">
      <t>シゴトハジ</t>
    </rPh>
    <rPh sb="23" eb="25">
      <t>トチュウ</t>
    </rPh>
    <rPh sb="26" eb="29">
      <t>シゴトオ</t>
    </rPh>
    <phoneticPr fontId="107"/>
  </si>
  <si>
    <t>お見積り、ご注文はこちらから</t>
    <rPh sb="1" eb="3">
      <t>ミツモ</t>
    </rPh>
    <rPh sb="6" eb="8">
      <t>チュウモン</t>
    </rPh>
    <phoneticPr fontId="107"/>
  </si>
  <si>
    <t>株式会社Food・Safety</t>
    <rPh sb="0" eb="4">
      <t>カブシキガイシャ</t>
    </rPh>
    <phoneticPr fontId="107"/>
  </si>
  <si>
    <t>株式会社Food・Safety</t>
    <phoneticPr fontId="107"/>
  </si>
  <si>
    <t>ノロウイルス指数平年より低いものの感染中</t>
    <rPh sb="6" eb="8">
      <t>シスウ</t>
    </rPh>
    <rPh sb="8" eb="10">
      <t>ヘイネン</t>
    </rPh>
    <rPh sb="12" eb="13">
      <t>ヒク</t>
    </rPh>
    <rPh sb="17" eb="20">
      <t>カンセンチュウ</t>
    </rPh>
    <phoneticPr fontId="5"/>
  </si>
  <si>
    <t>2022年</t>
    <phoneticPr fontId="5"/>
  </si>
  <si>
    <t>1月</t>
    <phoneticPr fontId="107"/>
  </si>
  <si>
    <t>なんと　444円／l</t>
    <rPh sb="7" eb="8">
      <t>エン</t>
    </rPh>
    <phoneticPr fontId="107"/>
  </si>
  <si>
    <t>ノロウイルスが流行しています</t>
    <rPh sb="7" eb="9">
      <t>リュウコウ</t>
    </rPh>
    <phoneticPr fontId="5"/>
  </si>
  <si>
    <t>必要な人だけ病院措置であとは自宅療養が必要な対策</t>
    <rPh sb="0" eb="2">
      <t>ヒツヨウ</t>
    </rPh>
    <rPh sb="3" eb="4">
      <t>ヒト</t>
    </rPh>
    <rPh sb="6" eb="8">
      <t>ビョウイン</t>
    </rPh>
    <rPh sb="8" eb="10">
      <t>ソチ</t>
    </rPh>
    <rPh sb="14" eb="18">
      <t>ジタクリョウヨウ</t>
    </rPh>
    <rPh sb="19" eb="21">
      <t>ヒツヨウ</t>
    </rPh>
    <rPh sb="22" eb="24">
      <t>タイサク</t>
    </rPh>
    <phoneticPr fontId="107"/>
  </si>
  <si>
    <t>東海テレビ</t>
    <rPh sb="0" eb="2">
      <t>トウカイ</t>
    </rPh>
    <phoneticPr fontId="107"/>
  </si>
  <si>
    <r>
      <rPr>
        <sz val="13"/>
        <color theme="0"/>
        <rFont val="ＭＳ Ｐゴシック"/>
        <family val="3"/>
        <charset val="128"/>
      </rPr>
      <t>カナダ</t>
    </r>
    <phoneticPr fontId="5"/>
  </si>
  <si>
    <t>世界的な第三波の大型感染は終息を迎えている。
・第一波　中国武漢発　全世界的な流行期　　2020/3-2021/3
・第二波　イギリス・南アフリカ変異株による欧州流行　2021/3-6
・第三波　δインド変異株による東南アジア・中東流行　2021/7-
第四波ο南アフリカ変異株は現在拡大中2,200万人/週　日315万人</t>
    <rPh sb="0" eb="2">
      <t>セカイ</t>
    </rPh>
    <rPh sb="2" eb="3">
      <t>テキ</t>
    </rPh>
    <rPh sb="4" eb="6">
      <t>ダイサン</t>
    </rPh>
    <rPh sb="6" eb="7">
      <t>ハ</t>
    </rPh>
    <rPh sb="8" eb="10">
      <t>オオガタ</t>
    </rPh>
    <rPh sb="10" eb="12">
      <t>カンセン</t>
    </rPh>
    <rPh sb="13" eb="15">
      <t>シュウソク</t>
    </rPh>
    <rPh sb="16" eb="17">
      <t>ムカ</t>
    </rPh>
    <rPh sb="24" eb="27">
      <t>ダイイッパ</t>
    </rPh>
    <rPh sb="28" eb="30">
      <t>チュウゴク</t>
    </rPh>
    <rPh sb="30" eb="32">
      <t>ブカン</t>
    </rPh>
    <rPh sb="32" eb="33">
      <t>ハツ</t>
    </rPh>
    <rPh sb="34" eb="38">
      <t>ゼンセカイテキ</t>
    </rPh>
    <rPh sb="39" eb="42">
      <t>リュウコウキ</t>
    </rPh>
    <rPh sb="60" eb="63">
      <t>ダイニハ</t>
    </rPh>
    <rPh sb="69" eb="70">
      <t>ミナミ</t>
    </rPh>
    <rPh sb="74" eb="76">
      <t>ヘンイ</t>
    </rPh>
    <rPh sb="76" eb="77">
      <t>カブ</t>
    </rPh>
    <rPh sb="80" eb="82">
      <t>オウシュウ</t>
    </rPh>
    <rPh sb="82" eb="84">
      <t>リュウコウ</t>
    </rPh>
    <rPh sb="96" eb="98">
      <t>ダイサン</t>
    </rPh>
    <rPh sb="98" eb="99">
      <t>ナミ</t>
    </rPh>
    <rPh sb="104" eb="107">
      <t>ヘンイカブ</t>
    </rPh>
    <rPh sb="110" eb="112">
      <t>トウナン</t>
    </rPh>
    <rPh sb="116" eb="118">
      <t>チュウトウ</t>
    </rPh>
    <rPh sb="118" eb="120">
      <t>リュウコウ</t>
    </rPh>
    <rPh sb="130" eb="132">
      <t>ダイヨン</t>
    </rPh>
    <rPh sb="132" eb="133">
      <t>ハ</t>
    </rPh>
    <rPh sb="134" eb="135">
      <t>ミナミ</t>
    </rPh>
    <rPh sb="139" eb="142">
      <t>ヘンイカブ</t>
    </rPh>
    <rPh sb="143" eb="145">
      <t>ゲンザイ</t>
    </rPh>
    <rPh sb="145" eb="148">
      <t>カクダイチュウ</t>
    </rPh>
    <rPh sb="153" eb="155">
      <t>マンニン</t>
    </rPh>
    <rPh sb="156" eb="157">
      <t>シュウ</t>
    </rPh>
    <rPh sb="158" eb="159">
      <t>ヒ</t>
    </rPh>
    <rPh sb="162" eb="164">
      <t>マンニン</t>
    </rPh>
    <phoneticPr fontId="107"/>
  </si>
  <si>
    <t>イギリスの感染者数は100万人/日をピークに1/3に減少
約一ヵ月で収まっている</t>
    <rPh sb="5" eb="8">
      <t>カンセンシャ</t>
    </rPh>
    <rPh sb="8" eb="9">
      <t>スウ</t>
    </rPh>
    <rPh sb="13" eb="14">
      <t>マン</t>
    </rPh>
    <rPh sb="14" eb="15">
      <t>ニン</t>
    </rPh>
    <rPh sb="16" eb="17">
      <t>ヒ</t>
    </rPh>
    <rPh sb="26" eb="28">
      <t>ゲンショウ</t>
    </rPh>
    <rPh sb="29" eb="33">
      <t>ヤクイッカゲツ</t>
    </rPh>
    <rPh sb="34" eb="35">
      <t>オサ</t>
    </rPh>
    <phoneticPr fontId="107"/>
  </si>
  <si>
    <t>管理レベル「3」　</t>
    <phoneticPr fontId="5"/>
  </si>
  <si>
    <t>11月ー3月中
施設の所在市町村で流行・食中毒が複数件報告される
定点観測値が5.00～10.00</t>
    <phoneticPr fontId="5"/>
  </si>
  <si>
    <t>【情報共有】業界・地域のニュースを掲示して、注意を促す
【常設】（次亜塩素系消毒剤)、うがい薬(イソジン）
【行動】出勤時、休憩後、退社時に手洗いの指示と徹底
【体調管理】健康状態の聞き取り、対応記録　予防的検査の実施、健康保菌者への生活指導、待機指示
【訓練】嘔吐物処理の実施訓練
【お客様・パートナー】客、納品業者に体調不良者がある場合には日報に記録</t>
    <phoneticPr fontId="5"/>
  </si>
  <si>
    <t>平年並み</t>
    <rPh sb="0" eb="3">
      <t>ヘイネンナ</t>
    </rPh>
    <phoneticPr fontId="5"/>
  </si>
  <si>
    <r>
      <t xml:space="preserve">タイトル </t>
    </r>
    <r>
      <rPr>
        <sz val="14"/>
        <color theme="0"/>
        <rFont val="ＭＳ Ｐゴシック"/>
        <family val="3"/>
        <charset val="128"/>
      </rPr>
      <t>(賞味期タイトル限・アレルゲンミスで回収が目立ちました!!)</t>
    </r>
    <rPh sb="6" eb="8">
      <t>ショウミ</t>
    </rPh>
    <rPh sb="8" eb="9">
      <t>キ</t>
    </rPh>
    <rPh sb="13" eb="14">
      <t>キリ</t>
    </rPh>
    <rPh sb="23" eb="25">
      <t>カイシュウ</t>
    </rPh>
    <rPh sb="26" eb="28">
      <t>メダ</t>
    </rPh>
    <phoneticPr fontId="5"/>
  </si>
  <si>
    <t>2022/3週</t>
    <phoneticPr fontId="5"/>
  </si>
  <si>
    <t>　岐阜県高山市の旅館で宿泊した20人が食中毒の症状を訴え、県は旅館の厨房を営業禁止処分としました。　食中毒が発生したのは高山市奥飛騨温泉郷平湯の旅館「岡田旅館・本館」で、1月25日午前8時半ごろ、旅館に宿泊した客から「旅館を利用したところ発熱、下痢、嘔吐などの症状が出た」などと保健所に連絡がありました。</t>
    <phoneticPr fontId="107"/>
  </si>
  <si>
    <t>大分市保健所は25日、同市玉沢の弁当販売業「松喜屋」の弁当を食べた212人がノロウイルスに感染したと発表した。全員が快方に向かっているという。保健所は同社に25日から3日間の営業停止命令を出した。</t>
    <phoneticPr fontId="107"/>
  </si>
  <si>
    <t>毎日新聞</t>
    <rPh sb="0" eb="2">
      <t>マイニチ</t>
    </rPh>
    <rPh sb="2" eb="4">
      <t>シンブン</t>
    </rPh>
    <phoneticPr fontId="107"/>
  </si>
  <si>
    <t xml:space="preserve">　令和4年1月20日（木曜日）16時頃、岡崎市保健所に「令和4年1月18日に当該施設で調理さ　れた弁当を食べた複数の者が体調を崩している。」旨の連絡がありました。
2　調査結果　・　患者の共通食は、令和4年1月18日に当該施設で調理された弁当のみでした。　・　患者の症状はノロウイルス食中毒と一致しました。　・　患者4人の便からノロウイルスG2が検出されました。
</t>
    <phoneticPr fontId="107"/>
  </si>
  <si>
    <t>岡崎市公表</t>
    <rPh sb="0" eb="3">
      <t>オカザキシ</t>
    </rPh>
    <rPh sb="3" eb="5">
      <t>コウヒョウ</t>
    </rPh>
    <phoneticPr fontId="107"/>
  </si>
  <si>
    <t>毎週　　ひとつ　　覚えていきましょう</t>
    <phoneticPr fontId="5"/>
  </si>
  <si>
    <t>　↓　職場の先輩は以下のことを理解して　わかり易く　指導しましょう　↓</t>
    <phoneticPr fontId="5"/>
  </si>
  <si>
    <r>
      <rPr>
        <b/>
        <sz val="18"/>
        <color rgb="FFFF0000"/>
        <rFont val="ＭＳ Ｐゴシック"/>
        <family val="2"/>
        <charset val="128"/>
      </rPr>
      <t>　　　　　　　　日本国内のワクチン接種状況</t>
    </r>
    <r>
      <rPr>
        <b/>
        <sz val="18"/>
        <color rgb="FFFF0000"/>
        <rFont val="Arial"/>
        <family val="2"/>
      </rPr>
      <t xml:space="preserve">      </t>
    </r>
    <r>
      <rPr>
        <b/>
        <sz val="12"/>
        <color rgb="FFFF0000"/>
        <rFont val="Arial"/>
        <family val="2"/>
      </rPr>
      <t>https://github.com/owid/covid-19-data/blob/master/public/data/vaccinations/country_data/Japan.csv</t>
    </r>
    <r>
      <rPr>
        <b/>
        <sz val="18"/>
        <color rgb="FFFF0000"/>
        <rFont val="Arial"/>
        <family val="2"/>
      </rPr>
      <t xml:space="preserve">
</t>
    </r>
    <r>
      <rPr>
        <b/>
        <sz val="18"/>
        <color rgb="FFFF0000"/>
        <rFont val="ＭＳ Ｐゴシック"/>
        <family val="2"/>
        <charset val="128"/>
      </rPr>
      <t xml:space="preserve">　　　　　　　　  　 </t>
    </r>
    <r>
      <rPr>
        <b/>
        <sz val="18"/>
        <color rgb="FFFF0000"/>
        <rFont val="Arial"/>
        <family val="2"/>
      </rPr>
      <t>1</t>
    </r>
    <r>
      <rPr>
        <b/>
        <sz val="18"/>
        <color rgb="FFFF0000"/>
        <rFont val="ＭＳ Ｐゴシック"/>
        <family val="2"/>
        <charset val="128"/>
      </rPr>
      <t xml:space="preserve">回接種回数        </t>
    </r>
    <r>
      <rPr>
        <b/>
        <sz val="18"/>
        <color rgb="FFFF0000"/>
        <rFont val="Arial"/>
        <family val="2"/>
      </rPr>
      <t xml:space="preserve">	 2</t>
    </r>
    <r>
      <rPr>
        <b/>
        <sz val="18"/>
        <color rgb="FFFF0000"/>
        <rFont val="ＭＳ Ｐゴシック"/>
        <family val="2"/>
        <charset val="128"/>
      </rPr>
      <t>回数接種　　ワクチン接種率             第三回目の接種に対して休止状態</t>
    </r>
    <r>
      <rPr>
        <b/>
        <sz val="18"/>
        <color rgb="FFFF0000"/>
        <rFont val="Arial"/>
        <family val="2"/>
      </rPr>
      <t xml:space="preserve">
1</t>
    </r>
    <r>
      <rPr>
        <b/>
        <sz val="18"/>
        <color rgb="FFFF0000"/>
        <rFont val="ＭＳ Ｐゴシック"/>
        <family val="2"/>
        <charset val="128"/>
      </rPr>
      <t>月27日（木）</t>
    </r>
    <r>
      <rPr>
        <b/>
        <sz val="18"/>
        <color rgb="FFFF0000"/>
        <rFont val="Arial"/>
        <family val="2"/>
      </rPr>
      <t xml:space="preserve">       101,396,570</t>
    </r>
    <r>
      <rPr>
        <b/>
        <sz val="18"/>
        <color rgb="FFFF0000"/>
        <rFont val="ＭＳ Ｐゴシック"/>
        <family val="2"/>
        <charset val="128"/>
      </rPr>
      <t xml:space="preserve">　       </t>
    </r>
    <r>
      <rPr>
        <b/>
        <sz val="18"/>
        <color rgb="FFFF0000"/>
        <rFont val="Arial"/>
        <family val="2"/>
      </rPr>
      <t>99,708,897</t>
    </r>
    <r>
      <rPr>
        <b/>
        <sz val="18"/>
        <color rgb="FFFF0000"/>
        <rFont val="ＭＳ Ｐゴシック"/>
        <family val="2"/>
        <charset val="128"/>
      </rPr>
      <t>　</t>
    </r>
    <r>
      <rPr>
        <b/>
        <sz val="18"/>
        <color rgb="FFFF0000"/>
        <rFont val="Arial"/>
        <family val="2"/>
      </rPr>
      <t xml:space="preserve"> </t>
    </r>
    <r>
      <rPr>
        <b/>
        <sz val="18"/>
        <color rgb="FFFF0000"/>
        <rFont val="ＭＳ Ｐゴシック"/>
        <family val="2"/>
        <charset val="128"/>
      </rPr>
      <t>　　84.5</t>
    </r>
    <r>
      <rPr>
        <b/>
        <sz val="18"/>
        <color rgb="FFFF0000"/>
        <rFont val="Arial"/>
        <family val="2"/>
      </rPr>
      <t xml:space="preserve">%                 </t>
    </r>
    <r>
      <rPr>
        <b/>
        <sz val="18"/>
        <color rgb="FFFF0000"/>
        <rFont val="ＭＳ Ｐゴシック"/>
        <family val="2"/>
        <charset val="128"/>
      </rPr>
      <t xml:space="preserve">　   </t>
    </r>
    <r>
      <rPr>
        <b/>
        <sz val="18"/>
        <color rgb="FFFF0000"/>
        <rFont val="Arial"/>
        <family val="2"/>
      </rPr>
      <t xml:space="preserve">  2</t>
    </r>
    <r>
      <rPr>
        <b/>
        <sz val="18"/>
        <color rgb="FFFF0000"/>
        <rFont val="ＭＳ Ｐゴシック"/>
        <family val="2"/>
        <charset val="128"/>
      </rPr>
      <t>回接種に関しては、83.1</t>
    </r>
    <r>
      <rPr>
        <b/>
        <sz val="18"/>
        <color rgb="FFFF0000"/>
        <rFont val="Arial"/>
        <family val="2"/>
      </rPr>
      <t>%</t>
    </r>
    <r>
      <rPr>
        <b/>
        <sz val="18"/>
        <color rgb="FFFF0000"/>
        <rFont val="ＭＳ Ｐゴシック"/>
        <family val="2"/>
        <charset val="128"/>
      </rPr>
      <t>程度、前週から硬直状態</t>
    </r>
    <r>
      <rPr>
        <b/>
        <sz val="18"/>
        <color rgb="FFFF0000"/>
        <rFont val="Arial"/>
        <family val="2"/>
      </rPr>
      <t xml:space="preserve">	
----------------------------------------------------------------------------------------    </t>
    </r>
    <rPh sb="64" eb="67">
      <t>シュヨウコク</t>
    </rPh>
    <rPh sb="67" eb="68">
      <t>チュウ</t>
    </rPh>
    <rPh sb="76" eb="78">
      <t>ガンバ</t>
    </rPh>
    <rPh sb="79" eb="80">
      <t>ハジマンカイガンバ</t>
    </rPh>
    <rPh sb="138" eb="139">
      <t>カイ</t>
    </rPh>
    <rPh sb="180" eb="183">
      <t>ダイサンカイ</t>
    </rPh>
    <rPh sb="183" eb="184">
      <t>メ</t>
    </rPh>
    <rPh sb="185" eb="187">
      <t>セッシュ</t>
    </rPh>
    <rPh sb="188" eb="189">
      <t>タイ</t>
    </rPh>
    <rPh sb="191" eb="195">
      <t>キュウシジョウタイ</t>
    </rPh>
    <rPh sb="201" eb="202">
      <t>カ</t>
    </rPh>
    <rPh sb="202" eb="203">
      <t>モク</t>
    </rPh>
    <rPh sb="290" eb="292">
      <t>ゼンシュウ</t>
    </rPh>
    <rPh sb="294" eb="296">
      <t>コウチョク</t>
    </rPh>
    <rPh sb="296" eb="298">
      <t>ジョウタイ</t>
    </rPh>
    <rPh sb="301" eb="303">
      <t>テイド</t>
    </rPh>
    <phoneticPr fontId="107"/>
  </si>
  <si>
    <t>南アフリカではピークアウト　まもなく日本でもピークアウトが始まります</t>
    <rPh sb="0" eb="1">
      <t>ミナミ</t>
    </rPh>
    <rPh sb="18" eb="20">
      <t>ニホン</t>
    </rPh>
    <rPh sb="29" eb="30">
      <t>ハジ</t>
    </rPh>
    <phoneticPr fontId="107"/>
  </si>
  <si>
    <t>紀の川市内の保育園で、複数の園児が嘔吐や下痢などの症状を訴えていたことが判りました。岩出保健所はノロウイルスによる集団感染として二次感染の予防を指導しました。県によりますと、今月２７日、紀の川市の社会福祉法人陸美会 粉河保育園から、複数の園児が嘔吐や下痢などの症状を訴えていると岩出保健所に連絡がありました。保健所が調べたところ、今月２６日から２８日までに園児２６人と職員１人が症状を訴えていたことが判りました。</t>
    <phoneticPr fontId="107"/>
  </si>
  <si>
    <t>wtv和歌山</t>
    <rPh sb="3" eb="6">
      <t>ワカヤマ</t>
    </rPh>
    <phoneticPr fontId="107"/>
  </si>
  <si>
    <t>★★★★</t>
    <phoneticPr fontId="107"/>
  </si>
  <si>
    <t>今週のニュース（Noroｖｉｒｕｓ）　(1/31-2/5)</t>
    <rPh sb="0" eb="2">
      <t>コンシュウ</t>
    </rPh>
    <phoneticPr fontId="5"/>
  </si>
  <si>
    <t>食中毒情報　(1/31-2/5)</t>
    <rPh sb="0" eb="3">
      <t>ショクチュウドク</t>
    </rPh>
    <rPh sb="3" eb="5">
      <t>ジョウホウ</t>
    </rPh>
    <phoneticPr fontId="5"/>
  </si>
  <si>
    <t>海外情報　(1/31-2/5)</t>
    <rPh sb="0" eb="2">
      <t>カイガイ</t>
    </rPh>
    <rPh sb="2" eb="4">
      <t>ジョウホウ</t>
    </rPh>
    <phoneticPr fontId="5"/>
  </si>
  <si>
    <t>食品リコール・回収情報　　　　　　(1/31-2/5)</t>
    <rPh sb="0" eb="2">
      <t>ショクヒン</t>
    </rPh>
    <rPh sb="7" eb="9">
      <t>カイシュウ</t>
    </rPh>
    <rPh sb="9" eb="11">
      <t>ジョウホウ</t>
    </rPh>
    <phoneticPr fontId="5"/>
  </si>
  <si>
    <t>食品表示　(1/31-2/5)</t>
    <rPh sb="0" eb="2">
      <t>ショクヒン</t>
    </rPh>
    <rPh sb="2" eb="4">
      <t>ヒョウジ</t>
    </rPh>
    <phoneticPr fontId="5"/>
  </si>
  <si>
    <t>残留農薬　(1/31-2/5)</t>
    <rPh sb="0" eb="2">
      <t>ザンリュウ</t>
    </rPh>
    <rPh sb="2" eb="3">
      <t>ノウ</t>
    </rPh>
    <rPh sb="3" eb="4">
      <t>ヤク</t>
    </rPh>
    <phoneticPr fontId="5"/>
  </si>
  <si>
    <t xml:space="preserve">
世界の新規感染者数: 2,090万人で感染拡大 　世界は第4波の最大ピーにさしかかる。ここ一週間でピークアウト
北半球の平均気温が下がってきているの急拡大。</t>
    <rPh sb="1" eb="3">
      <t>セカイ</t>
    </rPh>
    <rPh sb="4" eb="6">
      <t>シンキ</t>
    </rPh>
    <rPh sb="6" eb="10">
      <t>カンセンシャスウ</t>
    </rPh>
    <rPh sb="17" eb="19">
      <t>マンニン</t>
    </rPh>
    <rPh sb="20" eb="24">
      <t>カンセンカクダイ</t>
    </rPh>
    <rPh sb="26" eb="28">
      <t>セカイ</t>
    </rPh>
    <rPh sb="29" eb="30">
      <t>ダイ</t>
    </rPh>
    <rPh sb="31" eb="32">
      <t>ハ</t>
    </rPh>
    <rPh sb="33" eb="35">
      <t>サイダイ</t>
    </rPh>
    <rPh sb="46" eb="49">
      <t>イッシュウカン</t>
    </rPh>
    <rPh sb="57" eb="60">
      <t>キタハンキュウ</t>
    </rPh>
    <rPh sb="61" eb="65">
      <t>ヘイキンキオン</t>
    </rPh>
    <rPh sb="66" eb="67">
      <t>サ</t>
    </rPh>
    <rPh sb="75" eb="78">
      <t>キュウカクダイ</t>
    </rPh>
    <phoneticPr fontId="5"/>
  </si>
  <si>
    <t>今週の新型コロナ 新規感染者数　世界で２,090万人(対前週の増加に対して更に26万人)減少　</t>
    <rPh sb="0" eb="2">
      <t>コンシュウ</t>
    </rPh>
    <rPh sb="9" eb="15">
      <t>シンキカンセンシャスウ</t>
    </rPh>
    <rPh sb="24" eb="26">
      <t>マンニン</t>
    </rPh>
    <rPh sb="27" eb="28">
      <t>タイ</t>
    </rPh>
    <rPh sb="28" eb="30">
      <t>ゼンシュウ</t>
    </rPh>
    <rPh sb="31" eb="33">
      <t>ゾウカ</t>
    </rPh>
    <rPh sb="34" eb="35">
      <t>タイ</t>
    </rPh>
    <rPh sb="37" eb="38">
      <t>サラ</t>
    </rPh>
    <rPh sb="41" eb="42">
      <t>マン</t>
    </rPh>
    <rPh sb="42" eb="43">
      <t>ニン</t>
    </rPh>
    <rPh sb="44" eb="46">
      <t>ゲンショウ</t>
    </rPh>
    <phoneticPr fontId="5"/>
  </si>
  <si>
    <t>Reported 2/6　 7:22 (前週より2,090万人増加) 　　世界は感染　第四波が進行中</t>
    <rPh sb="20" eb="22">
      <t>ゼンシュウ</t>
    </rPh>
    <rPh sb="21" eb="22">
      <t>シュウ</t>
    </rPh>
    <rPh sb="22" eb="23">
      <t>ゼンシュウ</t>
    </rPh>
    <rPh sb="29" eb="31">
      <t>マンニン</t>
    </rPh>
    <rPh sb="31" eb="32">
      <t>ゾウ</t>
    </rPh>
    <rPh sb="32" eb="33">
      <t>カ</t>
    </rPh>
    <rPh sb="37" eb="39">
      <t>セカイ</t>
    </rPh>
    <rPh sb="40" eb="42">
      <t>カンセン</t>
    </rPh>
    <rPh sb="43" eb="45">
      <t>ダイヨン</t>
    </rPh>
    <rPh sb="45" eb="46">
      <t>ナミ</t>
    </rPh>
    <rPh sb="47" eb="50">
      <t>シンコウチュウ</t>
    </rPh>
    <phoneticPr fontId="5"/>
  </si>
  <si>
    <t>Totals: </t>
    <phoneticPr fontId="107"/>
  </si>
  <si>
    <t>Mexico</t>
  </si>
  <si>
    <t>28-Day: 1,022,930 | 8,728</t>
  </si>
  <si>
    <t>Denmark</t>
  </si>
  <si>
    <t>28-Day: 1,012,774 | 495</t>
  </si>
  <si>
    <t>Totals: 2,000,463 | 3,889</t>
  </si>
  <si>
    <t>Peru</t>
  </si>
  <si>
    <t>28-Day: 988,740 | 3,665</t>
  </si>
  <si>
    <t>Totals: 3,331,290 | 206,646</t>
  </si>
  <si>
    <t>Poland</t>
  </si>
  <si>
    <t>28-Day: 892,139 | 6,878</t>
  </si>
  <si>
    <t>Totals: 5,129,080 | 106,578</t>
  </si>
  <si>
    <t>Switzerland</t>
  </si>
  <si>
    <t>28-Day: 881,401 | 440</t>
  </si>
  <si>
    <t>Totals: 2,364,613 | 12,782</t>
  </si>
  <si>
    <t>Sweden</t>
  </si>
  <si>
    <t>28-Day: 871,135 | 803</t>
  </si>
  <si>
    <t>Totals: 2,287,785 | 16,180</t>
  </si>
  <si>
    <t>Philippines</t>
  </si>
  <si>
    <t>28-Day: 683,338 | 2,343</t>
  </si>
  <si>
    <t>Totals: 3,601,471 | 54,214</t>
  </si>
  <si>
    <t>Colombia</t>
  </si>
  <si>
    <t>28-Day: 674,921 | 5,032</t>
  </si>
  <si>
    <t>Totals: 5,943,783 | 135,282</t>
  </si>
  <si>
    <t>Austria</t>
  </si>
  <si>
    <t>28-Day: 673,621 | 362</t>
  </si>
  <si>
    <t>Totals: 2,027,604 | 14,214</t>
  </si>
  <si>
    <t>Czechia</t>
  </si>
  <si>
    <t>28-Day: 664,234 | 856</t>
  </si>
  <si>
    <t>Totals: 3,210,488 | 37,410</t>
  </si>
  <si>
    <t>Canada</t>
  </si>
  <si>
    <t>28-Day: 644,454 | 3,868</t>
  </si>
  <si>
    <t>新型指定感染症情報  新規死者数 94</t>
    <rPh sb="0" eb="2">
      <t>シンガタ</t>
    </rPh>
    <rPh sb="2" eb="4">
      <t>シテイ</t>
    </rPh>
    <rPh sb="4" eb="7">
      <t>カンセンショウ</t>
    </rPh>
    <rPh sb="7" eb="9">
      <t>ジョウホウ</t>
    </rPh>
    <rPh sb="11" eb="13">
      <t>シンキ</t>
    </rPh>
    <rPh sb="13" eb="16">
      <t>シシャスウ</t>
    </rPh>
    <phoneticPr fontId="5"/>
  </si>
  <si>
    <t>イオン九州</t>
  </si>
  <si>
    <t>藤い屋</t>
  </si>
  <si>
    <t>キング食品</t>
  </si>
  <si>
    <t>マックスバリュ東...</t>
  </si>
  <si>
    <t>ベルジョイス</t>
  </si>
  <si>
    <t>回収＆返金/交換</t>
  </si>
  <si>
    <t>社会福祉法人にり...</t>
  </si>
  <si>
    <t>武田食品</t>
  </si>
  <si>
    <t>いなげや</t>
  </si>
  <si>
    <t>回収＆交換</t>
  </si>
  <si>
    <t>北陸製菓</t>
  </si>
  <si>
    <t>イオン</t>
  </si>
  <si>
    <t>ベイシア</t>
  </si>
  <si>
    <t>サンエー</t>
  </si>
  <si>
    <t>CPフーズ</t>
  </si>
  <si>
    <t>横尾商事</t>
  </si>
  <si>
    <t>ウェルカム</t>
  </si>
  <si>
    <t>DEAN&amp;DELUCA LEVONI サラミ・ミラノ 80g 賞味期限誤表記</t>
  </si>
  <si>
    <t>オーバーシーズ</t>
  </si>
  <si>
    <t>マッスンブ サムゲタン 1kg アレルギー(乳成分)表示欠落</t>
  </si>
  <si>
    <t>金城軒</t>
  </si>
  <si>
    <t>つぶ貝の燻製 一部酵母菌検出の恐れ</t>
  </si>
  <si>
    <t>菊月本店</t>
  </si>
  <si>
    <t>興津店 きんつば 消費期限誤表示</t>
  </si>
  <si>
    <t>富士シティオ</t>
  </si>
  <si>
    <t>鵠沼藤が谷店 黒ごまカマンベール ラベル誤貼付</t>
  </si>
  <si>
    <t>ウオロク</t>
  </si>
  <si>
    <t>カレーパン 2品目 一部賞味期限切れ原料使用</t>
  </si>
  <si>
    <t>アルテリア</t>
  </si>
  <si>
    <t>下降器 ピラナ ロープが意図せずロックされる恐れ</t>
  </si>
  <si>
    <t>ライフフーズ</t>
  </si>
  <si>
    <t>谷田部店 フィッシュこっぺ 食品表示ラベル誤貼付</t>
  </si>
  <si>
    <t>ヨークベニマル</t>
  </si>
  <si>
    <t>山形嶋店 たらこ(切),辛子明太子(切) 相互のラベル間違い</t>
  </si>
  <si>
    <t>ツルヤ</t>
  </si>
  <si>
    <t>池田店 王様かつカレー アレルゲン表示欠落</t>
  </si>
  <si>
    <t>佐賀大和店 丸かぶり中巻ハーフセット エビ表示欠落</t>
  </si>
  <si>
    <t>オレンジラメル・シトロンラメル 乳成分表示欠落</t>
  </si>
  <si>
    <t>ビールにぴったりカルパス他アレルギー(卵)表示欠落</t>
  </si>
  <si>
    <t>御殿場富士岡店 鶏のから揚げ弁当一部 ラベル誤貼付</t>
  </si>
  <si>
    <t>ビッグハウス遠野店 ほたて卵一部 期限誤表記</t>
  </si>
  <si>
    <t>ベリークッキー一部 アレルギー(卵)表示欠落</t>
  </si>
  <si>
    <t>武田牛乳アイス・コーヒーアイス 異物(合成樹脂)混入の恐れ</t>
  </si>
  <si>
    <t>ネギトロ細巻・いくら細巻他 ２アイテム 一部ラベル誤貼付</t>
  </si>
  <si>
    <t>シガーフライ,ハードビスケット 誤まった袋に包装</t>
  </si>
  <si>
    <t>ドライソーセージ 一部アレルゲン表示のない卵混入</t>
  </si>
  <si>
    <t>おおご店 牛カルビ＆明太子海苔弁当 一部ラベル誤貼付</t>
  </si>
  <si>
    <t>エビチリ 一部特定原材料(乳成分)表示欠落</t>
  </si>
  <si>
    <t>旨辛ザーサイミックス 一部ガラス片混入の恐れ</t>
  </si>
  <si>
    <t>横浜ローズチョコレート 一部カビ発生の恐れ</t>
  </si>
  <si>
    <t xml:space="preserve">生鮮食品は、1三ヶ日ミカン、2大豆イソフラボン,3小大豆もやし、4ベジフラボン　5 小大豆もやし　、6トピアみかん(浜松)、7清水のみかん、8オーガニック大豆もやし、9西浦みかん 10 広島みかん 、11よかとと　、12薩摩カンパチどん、13 大豆イソフラボン　14　プライムアップル！（ふじ） 15ＧＡＢＡ　Ｓｅｌｅｃｔ（ギャバセレクト）　16　ひなとま　ＧＡＢＡ（ギャバ）ミディとまと（フルティカ）　　17紀南みかん　　18  糖調唐辛子　　19　瀧本農園温州みかん  20  森隆みかん　　　21 　藏光農園ゆらわせみかん  22 小粒大豆もやし　　23　ソフトケールＧＡＢＡ（ギャバ）　　24　ちぢみほうれんそう　　25　プライムアップル！（王林） 　　26　大豆イソフラボン　北海道大豆もやし 27 活〆黒瀬ぶりロイン　　28 大井川みかん  　29ハイナンみかん　　30ながみねみかん    31 機能性伊勢の卵      32 ＧＡＢＡ（ギャバ）子大豆もやし 　33 クラウンメロン  34 ぎゅっとルテイン  35 寒じめほうれんそう 　 36はかた地どり（胸肉）   37毎日グレープ（ナガノパープル） 　　　37長野県ＪＡ（ジェイエー）産えのきたけ  38枝豚肉氷温熟成氷室豚　１４日熟成　　 39きらベジ　ルテインケール        40ファイトリッチ　フルティカ（ＧＡＢＡ） 　　　41ゆめピーりんご   　42サラダボウルのごちそうトマト（ファイトリッチ） 43 プリンセスパプリカ 　  44 ケールスルフォラファンスプラウト     45ブロッコリースルフォラファンスプラウト   46  ミックスケール　眼にやさしいナチュラルルテイン    47  エゴマの葉  4 8　みやざき冷凍ほうれん草　　49　りょうおもいかぼちゃ　　　50　子大豆もやし　芽ぐみ    51高ＧＡＢＡ（ギャバ）トマト   52 高知なす    53  ひとくち茄子漬    54  Ｈａｐｉｔｏｍａ（ハピトマ）  55　味よしプラス     56　菜で元気　ＧＡＢＡ（ギャバ）       57　ちゃんこい大豆もやし	58　高ＧＡＢＡ（ギャバ）トマト8　　　59　糖調唐辛子   60 ファイトベジブロッコリー  61  ブロッコリースルフォラファンスプラウトお肌７０        62  ブロッコリースルフォラファンスプラウトお肌　Ｂ       63 ケールスルフォラファンスプラウトお肌　Ｂ 　64　ギャバへちま    64  ぎゅっとＧＡＢＡ（ギャバ）ケール　　65　すぐもどる椎茸プラス    66   ギャバへちま       67  新がり完成品ＳＴＭ（エスティーエム）白         68   おいらせ黒にんにく      69  国内産　乾しいたけ   70  国内産　乾しいたけ　スライス　　   　71　おいしく腸活　スペイン産紫にんにく　　　　　　　72　おいしく腸活　スペイン産紫にんにく      73   たっぷリコ      74   ＢＨ　Ｔｏｍａｔｏ（ビーエイチトマト）   75  エノキパウダー   76   兼貞のＧＡＢＡ（ギャバ）椎茸  77  兼貞のＧＡＢＡ（ギャバ）椎茸【スライス】　　78　ぎゅっとＧＡＢＡ（ギャバ）きらきらケール   79　いとしろ白山姫（はくさんひめ）80　　フルーツパプリカ  　81　の～りんのあま姫 
82　ルテインかぼちゃ（スライス）　 83  国内産小葉        84    国内産どんこ　　85  赤菊芋チップ    
</t>
    <phoneticPr fontId="16"/>
  </si>
  <si>
    <t>【G974】 　  熟成黒にんにく　田子の黒　機能性表示食品  GABA
血圧のサポート
本品にはGABAが含まれます。GABAには血圧が高めの方の血圧を下げる機能があることが報告されています。</t>
    <phoneticPr fontId="16"/>
  </si>
  <si>
    <t>機能性表示食2/6現在　5,025品目です　(A18,A89,A178,A217を除く)</t>
    <phoneticPr fontId="16"/>
  </si>
  <si>
    <t xml:space="preserve"> GⅡ　3週　1例</t>
    <rPh sb="5" eb="6">
      <t>シュウ</t>
    </rPh>
    <phoneticPr fontId="5"/>
  </si>
  <si>
    <t xml:space="preserve"> GⅡ　4週　0例</t>
    <rPh sb="8" eb="9">
      <t>レイ</t>
    </rPh>
    <phoneticPr fontId="5"/>
  </si>
  <si>
    <t>2022/4週</t>
    <phoneticPr fontId="5"/>
  </si>
  <si>
    <t xml:space="preserve">毎日新聞 </t>
    <phoneticPr fontId="107"/>
  </si>
  <si>
    <t>ニュースＢＯＸ：ひたちなか・保育園でノロウイルス集団感染 ／茨城 | 毎日新聞 
県感染症対策課によると、1月28日～2月3日に症状を訴えており、全員が快方に向かっている。計23人の便からノロウイルスが検出された。同課は園児が園内で ...</t>
    <phoneticPr fontId="107"/>
  </si>
  <si>
    <t>この時期、注意すべきは新型コロナだけではありません。それが「感染性胃腸炎」です。宮城県内では今年に入り患者が急増しています。専門家は、その背景に「コロナの流行による意識の変化」があると指摘します。</t>
    <phoneticPr fontId="107"/>
  </si>
  <si>
    <t>FNN</t>
    <phoneticPr fontId="107"/>
  </si>
  <si>
    <t>矢巾町の保育所で子どもなど２７人がおう吐や下痢などの症状を訴え、県はノロウイルスによる集団感染として発表しました。
県内でのノロウイルスの集団感染は昨年度の同じ時期の２倍以上となっていて、県はせっけんを使った手洗いを徹底するよう呼びかけています。</t>
    <phoneticPr fontId="107"/>
  </si>
  <si>
    <t>NHK</t>
    <phoneticPr fontId="107"/>
  </si>
  <si>
    <t>沖縄県衛生薬務課は2日、宜野湾市の宜野湾記念病院でノロウイルスによる食中毒が発生し、同病院で食事を提供する日清医療食品を同日から2日間の営業停止処分にしたと発表した。入院患者28人と病院の事務員1人の計29人に下痢や嘔吐（おうと）などの症状が出た。ほとんどが快方に向かっているという。</t>
    <phoneticPr fontId="107"/>
  </si>
  <si>
    <t>琉球新報</t>
    <rPh sb="0" eb="4">
      <t>リュウキュウシンポウ</t>
    </rPh>
    <phoneticPr fontId="107"/>
  </si>
  <si>
    <t>喫茶店の弁当食べた５人に食中毒症状　ノロウイルス検出、営業停止処分に｜社会｜地域のニュース｜京都新聞</t>
    <phoneticPr fontId="107"/>
  </si>
  <si>
    <t>京都新聞</t>
    <rPh sb="0" eb="4">
      <t>キョウトシンブン</t>
    </rPh>
    <phoneticPr fontId="107"/>
  </si>
  <si>
    <t>※2022年 第4週（1/24～1/30） 現在</t>
    <phoneticPr fontId="5"/>
  </si>
  <si>
    <t>2022年第3週（1月17日〜 1月23日）</t>
    <phoneticPr fontId="5"/>
  </si>
  <si>
    <t>結核例206</t>
    <phoneticPr fontId="5"/>
  </si>
  <si>
    <t>腸管出血性大腸菌感染症20例（有症者7例、うちHUS なし）
感染地域：‌国内18例、国内（都道府県不明）/国外（国不明）1例、
国内・国外不明1例
国内の感染地域：‌山形県2例、東京都2例、神奈川県2例、福岡県2例、北海道1例、秋田県1例、福島県1例、茨城県1例、栃木県1例、岐阜県1例、愛知県1例、大阪府1例、　　和歌山県1例、広島県1</t>
    <phoneticPr fontId="107"/>
  </si>
  <si>
    <t xml:space="preserve">例年齢群：‌7歳（1例）、8歳（1例）、10代（1例）、20代（5例）、　　　　　　　　30代（3例）、40代（2例）、50代（5例）、60代（1例）、70代（1例）
</t>
    <phoneticPr fontId="107"/>
  </si>
  <si>
    <t>血清群・毒素型：‌O26 VT1（2例）、O111 VT1・VT2（1例）、O157 VT1・VT2（1例）、O103 VT1（1例）、
O15 VT1（1例）、O91 VT1（1例）、その他・不明（13例）
累積報告数：55例（有症者28例、うちHUS なし．死亡なし）</t>
    <phoneticPr fontId="107"/>
  </si>
  <si>
    <t>Ｅ型肝炎12例 感染地域（感染源）：‌東京都2例（不明2例）、神奈川県2例（馬肉1例、不明1例）、北海道1例（レバー）、青森県1例（不明）、　　　千葉県1例（ジビエ）、福井県1例（不明）、　　　　　　　　　　　　　　　　　　　　　　　　国内（都道府県不明）2例（不明2例）、国内・国外不明2例（ホルモン/レバー1例、不明1例）</t>
    <phoneticPr fontId="107"/>
  </si>
  <si>
    <t>レジオネラ症14例（肺炎型14例）
感染地域：富山県2例、秋田県1例、福島県1例、千葉県1例、東京都1例、長野県1例、愛知県1例、　　三重県1例、愛媛県1例、鹿児島県1例、国内（都道府県不明）1例、国内・国外不明2例
年齢群：‌30代（2例）、50代（1例）、60代（3例）、70代（4例）、80代（3例）、90代以上（1例）
累積報告数：67例</t>
    <phoneticPr fontId="107"/>
  </si>
  <si>
    <t>アメーバ赤痢4例（腸管アメーバ症4例）
感染地域：東京都1例、神奈川県1例、国内（都道府県不明）1例、国内・国外不明1例
感染経路：性的接触1例（異性間）、その他・不明3例</t>
    <phoneticPr fontId="107"/>
  </si>
  <si>
    <t>★米食品業界でブロックチェーン採用進むか、FDAが新規則 - WSJ</t>
  </si>
  <si>
    <t xml:space="preserve">★ドバイの「スシロー」は1時間待ちの日も！ 海外進出を続ける外食大手が狙う“コロナ後”の世界 ... ITmedia </t>
  </si>
  <si>
    <t>★世界の食品価格、最高水準に　穀物や食用油上昇で　1月指数</t>
  </si>
  <si>
    <t>★熊本産アサリ、中国産混入　相次ぐ産地偽装、揺らぐ信頼</t>
  </si>
  <si>
    <t>https://news.yahoo.co.jp/articles/eb85dd12113d04bda8c33b9882df687df82f3b08</t>
    <phoneticPr fontId="16"/>
  </si>
  <si>
    <t>https://jp.wsj.com/articles/fda-official-says-new-rule-could-boost-blockchain-based-food-tracking-11643758701</t>
    <phoneticPr fontId="16"/>
  </si>
  <si>
    <t>https://www.excite.co.jp/news/article/Recordchina_888901/</t>
    <phoneticPr fontId="16"/>
  </si>
  <si>
    <t>https://news.yahoo.co.jp/articles/a178ad8bdd6f2d2f6c2efa8b54784bf6cf15ef08</t>
    <phoneticPr fontId="16"/>
  </si>
  <si>
    <t>https://www.itmedia.co.jp/business/articles/2202/02/news029.html</t>
    <phoneticPr fontId="16"/>
  </si>
  <si>
    <t>https://news.yahoo.co.jp/articles/d83b30ba3faffb721c724b9f434ac28413c8c16f</t>
    <phoneticPr fontId="16"/>
  </si>
  <si>
    <t>国際的な食品価格を指数化した国連食糧農業機関（FAO）の食品価格指数（FPI）の1月の数値は135・7に達し、1990年の統計公表以来、1月としては初めて135を超える高水準となった。飼料として使われるトウモロコシの価格が高騰し、牛肉の価格が上がったことなどが影響。世界的な食品価格の高騰に結び付いた。同指数は今後さらに上がる恐れがある。
　FAOによると、1月のFPIの135・7は、前月比1ポイント高。同指数は毎年、1月から年末にかけて上がり続ける傾向があり、一層の高騰が懸念される。　指数の上昇が目立つ品目の一つが牛肉だ。FAOによると、過去最高を更新した。世界規模で需要が旺盛となる中、オーストラリアやブラジルなどの生産国が追い付かず、価格が高騰したことを要因に挙げる。さらに飼料穀物の高騰が重なった。　飼料としても使われるトウモロコシの指数は前月比3・8ポイント高。需要が堅調に推移する半面、供給先の南半球のアルゼンチンやブラジルでは干ばつが続き、生産量が減少が見込まれるため、価格の上昇に結び付いたとFAOは分析する。
　植物油も過去最高を更新した。パーム油や大豆油などが軒並み上昇したためだ。特に、パーム油の最大輸出国のインドネシアの供給量が減少し、大豆油に対するインドの需要が高まった。　乳製品は5カ月連続上昇した。供給量が減少し、品薄が続くためだ。特に、新型コロナ禍による労働力不足や流通停滞で欧州西部を中心に供給量が少なく、在庫水準も低下した。</t>
    <phoneticPr fontId="16"/>
  </si>
  <si>
    <t>熊本県産アサリで産地偽装の疑いが浮上した。
　身近な食材のアサリだが、中国など外国産が混入している可能性が高い。ここ数カ月、アサリ以外にもウナギやイカで食品表示法に基づく是正や再発防止の指示を受けた事業者が続出。消費者の産地表示に対する信頼が揺らぎ始めた。　農林水産省の調査によると、昨年10～12月に全国のスーパーなどで販売されたアサリの8割が熊本産として売られたと推定。同省は、このうちのほとんどで「外国産アサリが混入している可能性が高い」と判定した。調査期間3カ月の推計販売量は2485トンと、2020年の熊本県の漁獲量21トンの実に約120倍に上った。　食品表示法では、アサリについて証明できる飼育期間が最も長い場所を産地として表示する。ただ、実際には違っていても「最も飼育期間の長い産地だと言い張られると、なかなか覆すのは難しい」（関係者）のが実情で、偽装の温床との指摘がある。
　熊本県によると、県のアサリ漁獲量は1977年に6万5732トンと全国の4割を占めた。その後は乱獲などで低迷。業者の多くは輸入したアサリを有明海などにまいて飼育し出荷している。その漁場は漁協が貸しており、大きな収入源だという。ただ、1日足らずなど短期間の飼育で出荷する偽装業者もいる。　外国産を仕入れた輸入業者から飼育業者や問屋へ流れる過程で産地がすり替わる流通網に問題があるとみる向きが多い。自民党関係者は「（生産から消費まで追跡できる）トレーサビリティーをしっかりすることで、信頼を回復していくしかない」と強調。熊本県八代市にある鏡町漁業協同組合の徳田司組合長は「今回の件が産地偽装をなくすきっかけになれば」と話している。</t>
    <phoneticPr fontId="16"/>
  </si>
  <si>
    <t>米食品医薬品局（FDA）が導入を目指している新規則により、食品業界でブロックチェーン技術の採用が進む可能性がある。フランク・イアナス副長官（食品政策担当）が明らかにした。　FDAは「食品安全強化法（FSMA）」に基づき、食品のトレーサビリティーに関する規則の導入を進めている。規則は11月にまとまる見通しで、食品業界に対し、特定の食品流通の要所に関する記録を保持するよう求める。草案によると、食品の栽培、入荷、加工、製造、出荷などが要所に該当する。
　電子記録の保持は義務付けないものの、多くの企業がブロックチェーンなどデジタルシステムを導入するとみられるという。ブロックチェーンはビットコインなどの暗号資産（仮想通貨）の基盤となる分散型台帳技術で、取引の追跡や管理にも利用できる。...</t>
    <phoneticPr fontId="16"/>
  </si>
  <si>
    <t>地域的な包括的経済連携協定（RCEP）が1日に韓国でも発効したことを受け、日本政府は韓国政府へ日本食品の輸入規制を撤廃するよう求めていくことを主張した。2月1日、韓国メディア・韓国経済TVが報じた。
記事によると、松野博一官房長官は1日の午後に定例記者会見を行った。1月1日から日本を含む10カ国で先に協約が発効していたRCEPがこの日に韓国でも発効したことを受け、「この地域とわが国のつながりがこれまで以上に強固になり、経済成長に寄与することが期待される」と語った。そして韓国が日本食品の輸入規制を続けていることについては、「規制撤廃は政府の最重要課題の一つ。日本産食品の安全性について科学的根拠に基づき説明しており、韓国側には早期撤廃を引き続き強く求めていく」と述べたという。
記事は、「2011年3月の東日本大震災により発生した福島第一原子力発電所の事故を受け、世界55カ国・地域が放射能汚染を懸念し、福島を中心とする日本産食品の輸入を規制した。現在も韓国や中国を含む13の国・地域が規制を続けている」と報じている。
この記事を見た韓国のネットユーザーからは、「韓国にまで放射能で汚染された食品を売りつけず、自分たちだけで食べて」「自国で消費すればいいでしょ」「自分たちは韓国の品を大して買いもせず、嫌韓や経済攻撃までしているのに、何を言っているの？」「韓国にだけ言うなんて甘く見てるんだね。ベトナムや中国には何も言えないくせに」「むしろもっと規制を強化すべき」「コロナが終息しても、日本へ行って金を落とすのは自制しよう」など、日本に対する反発の声が多く寄せられている。</t>
    <phoneticPr fontId="16"/>
  </si>
  <si>
    <t>韓国産ラーメンが昨年末にかけてフランスでリコールされていたことが最近分かった。 
参考記事：韓国紙「EU向け韓国産ラーメンが全量廃棄か…規則変更に対応遅れ」「韓国政府への批判避けにくい」
28日、フランス消費者リコール統合ポータルによると、昨年11月15日から12月24日までフランス全域で販売されていたオットゥギの「ジンラーメン スパイシー味」がリコール措置を受けた。 2-クロロエタノールが過度に検出されたという理由からだ。 
詳しく報じた韓国メディア「アジア経済」によると、この製品の2-クロロエタノール検出量は2.8ppmで、EU基準値である0.05ppmを大きく上回っている。「数値上ではEU基準を超えたものだが、国内基準に照らしてみれば特に問題にならないというのがオットゥギ側の弁明だ」と同紙は伝えた。
オトゥギ側は「国内（韓国）では2-クロロエタノールの基準を置かないほど人体に全く害がない」とし「EU基準が過度に厳しくてこのような問題が生じた」と説明したと同紙は伝えている。EUの有害物質検出基準は韓国より厳しく、昨年は農心と八道のラーメン製品も基準超過でリコールされている。しかし、韓国の食品衛生当局は当時、国内基準では問題ないとの立場を示した。
 このような経緯があり、EUは今月初めから韓国産ラーメンに対してエチレンオキシドの検査証明書を添付して輸出するように命じたが、その通知を韓国当局が受け取る前に実施されたことから、欧州に輸出されようとしていた韓国産ラーメンが一時洋上で「宙ぶらりん」になる事態に陥った。
その後、韓国当局がEUに検査証明書の提出規定施行日を延期してもらうよう要請し、EUがこれを受け入れて来月17日までに猶予されている。</t>
    <phoneticPr fontId="16"/>
  </si>
  <si>
    <t>https://korea-economics.jp/posts/22012805/</t>
    <phoneticPr fontId="16"/>
  </si>
  <si>
    <t>北京市当局は新型コロナウイルスの感染を拡大させたとして、ウイルスが付着した輸入食品を冷凍倉庫で不正に保管していた人物を逮捕したと発表しました。
　中国共産党の北京市規律検査委員会などは1月30日、海外から輸入された冷凍の海産物を市内2カ所の冷凍倉庫に不正に保管したとして楊という人物を逮捕しました。　性別や職業などは明らかにされていません。　それぞれの倉庫がある2つの区の副区長らも警告処分としたということです。
　北京市の衛生当局は1月中旬に広がったオミクロン株について、すでにカナダからの郵便物に付着していたと発表していて、今回はデルタ株の感染拡大についても海外から輸入された食品が原因との見方を示した形です。</t>
    <phoneticPr fontId="16"/>
  </si>
  <si>
    <t>　2021年は回転寿司の「スシロー」が中東のドバイに進出したり、セルフうどんの「丸亀製麺」がロンドンに進出したりと、これまで日本の外食が積極的に出店しなかった地域で成功するケースが増えている。日本の回転寿司が支持されている（出所：スシローのリリース、以下同）
　また、20年には「CoCo壱番屋」がカレーの本場・インドに進出したのも話題になった。
　国内ではオミクロン株の感染が拡大し、まん防（まん延防止等重点措置）が全国34の都道府県に発出。コロナ禍の収束が見えなくなっているが、時短を余儀なくされた外食企業も、コロナ後を見据えて動き始めている。そうした行動のうちの1つが、海外への進出だ。　日本は、コロナ禍における経済の回復が世界的にも遅い。また、コロナ前の成長率も世界最低水準だったことから、事業を拡大させるには海外への展開が欠かせないという考え方が、外食産業で広がっている。
　900円でも「高い」とされる日本のラーメンが、欧米では2000円以上でも普通に売れるというのはよくいわれることだ。他の外食でもほぼ同様で、日本の外食は先進国ではとても安い。　しかも、ミシュランの星付きレストランが多い都市のトップ5のうち3つは東京、京都、大阪だ。残りの2つはパリとニューヨーク。ミシュラン的には日本はダントツの美食の国であり、世界で和食がブームになるのも当然。高い料理がおいしいというのは世界共通だが、日本の場合には、美食への意識が徹底していて、「高くてうまい」お店が多い。そのうえ、安い料理のお店も全般に「うまい」といわれている。
　世界中どこの国の人も、安くてうまいものが好きだ。このまま行くと、対外比較で、日本人の購買力は相対的にますます下がって貧しくなる。国内の外食は低価格競争になると予想される。そのため、アフターコロナでは海外からお得な日本の外食を求めて、コロナ前以上にインバウンド需要が沸騰する。
　IMF（国際通貨基金）によれば、20年における世界の一人当たり購買力平価GDP（USドル）は日本が33位で、G7ではイタリア（35位）と最下位を争っている。シンガポール（2位）、香港（11位）、台湾（15位）、韓国（28位）よりも既に下位である。購買力平価という基準自体があてにならないという意見もあるが、ニューヨークから来た人はもちろん、上海の人も日本の外食のランチの値段が安いと思うようだ。外食企業は、感染症対策に慎重を期するあまり、経済回復の兆しが見えない日本の現状に痺れを切らしている。世界的な和食ブームを追い風に、経済を動かそうとしている海外に力点を移す構えを見せている。</t>
    <phoneticPr fontId="16"/>
  </si>
  <si>
    <t xml:space="preserve">給食パンに金属片、すぐに吐き出し被害なし　異物混入に気付くも誤って納品 </t>
    <phoneticPr fontId="16"/>
  </si>
  <si>
    <t>京都新聞</t>
    <rPh sb="0" eb="4">
      <t>キョウトシンブン</t>
    </rPh>
    <phoneticPr fontId="16"/>
  </si>
  <si>
    <t>滋賀県学校給食会は４日、滋賀県内の公立小学校で２日に提供された給食のパンから金属片が見つかったと発表した。児童１人が口に入れたが、すぐに吐き出したため、健康被害はなかったという。　同会によると、製造を委託する会社が１日に作ったパンで、混入していたのは円柱状の金属片（長さ約１センチ）。ミキサーに粉を投入するシュート先端の溶接部分が落ちたという。製造の過程で、職員が金属探知機で異物混入に気づき、いったん取り除いたが、別の職員が誤って納品したという。</t>
    <phoneticPr fontId="16"/>
  </si>
  <si>
    <t>滋賀県</t>
    <rPh sb="0" eb="3">
      <t>シガケン</t>
    </rPh>
    <phoneticPr fontId="16"/>
  </si>
  <si>
    <t>https://www.kyoto-np.co.jp/articles/-/725865</t>
    <phoneticPr fontId="16"/>
  </si>
  <si>
    <t>恵方巻きに生肉混入　チキン南蛮巻きなど25パック　福岡で誤販売</t>
    <phoneticPr fontId="16"/>
  </si>
  <si>
    <t xml:space="preserve"> 福岡市は3日、同市東区香住ケ丘1の「ダイレックス香椎店」で販売されたチキン南蛮入り恵方巻きに、未加熱の鶏肉が使われていたと発表した。同日午後9時現在で健康被害の報告などはないといい、市は「食べずに廃棄を」と呼びかけている。
　同店で総菜の製造・販売を担う「イーティーズ」によると、恵方巻きは3日に販売された分で、チキン南蛮巻き▽肉巻きハーフセット3種▽肉巻きハーフセット4種▽肉巻きハーフセット5種――の4商品計25パック。冷凍の肉を仕入れ、本来は揚げてから他の具材とともに巻いて恵方巻きとして販売するはずだったが、調理担当者が調理済みと勘違いしたという。</t>
    <phoneticPr fontId="16"/>
  </si>
  <si>
    <t>https://mainichi.jp/articles/20220203/k00/00m/040/306000c</t>
    <phoneticPr fontId="16"/>
  </si>
  <si>
    <t>毎日新聞</t>
    <rPh sb="0" eb="4">
      <t>マイニチシンブン</t>
    </rPh>
    <phoneticPr fontId="16"/>
  </si>
  <si>
    <t>福岡県</t>
    <rPh sb="0" eb="3">
      <t>フクオカケン</t>
    </rPh>
    <phoneticPr fontId="16"/>
  </si>
  <si>
    <t>芸人イ・セヨン、ノロウイルスによる食中毒で入院…点滴写真を公開し「連絡できないかも」</t>
    <phoneticPr fontId="16"/>
  </si>
  <si>
    <t>韓国の女芸人イ・セヨンが入院したことを報告した。
　イ・セヨンは2日、自身のInstagramストーリーに「入院しました。連絡できないかも」とつづり、写真を投稿した。写真にはイ・セヨンが点滴を打つ姿が写っている。　これを前にイ・セヨンは「ノロウイルスだなんて」との文章を残していた。ノロウイルスによる食中毒で入院していると見られる。
　一方、イ・セヨンは2019年から年下の日韓ハーフの男性と交際しており、年内にも結婚する予定だと明かしている。</t>
    <phoneticPr fontId="16"/>
  </si>
  <si>
    <t>https://www.wowkorea.jp/news/enter/2022/0203/10333869.html</t>
    <phoneticPr fontId="16"/>
  </si>
  <si>
    <t>韓国</t>
    <rPh sb="0" eb="2">
      <t>カンコク</t>
    </rPh>
    <phoneticPr fontId="16"/>
  </si>
  <si>
    <t>韓国芸能</t>
    <rPh sb="0" eb="4">
      <t>カンコクゲイノウ</t>
    </rPh>
    <phoneticPr fontId="16"/>
  </si>
  <si>
    <t>福岡市内の小売店で「未加熱」のチキン南蛮恵方巻き販売　市が注意喚起「食中毒になる可能性」</t>
    <phoneticPr fontId="16"/>
  </si>
  <si>
    <t>「購入した方は食べないでください」
   市は「本日、ダイレックス香椎店でチキン南蛮入り恵方巻を購入した方は食べないでください」と題した文書を公式サイト内で公開した。
   そのまま食べると食中毒の可能性があるとしたのは、ダイレックス香椎店（福岡市東区）で販売された「チキン南蛮巻き」（398円、以下税抜き）と、チキン南蛮巻きが含まれる「肉巻きハーフセット3種」（580円）「肉巻きハーフセット4種」（780円）「肉巻きハーフセット5種」（980円）の4商品計25個。いずれも消費期限は2022年2月3日だ。   市は当該食品を食べて体調の異常を感じた場合は、株式会社イーティーズの商品担当（電話番号：０８０－７５５８－５８８１）に連絡の上、「医療機関を受診してください」と呼びかけている。</t>
    <phoneticPr fontId="16"/>
  </si>
  <si>
    <t>https://www.j-cast.com/2022/02/03430345.html?p=all</t>
    <phoneticPr fontId="16"/>
  </si>
  <si>
    <t>福岡市</t>
    <rPh sb="0" eb="3">
      <t>フクオカシ</t>
    </rPh>
    <phoneticPr fontId="16"/>
  </si>
  <si>
    <t>J-castニュース</t>
    <phoneticPr fontId="16"/>
  </si>
  <si>
    <t>食中毒事故発生に関するお知らせ(ノロウイルス)</t>
    <phoneticPr fontId="16"/>
  </si>
  <si>
    <t>弊社が給食業務受託中の施設（沖縄県宜野湾市）において 29 名の方が嘔吐、下痢、発熱
等の食中毒症状を呈している旨施設から届け出があり、管轄保健所による状況確認・検証
の後、12 名の陽性の結果、ノロウイルスの食中毒と断定されました。
2022 年 2 月 2 日付で沖縄県中部保健所長より弊社に対し、「食品衛生法第 6 条第 1 項第3 号違反」が出され、弊社は同命令書に従うとともに 2022 年 2 月 2 日から改善事項を即時実行しております。
弊社は、日頃より「安全で安心な食事サービスの提供」に心がけ、衛生管理体制の徹底に努めてまいりましたが、この度の事故を厳粛に受け止め再発防止・安全強化を図り一層の衛生管理体制に努力いたす所存で御座います。
なお、当該事業所における営業停止期間は 2 日間【2022 年 2 月 2 日（水）～2022 年 2月 3 日（木）】であります。
何卒今後とも一層のご支援を賜りますようよろしくお願い申し上げます。</t>
    <phoneticPr fontId="16"/>
  </si>
  <si>
    <t>沖縄県</t>
    <rPh sb="0" eb="3">
      <t>オキナワケン</t>
    </rPh>
    <phoneticPr fontId="16"/>
  </si>
  <si>
    <t>日清医療食品社告</t>
    <rPh sb="0" eb="2">
      <t>ニッシン</t>
    </rPh>
    <rPh sb="2" eb="4">
      <t>イリョウ</t>
    </rPh>
    <rPh sb="4" eb="6">
      <t>ショクヒン</t>
    </rPh>
    <rPh sb="6" eb="8">
      <t>シャコク</t>
    </rPh>
    <phoneticPr fontId="16"/>
  </si>
  <si>
    <t>https://www.nifs.co.jp/wp-content/uploads/b1ae6b4b73e32e181a5b39ef0861c636.pdf</t>
    <phoneticPr fontId="16"/>
  </si>
  <si>
    <t>食中毒事故発生について(ノロウイルス)</t>
    <phoneticPr fontId="16"/>
  </si>
  <si>
    <t>若狭健康福祉センターによる調査結果 
・１ 月 25日（ 火 ）お よ び 26日（ 水 ）に 原 因 施 設 が 調 理 し た 食 事 を 喫 食 した 42名 の う ち 、11名 が 下 痢 、嘔 吐 等 の 症 状 を 呈 し て お り 、そ の 発 症 状況 は 類 似 し て い ま し た 。 
・ 有 症 者 に 共 通 す る 食 事 は 、 原 因 施 設 が 調 理 し た 食 事 の み で し た 。 ・有 症 者 お よ び 調 理 従 事 者 の 検 便 か ら 、ノ ロ ウ イ ル ス が 検 出 さ れ ま し た 。 ・ 医 師 か ら 食 中 毒 患 者 等 届 出 票 の 提 出 が あ り ま し た 。 
以 上 の こ と か ら 、若 狭 健 康 福 祉 セ ン タ ー は 本 件 を 原 因 施 設 が 調 理 し た食 事 に よ る 食 中 毒 と 断 定 し ま し た 。</t>
    <phoneticPr fontId="16"/>
  </si>
  <si>
    <t>https://www.taihei-dengyo.co.jp/news/20220203_news.pdf</t>
    <phoneticPr fontId="16"/>
  </si>
  <si>
    <t>太平産業社告</t>
    <rPh sb="0" eb="4">
      <t>タイヘイサンギョウ</t>
    </rPh>
    <rPh sb="4" eb="6">
      <t>シャコク</t>
    </rPh>
    <phoneticPr fontId="16"/>
  </si>
  <si>
    <t>福井県</t>
    <rPh sb="0" eb="3">
      <t>フクイケン</t>
    </rPh>
    <phoneticPr fontId="16"/>
  </si>
  <si>
    <t>成田市内の私立幼稚園で食中毒　園児18人職員2人に症状　千葉県</t>
    <phoneticPr fontId="16"/>
  </si>
  <si>
    <t>成田市内の私立幼稚園で食中毒　園児18人職員2人に症状　千葉県（千葉日報オンライン） - Yahoo!ニュース</t>
  </si>
  <si>
    <t>千葉日報</t>
    <rPh sb="0" eb="4">
      <t>チバニッポウ</t>
    </rPh>
    <phoneticPr fontId="16"/>
  </si>
  <si>
    <t>千葉県</t>
    <rPh sb="0" eb="3">
      <t>チバケン</t>
    </rPh>
    <phoneticPr fontId="16"/>
  </si>
  <si>
    <t>千葉県は28日、成田市内の私立三里塚幼稚園で給食を食べた3～6歳の園児男女18人と、24歳と56歳の女性職員2人が発熱などの症状を訴え、検査した6人のうち5人の便から食中毒の原因となる「カンピロバクター」が検出されたと発表した。印旛保健所は給食が原因の食中毒と断定し、同幼稚園の給食施設を28日から3日間の使用停止処分とした。全員回復しているという。
　県衛生指導課によると、症状が出た計20人は松風焼き、ホウレンソウのツナサラダ、ワカメごはんなどを食べていた。</t>
    <phoneticPr fontId="16"/>
  </si>
  <si>
    <t>熊本産アサリ、中国産混入＝相次ぐ産地偽装、揺らぐ信頼</t>
    <phoneticPr fontId="16"/>
  </si>
  <si>
    <t>熊本県産アサリで産地偽装の疑いが浮上した。身近な食材のアサリだが、中国など外国産が混入している可能性が高い。ここ数カ月、アサリ以外にもウナギやイカで食品表示法に基づく是正や再発防止の指示を受けた事業者が続出。消費者の産地表示に対する信頼が揺らぎ始めた。
　農林水産省の調査によると、昨年１０〜１２月に全国のスーパーなどで販売されたアサリの８割が熊本産として売られたと推定。同省は、このうちのほとんどで「外国産アサリが混入している可能性が高い」と判定した。調査期間３カ月の推計販売量は２４８５トンと、２０２０年の熊本県の漁獲量２１トンの実に約１２０倍に上った。
　食品表示法では、アサリについて証明できる飼育期間が最も長い場所を産地として表示する。ただ、実際には違っていても「最も飼育期間の長い産地だと言い張られると、なかなか覆すのは難しい」（関係者）のが実情で、偽装の温床との指摘がある。熊本県によると、県のアサリ漁獲量は１９７７年に６万５７３２トンと全国の４割を占めた。その後は乱獲などで低迷。業者の多くは輸入したアサリを有明海などにまいて飼育し出荷している。その漁場は漁協が貸しており、大きな収入源だという。ただ、１日足らずなど短期間の飼育で出荷する偽装業者もいる。　外国産を仕入れた輸入業者から飼育業者や問屋へ流れる過程で産地がすり替わる流通網に問題があるとみる向きが多い。自民党関係者は「（生産から消費まで追跡できる）トレーサビリティーをしっかりすることで、信頼を回復していくしかない」と強調。熊本県八代市にある鏡町漁業協同組合の徳田司組合長は「今回の件が産地偽装をなくすきっかけになれば」と話している。　</t>
    <phoneticPr fontId="16"/>
  </si>
  <si>
    <t>農水省、地理的表示に3品目追加</t>
    <phoneticPr fontId="16"/>
  </si>
  <si>
    <t>農林水産省は3日、地域の農林水産物や食品のブランドを守る地理的表示（GI）保護制度の対象に、富山県の「氷見稲積梅」と福島県の「阿久津曲がりねぎ」、岩手県の「広田湾産イシカゲ貝」の3品目を追加したと発表した。GIは計113品目となった。　農水省によると、氷見稲積梅は果肉が厚く、梅干しに加工すると着色良く仕上がり、ほどよい酸味になる。阿久津曲がりねぎは一般的なネギと比べ、柔らかくて甘いと評価されている。広田湾産イシカゲ貝は弾力や特有の甘みがあり、希少価値が高いという。　GIに登録されると専用のマークを付けて販売できるため、ブランドを守りやすくなる。</t>
    <phoneticPr fontId="16"/>
  </si>
  <si>
    <t>ウナギ産地偽装で県も「うな源」調査</t>
    <phoneticPr fontId="16"/>
  </si>
  <si>
    <t>大和高田市高砂町の生鮮食品加工会社「うな源」が中国産ウナギを国産と偽装して販売したとして、近畿農政局が先月31日、食品表示法に基づく是正を指示した問題で、県内では波紋が広がっている。県も景品表示法違反(優良誤認)の疑いで同社を調査。また、他のウナギ料理店からは、「産地偽装を『やり得』で済ませてはいけない。厳罰に処してほしい」との声が上がる。　近畿農政局によると、うな源は令和2年4月～同年11月30日の間、かば焼きやうな重、うな丼、う巻など加工品48商品のウナギの原産地について、実際は中国産だったのに、国産と表示し約16万個の商品(約10万尾)を販売していたとされる。</t>
    <phoneticPr fontId="16"/>
  </si>
  <si>
    <t>有限会社うな源におけるうなぎ加工品の不適正表示に対する措置について</t>
    <phoneticPr fontId="16"/>
  </si>
  <si>
    <t>農林水産省近畿農政局は、有限会社うな源（奈良県大和高田市高砂町2番1号。法人番号7150002008739。以下「うな源」という。）が、自らを表示責任者とするうなぎ加工品の原材料に、中国産うなぎを使用していたにもかかわらず、原料原産地名に「国産」と事実と異なる表示をして、一般消費者へ販売したことを確認しました。
このため、本日、うな源に対し、食品表示法に基づき、表示の是正と併せて、原因の究明・分析の徹底、再発防止対策の実施等について指示を行いました。
1.経過
農林水産省近畿農政局が、令和2年11月11日から令和4年1月25日までの間、うな源に対し、食品表示法（平成25年法律第70号。以下「法」という。）第8条第2項の規定に基づく立入検査を行いました。
この結果、農林水産省近畿農政局は、うな源大和高田本店（奈良県大和高田市本郷町2番40号）、うな源奈良店（奈良県奈良市西大寺東町2丁目4番1号）、うな源橿原店（奈良県橿原市北八木3丁目65番11号）、うな源あべのハルカス店（大阪府大阪市阿倍野区阿倍野筋1丁目1番43号）及びうな源西大寺駅ナカ店（奈良県奈良市西大寺国見町1丁目1番1号）（以下「自社店舗」という。）を表示責任者とするうなぎ加工品（商品名「活うなぎ蒲焼」ほか47商品）について、原材料に中国産うなぎを使用していたにもかかわらず、原料原産地名に「国産」と事実と異なる表示をして、少なくとも令和2年4月1日から令和2年11月30日までの間に、合計158,873個（101,151尾）を自社店舗等及び通信販売で一般消費者へ販売したことを確認しました。（別紙1参照）
2.措置
うな源が行った上記1．の行為は、食品表示法第4条第1項の規定に基づき定められた食品表示基準（平成27年内閣府令第10号）第3条第2項の表の「原料原産地名」の項の規定及び第9条第1項第13号の規定に違反するものです（別紙2参照）。
このため、農林水産省近畿農政局は、うな源に対し、食品表示法第6条第1項の規定に基づき、以下の内容の指示を行いました。</t>
    <phoneticPr fontId="16"/>
  </si>
  <si>
    <t>国産農産物の「残留農薬」問題、封印された実態…おざなりな検査体制、件数削減も</t>
    <phoneticPr fontId="16"/>
  </si>
  <si>
    <t>輸入食品の残留農薬問題が週刊誌などで注目されているが、国産農産物の残留農薬も無視できないとの指摘もある。国内では農業者の高齢化と後継者不足のなかで農作業の省力化が不可避になっており、雑草駆除や害虫駆除のための農薬使用の依存度が高くなっているとの指摘もある。ドローンやヘリによる農薬の空中散布など広域散布も頻繁になされている。
　しかし、国産農産物の残留農薬の実態について私たちが目にすることはほとんどない。果たして的確な検査がなされているのかとの疑念も湧く。そこで調べてみると、次のような検査体制の問題点が明らかになった。
　残留農薬検査は、食品衛生法に基づいて主に地方自治体によってなされている。というのも厚生労働省は、食品衛生法に基づいて食品衛生に関する監視指導の実施に関する指針を策定しているが、そこでは「国内に流通する食品等の監視指導は基本的に都道府県等が実施する」とされている。「都道府県等」とは、都道府県と中核市及び保健所が所在している市町村が対象となる。　都道府県および対象市町村は年1回、監視指導計画を立て、その計画に基づいて残留農薬検査を実施することになる。その検査を担うのが保健所である。農薬については、その品目や生産履歴を参考に検査する農薬を抽出のうえ計画的に検査を行っているとしている。
ニュースサイトで読む: https://biz-journal.jp/2022/01/post_277407.html
Copyright © Business Journal All Rights Reserved.</t>
    <phoneticPr fontId="16"/>
  </si>
  <si>
    <t>https://biz-journal.jp/2022/01/post_277407.html</t>
    <phoneticPr fontId="16"/>
  </si>
  <si>
    <t>吉備店 レモン 残留農薬基準違反〔リコールプラス〕</t>
    <phoneticPr fontId="16"/>
  </si>
  <si>
    <t>令和3年9月2日から令和4年1月21日に業務スーパー産直市場よってって岡山県吉備店の店頭で販売した「レモン」において、残留農薬基準違反が判明したため、回収するとリコールプラス。</t>
    <phoneticPr fontId="16"/>
  </si>
  <si>
    <t>https://agri-biz.jp/item/detail/31462?item_type=1</t>
    <phoneticPr fontId="16"/>
  </si>
  <si>
    <t>Aコープパネス直売コーナー 小かぶ 残留農薬基準超過</t>
    <phoneticPr fontId="16"/>
  </si>
  <si>
    <t>令和4年1月5日～令和4年1月14日にAコープパネス直売コーナーで販売した「小かぶ」において、残留農薬検査において、残留農薬基準を超える農薬成分が検出されたため、回収する。これまで健康被害の報告はない。(リコールプラス)
【対象】
販売場所:Aコープパネス　直売コーナー
商品名:小かぶ
内容量:2～3個束
形態　:袋入り
価格:150円(税込)
販売日:令和4年1月5日～令和4年1月14日
販売地域:高島市
販売先　:Aコープパネス直売コーナーで消費者向けに小売り
販売日　:令和4年1月5日～令和4年1月14日
販売数量:56個</t>
    <phoneticPr fontId="16"/>
  </si>
  <si>
    <t>https://www.foods-ch.com/anzen/kt_42503/</t>
    <phoneticPr fontId="16"/>
  </si>
  <si>
    <t>今週のお題　(調理場・加工場は必ず清潔な専用靴に履き替えます)</t>
    <rPh sb="7" eb="9">
      <t>チョウリ</t>
    </rPh>
    <rPh sb="9" eb="10">
      <t>バ</t>
    </rPh>
    <rPh sb="11" eb="12">
      <t>カ</t>
    </rPh>
    <rPh sb="12" eb="14">
      <t>コウジョウ</t>
    </rPh>
    <rPh sb="15" eb="16">
      <t>カナラ</t>
    </rPh>
    <rPh sb="17" eb="19">
      <t>セイケツ</t>
    </rPh>
    <rPh sb="20" eb="22">
      <t>センヨウ</t>
    </rPh>
    <rPh sb="22" eb="23">
      <t>クツ</t>
    </rPh>
    <rPh sb="24" eb="25">
      <t>ハ</t>
    </rPh>
    <rPh sb="26" eb="27">
      <t>カ</t>
    </rPh>
    <phoneticPr fontId="5"/>
  </si>
  <si>
    <t>　なぜ　履物は専用でなくてはならないのでしょうか?</t>
    <rPh sb="4" eb="6">
      <t>ハキモノ</t>
    </rPh>
    <rPh sb="7" eb="9">
      <t>センヨウ</t>
    </rPh>
    <phoneticPr fontId="5"/>
  </si>
  <si>
    <t>★見た目に清潔であること</t>
    <rPh sb="1" eb="2">
      <t>ミ</t>
    </rPh>
    <rPh sb="3" eb="4">
      <t>メ</t>
    </rPh>
    <rPh sb="5" eb="7">
      <t>セイケツ</t>
    </rPh>
    <phoneticPr fontId="5"/>
  </si>
  <si>
    <t>清潔区域以外の場所は目に見えない汚染</t>
    <rPh sb="0" eb="2">
      <t>セイケツ</t>
    </rPh>
    <rPh sb="2" eb="4">
      <t>クイキ</t>
    </rPh>
    <rPh sb="4" eb="6">
      <t>イガイ</t>
    </rPh>
    <rPh sb="7" eb="9">
      <t>バショ</t>
    </rPh>
    <rPh sb="10" eb="11">
      <t>メ</t>
    </rPh>
    <rPh sb="12" eb="13">
      <t>ミ</t>
    </rPh>
    <rPh sb="16" eb="18">
      <t>オセン</t>
    </rPh>
    <phoneticPr fontId="5"/>
  </si>
  <si>
    <t>物質が満ちています。</t>
    <rPh sb="0" eb="2">
      <t>ブッシツ</t>
    </rPh>
    <rPh sb="3" eb="4">
      <t>ミ</t>
    </rPh>
    <phoneticPr fontId="5"/>
  </si>
  <si>
    <t>乾燥しやすい白のシューズ</t>
    <rPh sb="0" eb="2">
      <t>カンソウ</t>
    </rPh>
    <rPh sb="6" eb="7">
      <t>シロ</t>
    </rPh>
    <phoneticPr fontId="5"/>
  </si>
  <si>
    <t>トイレ、道路、公園、公共交通手段</t>
    <rPh sb="4" eb="6">
      <t>ドウロ</t>
    </rPh>
    <rPh sb="7" eb="9">
      <t>コウエン</t>
    </rPh>
    <rPh sb="10" eb="12">
      <t>コウキョウ</t>
    </rPh>
    <rPh sb="12" eb="14">
      <t>コウツウ</t>
    </rPh>
    <rPh sb="14" eb="16">
      <t>シュダン</t>
    </rPh>
    <phoneticPr fontId="5"/>
  </si>
  <si>
    <t>乾燥させやすいシューズ</t>
    <rPh sb="0" eb="2">
      <t>カンソウ</t>
    </rPh>
    <phoneticPr fontId="5"/>
  </si>
  <si>
    <t>↓</t>
    <phoneticPr fontId="5"/>
  </si>
  <si>
    <t>動物の糞便、人の吐しゃ物、動物の死骸</t>
    <rPh sb="0" eb="2">
      <t>ドウブツ</t>
    </rPh>
    <rPh sb="3" eb="5">
      <t>フンベン</t>
    </rPh>
    <rPh sb="6" eb="7">
      <t>ヒト</t>
    </rPh>
    <rPh sb="8" eb="9">
      <t>ト</t>
    </rPh>
    <rPh sb="11" eb="12">
      <t>ブツ</t>
    </rPh>
    <rPh sb="13" eb="15">
      <t>ドウブツ</t>
    </rPh>
    <rPh sb="16" eb="18">
      <t>シガイ</t>
    </rPh>
    <phoneticPr fontId="5"/>
  </si>
  <si>
    <t>★よごれが目立ちやすい色</t>
    <rPh sb="5" eb="7">
      <t>メダ</t>
    </rPh>
    <rPh sb="11" eb="12">
      <t>イロ</t>
    </rPh>
    <phoneticPr fontId="5"/>
  </si>
  <si>
    <t>思わぬ危険な細菌の持込みの可能性がある</t>
    <rPh sb="0" eb="1">
      <t>オモ</t>
    </rPh>
    <rPh sb="3" eb="5">
      <t>キケン</t>
    </rPh>
    <rPh sb="6" eb="8">
      <t>サイキン</t>
    </rPh>
    <rPh sb="9" eb="11">
      <t>モチコミ</t>
    </rPh>
    <rPh sb="13" eb="16">
      <t>カノウセイ</t>
    </rPh>
    <phoneticPr fontId="5"/>
  </si>
  <si>
    <t>厨房･加工所内の清潔区域では、必ず専用の履物に履き替えて入場します。作業上どうしても共用しなければならない場合には、該当施設に入る前に靴裏を殺菌剤で除菌できる仕組みにしておきます。厨房以外を歩くことは、様々な病気を起こす微生物の持込につながります。当然、施設内のトイレやゴミ置き場に出る場合には、汚染区域専用の履物に履き替えることも大切です。更に、外部納品者の清潔区域への立入りは原則禁止です。</t>
    <rPh sb="0" eb="2">
      <t>チュウボウ</t>
    </rPh>
    <rPh sb="3" eb="5">
      <t>カコウ</t>
    </rPh>
    <rPh sb="5" eb="6">
      <t>ショ</t>
    </rPh>
    <rPh sb="6" eb="7">
      <t>ナイ</t>
    </rPh>
    <rPh sb="8" eb="10">
      <t>セイケツ</t>
    </rPh>
    <rPh sb="10" eb="12">
      <t>クイキ</t>
    </rPh>
    <rPh sb="15" eb="16">
      <t>カナラ</t>
    </rPh>
    <rPh sb="17" eb="19">
      <t>センヨウ</t>
    </rPh>
    <rPh sb="20" eb="22">
      <t>ハキモノ</t>
    </rPh>
    <rPh sb="23" eb="24">
      <t>ハ</t>
    </rPh>
    <rPh sb="25" eb="26">
      <t>カ</t>
    </rPh>
    <rPh sb="28" eb="30">
      <t>ニュウジョウ</t>
    </rPh>
    <rPh sb="34" eb="36">
      <t>サギョウ</t>
    </rPh>
    <rPh sb="36" eb="37">
      <t>ジョウ</t>
    </rPh>
    <rPh sb="42" eb="44">
      <t>キョウヨウ</t>
    </rPh>
    <rPh sb="53" eb="55">
      <t>バアイ</t>
    </rPh>
    <rPh sb="58" eb="60">
      <t>ガイトウ</t>
    </rPh>
    <rPh sb="60" eb="62">
      <t>シセツ</t>
    </rPh>
    <rPh sb="63" eb="64">
      <t>ハイ</t>
    </rPh>
    <rPh sb="65" eb="66">
      <t>マエ</t>
    </rPh>
    <rPh sb="67" eb="68">
      <t>クツ</t>
    </rPh>
    <rPh sb="68" eb="69">
      <t>ウラ</t>
    </rPh>
    <rPh sb="70" eb="72">
      <t>サッキン</t>
    </rPh>
    <rPh sb="72" eb="73">
      <t>ザイ</t>
    </rPh>
    <rPh sb="74" eb="76">
      <t>ジョキン</t>
    </rPh>
    <rPh sb="79" eb="81">
      <t>シク</t>
    </rPh>
    <rPh sb="90" eb="92">
      <t>チュウボウ</t>
    </rPh>
    <rPh sb="92" eb="94">
      <t>イガイ</t>
    </rPh>
    <rPh sb="95" eb="96">
      <t>アル</t>
    </rPh>
    <rPh sb="101" eb="103">
      <t>サマザマ</t>
    </rPh>
    <rPh sb="104" eb="106">
      <t>ビョウキ</t>
    </rPh>
    <rPh sb="107" eb="108">
      <t>オ</t>
    </rPh>
    <rPh sb="110" eb="113">
      <t>ビセイブツ</t>
    </rPh>
    <rPh sb="114" eb="116">
      <t>モチコミ</t>
    </rPh>
    <rPh sb="124" eb="126">
      <t>トウゼン</t>
    </rPh>
    <rPh sb="127" eb="129">
      <t>シセツ</t>
    </rPh>
    <rPh sb="129" eb="130">
      <t>ナイ</t>
    </rPh>
    <rPh sb="137" eb="138">
      <t>オ</t>
    </rPh>
    <rPh sb="139" eb="140">
      <t>バ</t>
    </rPh>
    <rPh sb="141" eb="142">
      <t>デ</t>
    </rPh>
    <rPh sb="143" eb="145">
      <t>バアイ</t>
    </rPh>
    <rPh sb="148" eb="150">
      <t>オセン</t>
    </rPh>
    <rPh sb="150" eb="152">
      <t>クイキ</t>
    </rPh>
    <rPh sb="152" eb="154">
      <t>センヨウ</t>
    </rPh>
    <rPh sb="155" eb="157">
      <t>ハキモノ</t>
    </rPh>
    <rPh sb="158" eb="159">
      <t>ハ</t>
    </rPh>
    <rPh sb="160" eb="161">
      <t>カ</t>
    </rPh>
    <rPh sb="166" eb="168">
      <t>タイセツ</t>
    </rPh>
    <rPh sb="171" eb="172">
      <t>サラ</t>
    </rPh>
    <rPh sb="174" eb="176">
      <t>ガイブ</t>
    </rPh>
    <rPh sb="176" eb="178">
      <t>ノウヒン</t>
    </rPh>
    <rPh sb="178" eb="179">
      <t>シャ</t>
    </rPh>
    <rPh sb="180" eb="182">
      <t>セイケツ</t>
    </rPh>
    <rPh sb="182" eb="184">
      <t>クイキ</t>
    </rPh>
    <rPh sb="186" eb="188">
      <t>タチイ</t>
    </rPh>
    <rPh sb="190" eb="192">
      <t>ゲンソク</t>
    </rPh>
    <rPh sb="192" eb="194">
      <t>キンシ</t>
    </rPh>
    <phoneticPr fontId="5"/>
  </si>
  <si>
    <t>皆様  週刊情報2022-4を配信いたします</t>
    <phoneticPr fontId="5"/>
  </si>
  <si>
    <t>米国</t>
    <rPh sb="0" eb="2">
      <t>ベイコク</t>
    </rPh>
    <phoneticPr fontId="16"/>
  </si>
  <si>
    <t>中国</t>
    <rPh sb="0" eb="2">
      <t>チュウゴク</t>
    </rPh>
    <phoneticPr fontId="16"/>
  </si>
  <si>
    <t>海外出店　　日本企業</t>
    <rPh sb="0" eb="4">
      <t>カイガイシュッテン</t>
    </rPh>
    <rPh sb="6" eb="10">
      <t>ニホンキギョウ</t>
    </rPh>
    <phoneticPr fontId="16"/>
  </si>
  <si>
    <t>南米</t>
    <rPh sb="0" eb="2">
      <t>ナンベイ</t>
    </rPh>
    <phoneticPr fontId="16"/>
  </si>
  <si>
    <t>日本</t>
    <rPh sb="0" eb="2">
      <t>ニホン</t>
    </rPh>
    <phoneticPr fontId="16"/>
  </si>
  <si>
    <t>★RCEPが韓国でも発効、日本政府「日本食品の輸入規制を撤廃すべき」＝韓国ネットは反発</t>
    <phoneticPr fontId="16"/>
  </si>
  <si>
    <t xml:space="preserve">★“コロナ付着の輸入食品を不正に保管”北京市当局が逮捕（テレビ朝日系（ANN）） </t>
    <phoneticPr fontId="16"/>
  </si>
  <si>
    <t>★仏当局が韓国産ラーメンを回収命令…有害物質が基準大幅に超える  - KOREA ECONOMICS</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</si>
</sst>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 numFmtId="186" formatCode="#,##0_);[Red]\(#,##0\)"/>
  </numFmts>
  <fonts count="220">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16"/>
      <color indexed="4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b/>
      <sz val="20"/>
      <color rgb="FF000000"/>
      <name val="ＭＳ Ｐゴシック"/>
      <family val="3"/>
      <charset val="128"/>
    </font>
    <font>
      <sz val="11"/>
      <name val="ＭＳ Ｐゴシック"/>
      <family val="3"/>
      <charset val="128"/>
      <scheme val="minor"/>
    </font>
    <font>
      <b/>
      <sz val="10"/>
      <name val="ＭＳ Ｐゴシック"/>
      <family val="3"/>
      <charset val="128"/>
    </font>
    <font>
      <b/>
      <u/>
      <sz val="12"/>
      <name val="ＭＳ Ｐゴシック"/>
      <family val="3"/>
      <charset val="128"/>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sz val="10"/>
      <color rgb="FFFFC000"/>
      <name val="ＭＳ Ｐゴシック"/>
      <family val="3"/>
      <charset val="128"/>
    </font>
    <font>
      <sz val="10"/>
      <color indexed="50"/>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u/>
      <sz val="13"/>
      <color theme="0"/>
      <name val="Inherit"/>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b/>
      <sz val="18"/>
      <color rgb="FFFF0000"/>
      <name val="ＭＳ Ｐゴシック"/>
      <family val="2"/>
      <charset val="128"/>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0"/>
      <color theme="0" tint="-0.14999847407452621"/>
      <name val="ＭＳ Ｐゴシック"/>
      <family val="3"/>
      <charset val="128"/>
    </font>
    <font>
      <sz val="13"/>
      <color theme="0"/>
      <name val="ＭＳ Ｐゴシック"/>
      <family val="3"/>
      <charset val="128"/>
    </font>
    <font>
      <sz val="13"/>
      <color theme="0"/>
      <name val="Arial"/>
      <family val="2"/>
    </font>
    <font>
      <b/>
      <sz val="18"/>
      <color indexed="8"/>
      <name val="ＭＳ Ｐゴシック"/>
      <family val="3"/>
      <charset val="128"/>
    </font>
    <font>
      <b/>
      <sz val="12"/>
      <name val="Arial"/>
      <family val="2"/>
    </font>
    <font>
      <b/>
      <sz val="12"/>
      <color rgb="FFFF0000"/>
      <name val="Arial"/>
      <family val="2"/>
    </font>
    <font>
      <b/>
      <sz val="12"/>
      <name val="ＭＳ Ｐゴシック"/>
      <family val="2"/>
      <charset val="128"/>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20"/>
      <color theme="1"/>
      <name val="ＭＳ Ｐゴシック"/>
      <family val="3"/>
      <charset val="128"/>
      <scheme val="minor"/>
    </font>
    <font>
      <b/>
      <sz val="10"/>
      <color rgb="FFFFFFFF"/>
      <name val="Arial"/>
      <family val="2"/>
    </font>
    <font>
      <b/>
      <sz val="16"/>
      <color rgb="FFFF0000"/>
      <name val="Arial"/>
      <family val="2"/>
      <charset val="128"/>
    </font>
    <font>
      <sz val="14"/>
      <color theme="1"/>
      <name val="ＭＳ Ｐゴシック"/>
      <family val="3"/>
      <charset val="128"/>
      <scheme val="minor"/>
    </font>
    <font>
      <sz val="11"/>
      <color rgb="FF000000"/>
      <name val="ＭＳ Ｐゴシック"/>
      <family val="3"/>
      <charset val="128"/>
    </font>
    <font>
      <b/>
      <sz val="13"/>
      <color theme="0"/>
      <name val="Arial"/>
      <family val="2"/>
    </font>
    <font>
      <b/>
      <sz val="20"/>
      <name val="ＭＳ Ｐゴシック"/>
      <family val="3"/>
      <charset val="134"/>
    </font>
    <font>
      <b/>
      <sz val="20"/>
      <color rgb="FF000000"/>
      <name val="メイリオ"/>
      <family val="3"/>
      <charset val="128"/>
    </font>
    <font>
      <b/>
      <sz val="12"/>
      <name val="Segoe UI"/>
      <family val="2"/>
    </font>
    <font>
      <sz val="13"/>
      <color theme="0"/>
      <name val="ＭＳ ゴシック"/>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3"/>
      <color theme="0"/>
      <name val="ＭＳ Ｐゴシック"/>
      <family val="3"/>
      <charset val="128"/>
      <scheme val="minor"/>
    </font>
    <font>
      <sz val="13"/>
      <color theme="0"/>
      <name val="9,776"/>
    </font>
    <font>
      <sz val="10"/>
      <color theme="5" tint="0.39997558519241921"/>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8"/>
      <color theme="1"/>
      <name val="ＭＳ Ｐゴシック"/>
      <family val="3"/>
      <charset val="128"/>
      <scheme val="minor"/>
    </font>
    <font>
      <b/>
      <sz val="14"/>
      <color theme="1"/>
      <name val="BIZ UDPゴシック"/>
      <family val="3"/>
      <charset val="128"/>
    </font>
    <font>
      <b/>
      <sz val="24"/>
      <color theme="1"/>
      <name val="BIZ UDPゴシック"/>
      <family val="3"/>
      <charset val="128"/>
    </font>
    <font>
      <b/>
      <sz val="20"/>
      <color rgb="FFFF0000"/>
      <name val="BIZ UDPゴシック"/>
      <family val="3"/>
      <charset val="128"/>
    </font>
    <font>
      <b/>
      <sz val="14"/>
      <color rgb="FF2B2B2B"/>
      <name val="Arial"/>
      <family val="3"/>
      <charset val="128"/>
    </font>
    <font>
      <b/>
      <sz val="14"/>
      <color rgb="FF2B2B2B"/>
      <name val="Arial"/>
      <family val="2"/>
    </font>
    <font>
      <u/>
      <sz val="10"/>
      <color rgb="FF24890D"/>
      <name val="Inherit"/>
      <family val="2"/>
    </font>
    <font>
      <b/>
      <sz val="11"/>
      <name val="游ゴシック"/>
      <family val="3"/>
      <charset val="128"/>
    </font>
    <font>
      <b/>
      <sz val="11"/>
      <color theme="1"/>
      <name val="游ゴシック"/>
      <family val="3"/>
      <charset val="128"/>
    </font>
    <font>
      <b/>
      <sz val="13"/>
      <color theme="0"/>
      <name val="Inherit"/>
    </font>
    <font>
      <sz val="19"/>
      <name val="ＭＳ Ｐゴシック"/>
      <family val="3"/>
      <charset val="128"/>
    </font>
    <font>
      <sz val="16"/>
      <name val="Microsoft YaHei"/>
      <family val="3"/>
      <charset val="128"/>
    </font>
    <font>
      <b/>
      <sz val="9"/>
      <color rgb="FFFF0000"/>
      <name val="ＭＳ Ｐゴシック"/>
      <family val="3"/>
      <charset val="128"/>
    </font>
    <font>
      <b/>
      <sz val="20"/>
      <color theme="1"/>
      <name val="BIZ UDPゴシック"/>
      <family val="3"/>
      <charset val="128"/>
    </font>
    <font>
      <b/>
      <sz val="22"/>
      <color theme="1"/>
      <name val="BIZ UDPゴシック"/>
      <family val="3"/>
      <charset val="128"/>
    </font>
    <font>
      <b/>
      <sz val="13"/>
      <color theme="0"/>
      <name val="Inherit"/>
      <family val="2"/>
    </font>
    <font>
      <b/>
      <sz val="16"/>
      <color theme="1"/>
      <name val="ＭＳ Ｐゴシック"/>
      <family val="3"/>
      <charset val="128"/>
    </font>
    <font>
      <b/>
      <sz val="14"/>
      <color theme="1"/>
      <name val="ＭＳ Ｐゴシック"/>
      <family val="3"/>
      <charset val="128"/>
      <scheme val="minor"/>
    </font>
    <font>
      <sz val="18"/>
      <color theme="1"/>
      <name val="ＭＳ Ｐゴシック"/>
      <family val="3"/>
      <charset val="128"/>
      <scheme val="minor"/>
    </font>
    <font>
      <b/>
      <sz val="24"/>
      <color theme="0"/>
      <name val="BIZ UDPゴシック"/>
      <family val="3"/>
      <charset val="128"/>
    </font>
    <font>
      <u/>
      <sz val="18"/>
      <color indexed="12"/>
      <name val="ＭＳ Ｐゴシック"/>
      <family val="3"/>
      <charset val="128"/>
    </font>
    <font>
      <b/>
      <sz val="18"/>
      <color theme="1"/>
      <name val="BIZ UDPゴシック"/>
      <family val="3"/>
      <charset val="128"/>
    </font>
    <font>
      <b/>
      <sz val="18"/>
      <color rgb="FFFF0000"/>
      <name val="BIZ UDPゴシック"/>
      <family val="3"/>
      <charset val="128"/>
    </font>
    <font>
      <b/>
      <sz val="14"/>
      <color rgb="FFFF0000"/>
      <name val="BIZ UDPゴシック"/>
      <family val="3"/>
      <charset val="128"/>
    </font>
    <font>
      <b/>
      <sz val="13"/>
      <color theme="0"/>
      <name val="ＭＳ Ｐゴシック"/>
      <family val="3"/>
      <charset val="128"/>
      <scheme val="minor"/>
    </font>
    <font>
      <b/>
      <sz val="13"/>
      <color theme="0"/>
      <name val="9,776"/>
    </font>
    <font>
      <sz val="16"/>
      <color theme="0"/>
      <name val="ＭＳ Ｐゴシック"/>
      <family val="3"/>
      <charset val="128"/>
    </font>
    <font>
      <sz val="14"/>
      <color theme="0"/>
      <name val="ＭＳ Ｐゴシック"/>
      <family val="3"/>
      <charset val="128"/>
    </font>
    <font>
      <sz val="20"/>
      <color indexed="9"/>
      <name val="ＭＳ Ｐゴシック"/>
      <family val="3"/>
      <charset val="128"/>
    </font>
    <font>
      <sz val="14"/>
      <color indexed="63"/>
      <name val="Arial"/>
      <family val="2"/>
    </font>
    <font>
      <sz val="8.8000000000000007"/>
      <color indexed="23"/>
      <name val="ＭＳ Ｐゴシック"/>
      <family val="3"/>
      <charset val="128"/>
    </font>
    <font>
      <b/>
      <sz val="14"/>
      <color indexed="53"/>
      <name val="ＭＳ Ｐゴシック"/>
      <family val="3"/>
      <charset val="128"/>
    </font>
    <font>
      <sz val="10"/>
      <name val="Arial"/>
      <family val="2"/>
    </font>
    <font>
      <sz val="14"/>
      <color indexed="63"/>
      <name val="ＭＳ Ｐゴシック"/>
      <family val="3"/>
      <charset val="128"/>
    </font>
    <font>
      <b/>
      <sz val="14"/>
      <color indexed="12"/>
      <name val="ＭＳ Ｐゴシック"/>
      <family val="3"/>
      <charset val="128"/>
    </font>
    <font>
      <b/>
      <sz val="13"/>
      <color theme="0"/>
      <name val="ＭＳ Ｐゴシック"/>
      <family val="3"/>
      <charset val="128"/>
    </font>
    <font>
      <b/>
      <sz val="13"/>
      <color indexed="51"/>
      <name val="ＭＳ Ｐゴシック"/>
      <family val="3"/>
      <charset val="128"/>
    </font>
    <font>
      <b/>
      <sz val="13"/>
      <color indexed="13"/>
      <name val="ＭＳ Ｐゴシック"/>
      <family val="3"/>
      <charset val="128"/>
    </font>
    <font>
      <b/>
      <u/>
      <sz val="13"/>
      <color indexed="13"/>
      <name val="ＭＳ Ｐゴシック"/>
      <family val="3"/>
      <charset val="128"/>
    </font>
    <font>
      <b/>
      <u/>
      <sz val="14"/>
      <color indexed="13"/>
      <name val="ＭＳ Ｐゴシック"/>
      <family val="3"/>
      <charset val="128"/>
    </font>
  </fonts>
  <fills count="56">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bgColor indexed="64"/>
      </patternFill>
    </fill>
    <fill>
      <patternFill patternType="solid">
        <fgColor rgb="FFFFCC99"/>
        <bgColor indexed="64"/>
      </patternFill>
    </fill>
    <fill>
      <patternFill patternType="solid">
        <fgColor rgb="FF6EF729"/>
        <bgColor indexed="64"/>
      </patternFill>
    </fill>
    <fill>
      <patternFill patternType="solid">
        <fgColor theme="4"/>
        <bgColor indexed="64"/>
      </patternFill>
    </fill>
    <fill>
      <patternFill patternType="solid">
        <fgColor theme="4" tint="0.39997558519241921"/>
        <bgColor indexed="64"/>
      </patternFill>
    </fill>
    <fill>
      <patternFill patternType="solid">
        <fgColor theme="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9900"/>
        <bgColor indexed="64"/>
      </patternFill>
    </fill>
    <fill>
      <patternFill patternType="solid">
        <fgColor indexed="12"/>
        <bgColor indexed="64"/>
      </patternFill>
    </fill>
    <fill>
      <patternFill patternType="solid">
        <fgColor rgb="FF92D050"/>
        <bgColor indexed="64"/>
      </patternFill>
    </fill>
    <fill>
      <patternFill patternType="solid">
        <fgColor rgb="FF66CCFF"/>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indexed="48"/>
        <bgColor indexed="64"/>
      </patternFill>
    </fill>
  </fills>
  <borders count="243">
    <border>
      <left/>
      <right/>
      <top/>
      <bottom/>
      <diagonal/>
    </border>
    <border>
      <left style="medium">
        <color indexed="12"/>
      </left>
      <right style="medium">
        <color indexed="12"/>
      </right>
      <top style="double">
        <color indexed="12"/>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right style="medium">
        <color indexed="12"/>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thin">
        <color indexed="12"/>
      </top>
      <bottom style="medium">
        <color indexed="12"/>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right style="medium">
        <color indexed="12"/>
      </right>
      <top/>
      <bottom style="thin">
        <color indexed="12"/>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thin">
        <color indexed="12"/>
      </top>
      <bottom style="thin">
        <color indexed="12"/>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rgb="FF888888"/>
      </right>
      <top/>
      <bottom style="medium">
        <color rgb="FF888888"/>
      </bottom>
      <diagonal/>
    </border>
    <border>
      <left style="medium">
        <color indexed="12"/>
      </left>
      <right style="medium">
        <color indexed="12"/>
      </right>
      <top style="thin">
        <color indexed="12"/>
      </top>
      <bottom style="medium">
        <color indexed="12"/>
      </bottom>
      <diagonal/>
    </border>
    <border>
      <left style="medium">
        <color indexed="12"/>
      </left>
      <right/>
      <top style="thin">
        <color indexed="12"/>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indexed="23"/>
      </bottom>
      <diagonal/>
    </border>
    <border>
      <left style="thin">
        <color indexed="23"/>
      </left>
      <right style="thin">
        <color indexed="23"/>
      </right>
      <top style="thin">
        <color indexed="23"/>
      </top>
      <bottom style="medium">
        <color indexed="23"/>
      </bottom>
      <diagonal/>
    </border>
    <border>
      <left style="thin">
        <color indexed="23"/>
      </left>
      <right style="thick">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right/>
      <top style="medium">
        <color indexed="12"/>
      </top>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top/>
      <bottom style="medium">
        <color indexed="12"/>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12"/>
      </top>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auto="1"/>
      </left>
      <right/>
      <top/>
      <bottom style="thick">
        <color indexed="12"/>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style="medium">
        <color auto="1"/>
      </left>
      <right style="medium">
        <color indexed="12"/>
      </right>
      <top style="medium">
        <color indexed="12"/>
      </top>
      <bottom style="thin">
        <color indexed="12"/>
      </bottom>
      <diagonal/>
    </border>
    <border>
      <left style="medium">
        <color indexed="12"/>
      </left>
      <right style="medium">
        <color indexed="12"/>
      </right>
      <top/>
      <bottom style="medium">
        <color auto="1"/>
      </bottom>
      <diagonal/>
    </border>
    <border>
      <left style="medium">
        <color indexed="12"/>
      </left>
      <right style="medium">
        <color auto="1"/>
      </right>
      <top style="medium">
        <color indexed="12"/>
      </top>
      <bottom style="medium">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medium">
        <color rgb="FFD0D0D0"/>
      </right>
      <top/>
      <bottom style="medium">
        <color rgb="FFD0D0D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auto="1"/>
      </left>
      <right style="thick">
        <color indexed="12"/>
      </right>
      <top style="thin">
        <color rgb="FF0070C0"/>
      </top>
      <bottom style="thick">
        <color indexed="12"/>
      </bottom>
      <diagonal/>
    </border>
    <border>
      <left style="medium">
        <color auto="1"/>
      </left>
      <right style="medium">
        <color indexed="12"/>
      </right>
      <top style="thin">
        <color rgb="FF0070C0"/>
      </top>
      <bottom style="medium">
        <color auto="1"/>
      </bottom>
      <diagonal/>
    </border>
    <border>
      <left style="medium">
        <color rgb="FF888888"/>
      </left>
      <right/>
      <top/>
      <bottom style="medium">
        <color rgb="FF888888"/>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12"/>
      </left>
      <right/>
      <top style="thin">
        <color indexed="12"/>
      </top>
      <bottom style="medium">
        <color indexed="12"/>
      </bottom>
      <diagonal/>
    </border>
    <border>
      <left style="thin">
        <color indexed="64"/>
      </left>
      <right style="thin">
        <color indexed="64"/>
      </right>
      <top/>
      <bottom/>
      <diagonal/>
    </border>
    <border>
      <left style="thick">
        <color rgb="FFFFFF00"/>
      </left>
      <right/>
      <top style="thick">
        <color rgb="FFFFFF00"/>
      </top>
      <bottom/>
      <diagonal/>
    </border>
    <border>
      <left/>
      <right/>
      <top style="thick">
        <color rgb="FFFFFF00"/>
      </top>
      <bottom/>
      <diagonal/>
    </border>
    <border>
      <left/>
      <right style="thick">
        <color rgb="FFFFFF00"/>
      </right>
      <top style="thick">
        <color rgb="FFFFFF00"/>
      </top>
      <bottom/>
      <diagonal/>
    </border>
    <border>
      <left style="thick">
        <color rgb="FFFFFF00"/>
      </left>
      <right/>
      <top/>
      <bottom/>
      <diagonal/>
    </border>
    <border>
      <left/>
      <right style="thick">
        <color rgb="FFFFFF00"/>
      </right>
      <top/>
      <bottom/>
      <diagonal/>
    </border>
    <border>
      <left style="thick">
        <color rgb="FFFFFF00"/>
      </left>
      <right/>
      <top/>
      <bottom style="thick">
        <color rgb="FFFFFF00"/>
      </bottom>
      <diagonal/>
    </border>
    <border>
      <left/>
      <right/>
      <top/>
      <bottom style="thick">
        <color rgb="FFFFFF00"/>
      </bottom>
      <diagonal/>
    </border>
    <border>
      <left/>
      <right style="thick">
        <color rgb="FFFFFF00"/>
      </right>
      <top/>
      <bottom style="thick">
        <color rgb="FFFFFF00"/>
      </bottom>
      <diagonal/>
    </border>
    <border>
      <left style="medium">
        <color theme="1" tint="4.9989318521683403E-2"/>
      </left>
      <right style="medium">
        <color theme="1" tint="4.9989318521683403E-2"/>
      </right>
      <top style="medium">
        <color indexed="23"/>
      </top>
      <bottom style="medium">
        <color indexed="23"/>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s>
  <cellStyleXfs count="22">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1" fillId="0" borderId="0">
      <alignment vertical="center"/>
    </xf>
    <xf numFmtId="0" fontId="6" fillId="0" borderId="0"/>
    <xf numFmtId="0" fontId="71" fillId="0" borderId="0">
      <alignment vertical="center"/>
    </xf>
    <xf numFmtId="0" fontId="6" fillId="0" borderId="0"/>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3" fillId="0" borderId="0">
      <alignment vertical="center"/>
    </xf>
    <xf numFmtId="0" fontId="4" fillId="0" borderId="0">
      <alignment vertical="center"/>
    </xf>
    <xf numFmtId="0" fontId="7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cellStyleXfs>
  <cellXfs count="920">
    <xf numFmtId="0" fontId="0" fillId="0" borderId="0" xfId="0">
      <alignment vertical="center"/>
    </xf>
    <xf numFmtId="0" fontId="6" fillId="0" borderId="0" xfId="2">
      <alignment vertical="center"/>
    </xf>
    <xf numFmtId="0" fontId="6" fillId="2" borderId="0" xfId="2" applyFill="1" applyBorder="1" applyAlignment="1">
      <alignment horizontal="center" vertical="center"/>
    </xf>
    <xf numFmtId="14" fontId="19" fillId="3" borderId="2" xfId="2" applyNumberFormat="1" applyFont="1" applyFill="1" applyBorder="1" applyAlignment="1">
      <alignment horizontal="center" vertical="center" shrinkToFit="1"/>
    </xf>
    <xf numFmtId="0" fontId="10" fillId="0" borderId="0" xfId="2" applyFont="1" applyFill="1" applyBorder="1" applyAlignment="1">
      <alignment horizontal="center" vertical="center"/>
    </xf>
    <xf numFmtId="14" fontId="10" fillId="0" borderId="0" xfId="2" applyNumberFormat="1" applyFont="1" applyFill="1" applyBorder="1" applyAlignment="1">
      <alignment horizontal="center" vertical="center"/>
    </xf>
    <xf numFmtId="0" fontId="10" fillId="0" borderId="0" xfId="2" applyFont="1" applyFill="1" applyBorder="1" applyAlignment="1">
      <alignment vertical="top" wrapText="1"/>
    </xf>
    <xf numFmtId="0" fontId="6" fillId="0" borderId="0" xfId="2" applyFill="1" applyBorder="1">
      <alignment vertical="center"/>
    </xf>
    <xf numFmtId="0" fontId="6" fillId="0" borderId="0" xfId="2" applyFont="1" applyFill="1" applyBorder="1" applyAlignment="1">
      <alignment vertical="center"/>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3" fillId="4" borderId="7" xfId="2" applyFont="1" applyFill="1" applyBorder="1" applyAlignment="1">
      <alignment horizontal="center" vertical="center" wrapText="1"/>
    </xf>
    <xf numFmtId="0" fontId="23" fillId="4" borderId="8" xfId="2" applyFont="1" applyFill="1" applyBorder="1" applyAlignment="1">
      <alignment horizontal="center" vertical="center" wrapText="1"/>
    </xf>
    <xf numFmtId="0" fontId="24" fillId="5" borderId="9" xfId="2" applyFont="1" applyFill="1" applyBorder="1" applyAlignment="1">
      <alignment horizontal="center" vertical="center" wrapText="1"/>
    </xf>
    <xf numFmtId="0" fontId="6" fillId="6" borderId="0" xfId="2" applyFill="1">
      <alignment vertical="center"/>
    </xf>
    <xf numFmtId="177" fontId="12" fillId="3" borderId="10" xfId="2" applyNumberFormat="1" applyFont="1" applyFill="1" applyBorder="1" applyAlignment="1">
      <alignment horizontal="center" vertical="center" shrinkToFit="1"/>
    </xf>
    <xf numFmtId="177" fontId="23" fillId="6" borderId="11" xfId="2" applyNumberFormat="1" applyFont="1" applyFill="1" applyBorder="1" applyAlignment="1">
      <alignment horizontal="center" vertical="center" wrapText="1"/>
    </xf>
    <xf numFmtId="0" fontId="6" fillId="0" borderId="12" xfId="2" applyBorder="1">
      <alignment vertical="center"/>
    </xf>
    <xf numFmtId="0" fontId="23" fillId="6" borderId="14" xfId="2" applyFont="1" applyFill="1" applyBorder="1" applyAlignment="1">
      <alignment horizontal="center" vertical="center"/>
    </xf>
    <xf numFmtId="0" fontId="0" fillId="0" borderId="10" xfId="0" applyBorder="1" applyAlignment="1">
      <alignment horizontal="center" vertical="center" wrapText="1"/>
    </xf>
    <xf numFmtId="0" fontId="0" fillId="2" borderId="10" xfId="0" applyFill="1" applyBorder="1" applyAlignment="1">
      <alignment horizontal="center" vertical="center" wrapText="1"/>
    </xf>
    <xf numFmtId="0" fontId="6" fillId="0" borderId="10" xfId="2" applyBorder="1" applyAlignment="1">
      <alignment horizontal="center" vertical="center" wrapText="1"/>
    </xf>
    <xf numFmtId="0" fontId="23" fillId="6" borderId="16" xfId="2" applyFont="1" applyFill="1" applyBorder="1" applyAlignment="1">
      <alignment horizontal="center" vertical="center"/>
    </xf>
    <xf numFmtId="0" fontId="23" fillId="6" borderId="9" xfId="2" applyFont="1" applyFill="1" applyBorder="1" applyAlignment="1">
      <alignment horizontal="center" vertical="center"/>
    </xf>
    <xf numFmtId="0" fontId="23" fillId="0" borderId="16" xfId="2" applyFont="1" applyBorder="1" applyAlignment="1">
      <alignment horizontal="center" vertical="center"/>
    </xf>
    <xf numFmtId="0" fontId="6" fillId="2" borderId="10" xfId="2" applyFill="1" applyBorder="1" applyAlignment="1">
      <alignment horizontal="center" vertical="center" wrapText="1"/>
    </xf>
    <xf numFmtId="0" fontId="23" fillId="6" borderId="18" xfId="2" applyFont="1" applyFill="1" applyBorder="1" applyAlignment="1">
      <alignment horizontal="center" vertical="center"/>
    </xf>
    <xf numFmtId="177" fontId="17" fillId="6" borderId="19" xfId="2" applyNumberFormat="1" applyFont="1" applyFill="1" applyBorder="1" applyAlignment="1">
      <alignment horizontal="center" vertical="center" wrapText="1"/>
    </xf>
    <xf numFmtId="0" fontId="23" fillId="6" borderId="12" xfId="2" applyFont="1" applyFill="1" applyBorder="1" applyAlignment="1">
      <alignment horizontal="center" vertical="center"/>
    </xf>
    <xf numFmtId="0" fontId="6" fillId="6" borderId="18" xfId="2" applyFill="1" applyBorder="1">
      <alignment vertical="center"/>
    </xf>
    <xf numFmtId="0" fontId="6" fillId="6" borderId="19" xfId="2" applyFill="1" applyBorder="1">
      <alignment vertical="center"/>
    </xf>
    <xf numFmtId="0" fontId="6" fillId="6" borderId="12" xfId="2" applyFill="1" applyBorder="1">
      <alignment vertical="center"/>
    </xf>
    <xf numFmtId="0" fontId="6" fillId="6" borderId="20" xfId="2" applyFill="1" applyBorder="1">
      <alignment vertical="center"/>
    </xf>
    <xf numFmtId="0" fontId="14" fillId="6" borderId="21" xfId="2" applyFont="1" applyFill="1" applyBorder="1">
      <alignment vertical="center"/>
    </xf>
    <xf numFmtId="0" fontId="6" fillId="6" borderId="6" xfId="2" applyFill="1" applyBorder="1">
      <alignment vertical="center"/>
    </xf>
    <xf numFmtId="0" fontId="6" fillId="0" borderId="20" xfId="2" applyBorder="1">
      <alignment vertical="center"/>
    </xf>
    <xf numFmtId="0" fontId="6" fillId="6" borderId="22" xfId="2" applyFill="1" applyBorder="1">
      <alignment vertical="center"/>
    </xf>
    <xf numFmtId="0" fontId="6" fillId="6" borderId="23" xfId="2" applyFill="1" applyBorder="1">
      <alignment vertical="center"/>
    </xf>
    <xf numFmtId="0" fontId="6" fillId="6" borderId="24" xfId="2" applyFill="1" applyBorder="1">
      <alignment vertical="center"/>
    </xf>
    <xf numFmtId="0" fontId="6" fillId="0" borderId="25" xfId="2" applyBorder="1">
      <alignment vertical="center"/>
    </xf>
    <xf numFmtId="0" fontId="6" fillId="0" borderId="26" xfId="2" applyBorder="1">
      <alignment vertical="center"/>
    </xf>
    <xf numFmtId="0" fontId="6" fillId="0" borderId="27" xfId="2" applyBorder="1">
      <alignment vertical="center"/>
    </xf>
    <xf numFmtId="0" fontId="6" fillId="0" borderId="28" xfId="2" applyBorder="1">
      <alignment vertical="center"/>
    </xf>
    <xf numFmtId="0" fontId="18" fillId="3" borderId="29" xfId="2" applyFont="1" applyFill="1" applyBorder="1" applyAlignment="1">
      <alignment horizontal="center" vertical="center" wrapText="1"/>
    </xf>
    <xf numFmtId="0" fontId="25" fillId="0" borderId="0" xfId="2" applyFont="1" applyFill="1" applyBorder="1" applyAlignment="1">
      <alignment vertical="center"/>
    </xf>
    <xf numFmtId="0" fontId="21" fillId="0" borderId="0" xfId="2" applyFont="1" applyFill="1" applyBorder="1" applyAlignment="1">
      <alignment vertical="top" wrapText="1"/>
    </xf>
    <xf numFmtId="0" fontId="6" fillId="0" borderId="0" xfId="2" applyFont="1">
      <alignment vertical="center"/>
    </xf>
    <xf numFmtId="0" fontId="9" fillId="6" borderId="0" xfId="2" applyFont="1" applyFill="1" applyBorder="1" applyAlignment="1">
      <alignment horizontal="center" vertical="center" wrapText="1"/>
    </xf>
    <xf numFmtId="14" fontId="9" fillId="6" borderId="0" xfId="2" applyNumberFormat="1" applyFont="1" applyFill="1" applyBorder="1" applyAlignment="1">
      <alignment horizontal="center" vertical="center"/>
    </xf>
    <xf numFmtId="14" fontId="26" fillId="6" borderId="0" xfId="2" applyNumberFormat="1" applyFont="1" applyFill="1" applyBorder="1" applyAlignment="1">
      <alignment horizontal="center" vertical="center"/>
    </xf>
    <xf numFmtId="0" fontId="6" fillId="0" borderId="0" xfId="2" applyFont="1" applyAlignment="1">
      <alignment vertical="center"/>
    </xf>
    <xf numFmtId="0" fontId="6" fillId="0" borderId="0" xfId="2" applyFont="1"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6" fillId="0" borderId="0" xfId="2" applyFill="1">
      <alignment vertical="center"/>
    </xf>
    <xf numFmtId="0" fontId="6" fillId="6" borderId="0" xfId="2" applyFont="1" applyFill="1" applyAlignment="1">
      <alignment vertical="center"/>
    </xf>
    <xf numFmtId="0" fontId="10" fillId="2" borderId="37" xfId="2" applyFont="1" applyFill="1" applyBorder="1" applyAlignment="1">
      <alignment horizontal="center" vertical="center"/>
    </xf>
    <xf numFmtId="14" fontId="10" fillId="2" borderId="38" xfId="2" applyNumberFormat="1" applyFont="1" applyFill="1" applyBorder="1" applyAlignment="1">
      <alignment horizontal="center" vertical="center"/>
    </xf>
    <xf numFmtId="0" fontId="6" fillId="0" borderId="0" xfId="2" applyFill="1" applyBorder="1" applyAlignment="1">
      <alignment horizontal="center" vertical="center"/>
    </xf>
    <xf numFmtId="0" fontId="6" fillId="6" borderId="0" xfId="2" applyFill="1" applyAlignment="1">
      <alignment vertical="center" wrapText="1"/>
    </xf>
    <xf numFmtId="0" fontId="15" fillId="6" borderId="40" xfId="2" applyFont="1" applyFill="1" applyBorder="1" applyAlignment="1">
      <alignment vertical="center" wrapText="1"/>
    </xf>
    <xf numFmtId="0" fontId="6" fillId="6" borderId="41" xfId="2" applyFill="1" applyBorder="1" applyAlignment="1">
      <alignment vertical="center" wrapText="1"/>
    </xf>
    <xf numFmtId="0" fontId="6" fillId="6" borderId="42" xfId="2" applyFill="1" applyBorder="1" applyAlignment="1">
      <alignment vertical="center" wrapText="1"/>
    </xf>
    <xf numFmtId="0" fontId="26" fillId="0" borderId="0" xfId="19" applyFont="1" applyFill="1" applyBorder="1" applyAlignment="1">
      <alignment horizontal="center" vertical="center"/>
    </xf>
    <xf numFmtId="0" fontId="26" fillId="0" borderId="0" xfId="19" applyFont="1" applyFill="1" applyBorder="1" applyAlignment="1">
      <alignment horizontal="center" vertical="center" wrapText="1"/>
    </xf>
    <xf numFmtId="0" fontId="8" fillId="0" borderId="35" xfId="1" applyFill="1" applyBorder="1" applyAlignment="1" applyProtection="1">
      <alignment vertical="center" wrapText="1"/>
    </xf>
    <xf numFmtId="0" fontId="10" fillId="6" borderId="0" xfId="2" applyFont="1" applyFill="1">
      <alignment vertical="center"/>
    </xf>
    <xf numFmtId="14" fontId="27" fillId="3" borderId="2" xfId="1" applyNumberFormat="1" applyFont="1" applyFill="1" applyBorder="1" applyAlignment="1" applyProtection="1">
      <alignment horizontal="center" vertical="center" wrapText="1" shrinkToFit="1"/>
    </xf>
    <xf numFmtId="14" fontId="21" fillId="0" borderId="0" xfId="2" applyNumberFormat="1" applyFont="1" applyFill="1" applyBorder="1" applyAlignment="1">
      <alignment horizontal="center" vertical="center"/>
    </xf>
    <xf numFmtId="0" fontId="35" fillId="10" borderId="50" xfId="17" applyFont="1" applyFill="1" applyBorder="1" applyAlignment="1">
      <alignment horizontal="left" vertical="center"/>
    </xf>
    <xf numFmtId="0" fontId="35" fillId="10" borderId="51" xfId="17" applyFont="1" applyFill="1" applyBorder="1" applyAlignment="1">
      <alignment horizontal="center" vertical="center"/>
    </xf>
    <xf numFmtId="0" fontId="35" fillId="10" borderId="51" xfId="2" applyFont="1" applyFill="1" applyBorder="1" applyAlignment="1">
      <alignment horizontal="center" vertical="center"/>
    </xf>
    <xf numFmtId="0" fontId="36" fillId="10" borderId="51" xfId="2" applyFont="1" applyFill="1" applyBorder="1" applyAlignment="1">
      <alignment horizontal="center" vertical="center"/>
    </xf>
    <xf numFmtId="0" fontId="36" fillId="10" borderId="52" xfId="2" applyFont="1" applyFill="1" applyBorder="1" applyAlignment="1">
      <alignment horizontal="center" vertical="center"/>
    </xf>
    <xf numFmtId="0" fontId="37" fillId="0" borderId="0" xfId="2" applyFont="1">
      <alignment vertical="center"/>
    </xf>
    <xf numFmtId="0" fontId="40" fillId="0" borderId="0" xfId="2" applyFont="1" applyAlignment="1">
      <alignment horizontal="center" vertical="center"/>
    </xf>
    <xf numFmtId="0" fontId="41" fillId="0" borderId="0" xfId="2" applyFont="1" applyAlignment="1">
      <alignment vertical="center" wrapText="1"/>
    </xf>
    <xf numFmtId="0" fontId="1" fillId="0" borderId="0" xfId="17">
      <alignment vertical="center"/>
    </xf>
    <xf numFmtId="0" fontId="42" fillId="0" borderId="0" xfId="17" applyFont="1">
      <alignment vertical="center"/>
    </xf>
    <xf numFmtId="0" fontId="36" fillId="10" borderId="53" xfId="2" applyFont="1" applyFill="1" applyBorder="1" applyAlignment="1">
      <alignment horizontal="center" vertical="center"/>
    </xf>
    <xf numFmtId="0" fontId="36" fillId="10" borderId="54" xfId="2" applyFont="1" applyFill="1" applyBorder="1" applyAlignment="1">
      <alignment horizontal="center" vertical="center"/>
    </xf>
    <xf numFmtId="0" fontId="43" fillId="0" borderId="0" xfId="2" applyFont="1" applyAlignment="1">
      <alignment vertical="center" wrapText="1"/>
    </xf>
    <xf numFmtId="0" fontId="45" fillId="0" borderId="0" xfId="2" applyFont="1">
      <alignment vertical="center"/>
    </xf>
    <xf numFmtId="0" fontId="46" fillId="0" borderId="0" xfId="2" applyFont="1" applyAlignment="1">
      <alignment horizontal="center" vertical="center"/>
    </xf>
    <xf numFmtId="0" fontId="1" fillId="11" borderId="54" xfId="17" applyFill="1" applyBorder="1">
      <alignment vertical="center"/>
    </xf>
    <xf numFmtId="0" fontId="39" fillId="0" borderId="0" xfId="17" applyFont="1" applyAlignment="1">
      <alignment horizontal="center" vertical="center"/>
    </xf>
    <xf numFmtId="0" fontId="47" fillId="0" borderId="0" xfId="2" applyFont="1" applyAlignment="1">
      <alignment vertical="center" wrapText="1"/>
    </xf>
    <xf numFmtId="0" fontId="8" fillId="0" borderId="53" xfId="1" applyFill="1" applyBorder="1" applyAlignment="1" applyProtection="1">
      <alignment vertical="center"/>
    </xf>
    <xf numFmtId="0" fontId="1" fillId="11" borderId="54" xfId="17" applyFill="1" applyBorder="1" applyAlignment="1">
      <alignment horizontal="center" vertical="center"/>
    </xf>
    <xf numFmtId="0" fontId="43" fillId="0" borderId="0" xfId="2" applyFont="1">
      <alignment vertical="center"/>
    </xf>
    <xf numFmtId="0" fontId="8" fillId="11" borderId="0" xfId="1" applyFill="1" applyBorder="1" applyAlignment="1" applyProtection="1">
      <alignment vertical="center" wrapText="1"/>
    </xf>
    <xf numFmtId="0" fontId="6" fillId="11" borderId="54" xfId="2" applyFill="1" applyBorder="1" applyAlignment="1">
      <alignment vertical="center" wrapText="1"/>
    </xf>
    <xf numFmtId="0" fontId="47" fillId="0" borderId="0" xfId="17" applyFont="1" applyAlignment="1">
      <alignment vertical="center" wrapText="1"/>
    </xf>
    <xf numFmtId="0" fontId="49" fillId="0" borderId="0" xfId="17" applyFont="1" applyAlignment="1">
      <alignment horizontal="left" vertical="center"/>
    </xf>
    <xf numFmtId="0" fontId="39"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1" fillId="13" borderId="60" xfId="17" applyFont="1" applyFill="1" applyBorder="1" applyAlignment="1">
      <alignment horizontal="center" vertical="center"/>
    </xf>
    <xf numFmtId="180" fontId="51" fillId="13" borderId="61" xfId="17" applyNumberFormat="1" applyFont="1" applyFill="1" applyBorder="1" applyAlignment="1">
      <alignment horizontal="center" vertical="center"/>
    </xf>
    <xf numFmtId="0" fontId="58" fillId="3" borderId="62" xfId="17" applyFont="1" applyFill="1" applyBorder="1" applyAlignment="1">
      <alignment horizontal="center" vertical="center" wrapText="1"/>
    </xf>
    <xf numFmtId="0" fontId="7" fillId="3" borderId="63" xfId="17" applyFont="1" applyFill="1" applyBorder="1" applyAlignment="1">
      <alignment horizontal="center" vertical="center" wrapText="1"/>
    </xf>
    <xf numFmtId="0" fontId="14" fillId="3" borderId="63" xfId="17" applyFont="1" applyFill="1" applyBorder="1" applyAlignment="1">
      <alignment horizontal="center" vertical="center" wrapText="1"/>
    </xf>
    <xf numFmtId="0" fontId="60" fillId="3" borderId="63" xfId="17" applyFont="1" applyFill="1" applyBorder="1" applyAlignment="1">
      <alignment horizontal="center" vertical="center" wrapText="1"/>
    </xf>
    <xf numFmtId="0" fontId="7" fillId="3" borderId="64" xfId="17" applyFont="1" applyFill="1" applyBorder="1" applyAlignment="1">
      <alignment horizontal="center" vertical="center" wrapText="1"/>
    </xf>
    <xf numFmtId="0" fontId="7" fillId="3" borderId="39" xfId="17" applyFont="1" applyFill="1" applyBorder="1" applyAlignment="1">
      <alignment horizontal="center" vertical="center" wrapText="1"/>
    </xf>
    <xf numFmtId="176" fontId="61" fillId="3" borderId="46" xfId="17" applyNumberFormat="1" applyFont="1" applyFill="1" applyBorder="1" applyAlignment="1">
      <alignment horizontal="center" vertical="center" wrapText="1"/>
    </xf>
    <xf numFmtId="0" fontId="61" fillId="3" borderId="46" xfId="17" applyFont="1" applyFill="1" applyBorder="1" applyAlignment="1">
      <alignment horizontal="left" vertical="center" wrapText="1"/>
    </xf>
    <xf numFmtId="0" fontId="7" fillId="3" borderId="33" xfId="17" applyFont="1" applyFill="1" applyBorder="1" applyAlignment="1">
      <alignment horizontal="center" vertical="center" wrapText="1"/>
    </xf>
    <xf numFmtId="176" fontId="61" fillId="14" borderId="65" xfId="17" applyNumberFormat="1" applyFont="1" applyFill="1" applyBorder="1" applyAlignment="1">
      <alignment horizontal="center" vertical="center" wrapText="1"/>
    </xf>
    <xf numFmtId="0" fontId="61" fillId="14" borderId="65" xfId="17" applyFont="1" applyFill="1" applyBorder="1" applyAlignment="1">
      <alignment horizontal="left" vertical="center" wrapText="1"/>
    </xf>
    <xf numFmtId="0" fontId="65" fillId="15" borderId="66" xfId="17" applyFont="1" applyFill="1" applyBorder="1" applyAlignment="1">
      <alignment horizontal="center" vertical="center" wrapText="1"/>
    </xf>
    <xf numFmtId="176" fontId="63" fillId="15" borderId="66" xfId="17" applyNumberFormat="1" applyFont="1" applyFill="1" applyBorder="1" applyAlignment="1">
      <alignment horizontal="center" vertical="center" wrapText="1"/>
    </xf>
    <xf numFmtId="181" fontId="65" fillId="11" borderId="66" xfId="0" applyNumberFormat="1" applyFont="1" applyFill="1" applyBorder="1" applyAlignment="1">
      <alignment horizontal="center" vertical="center"/>
    </xf>
    <xf numFmtId="0" fontId="65" fillId="15" borderId="67" xfId="17" applyFont="1" applyFill="1" applyBorder="1" applyAlignment="1">
      <alignment horizontal="center" vertical="center" wrapText="1"/>
    </xf>
    <xf numFmtId="182" fontId="67" fillId="15" borderId="68" xfId="17" applyNumberFormat="1" applyFont="1" applyFill="1" applyBorder="1" applyAlignment="1">
      <alignment horizontal="center" vertical="center" wrapText="1"/>
    </xf>
    <xf numFmtId="0" fontId="7" fillId="3" borderId="40" xfId="17" applyFont="1" applyFill="1" applyBorder="1" applyAlignment="1">
      <alignment horizontal="center" vertical="center" wrapText="1"/>
    </xf>
    <xf numFmtId="0" fontId="7" fillId="3" borderId="41" xfId="17" applyFont="1" applyFill="1" applyBorder="1" applyAlignment="1">
      <alignment horizontal="center" vertical="center" wrapText="1"/>
    </xf>
    <xf numFmtId="0" fontId="14" fillId="3" borderId="41" xfId="17" applyFont="1" applyFill="1" applyBorder="1" applyAlignment="1">
      <alignment horizontal="center" vertical="center" wrapText="1"/>
    </xf>
    <xf numFmtId="0" fontId="60" fillId="3" borderId="41" xfId="17" applyFont="1" applyFill="1" applyBorder="1" applyAlignment="1">
      <alignment horizontal="center" vertical="center" wrapText="1"/>
    </xf>
    <xf numFmtId="0" fontId="7" fillId="3" borderId="42"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7" xfId="2" applyBorder="1" applyAlignment="1">
      <alignment vertical="top" wrapText="1"/>
    </xf>
    <xf numFmtId="0" fontId="6" fillId="16" borderId="17" xfId="2" applyFill="1" applyBorder="1" applyAlignment="1">
      <alignment vertical="top" wrapText="1"/>
    </xf>
    <xf numFmtId="0" fontId="23" fillId="0" borderId="0" xfId="2" applyFont="1" applyAlignment="1">
      <alignment vertical="top" wrapText="1"/>
    </xf>
    <xf numFmtId="0" fontId="6" fillId="2" borderId="17" xfId="2" applyFill="1" applyBorder="1" applyAlignment="1">
      <alignment vertical="top" wrapText="1"/>
    </xf>
    <xf numFmtId="0" fontId="6" fillId="2" borderId="70" xfId="2" applyFill="1" applyBorder="1" applyAlignment="1">
      <alignment vertical="top" wrapText="1"/>
    </xf>
    <xf numFmtId="0" fontId="6" fillId="2" borderId="71" xfId="2" applyFill="1" applyBorder="1" applyAlignment="1">
      <alignment vertical="top" wrapText="1"/>
    </xf>
    <xf numFmtId="0" fontId="1" fillId="2" borderId="72" xfId="2" applyFont="1" applyFill="1" applyBorder="1" applyAlignment="1">
      <alignment vertical="top" wrapText="1"/>
    </xf>
    <xf numFmtId="0" fontId="1" fillId="2" borderId="70" xfId="2" applyFont="1" applyFill="1" applyBorder="1" applyAlignment="1">
      <alignment vertical="top" wrapText="1"/>
    </xf>
    <xf numFmtId="0" fontId="1" fillId="2" borderId="69" xfId="2" applyFont="1" applyFill="1" applyBorder="1" applyAlignment="1">
      <alignment vertical="top" wrapText="1"/>
    </xf>
    <xf numFmtId="0" fontId="6" fillId="3" borderId="17" xfId="2" applyFill="1" applyBorder="1">
      <alignment vertical="center"/>
    </xf>
    <xf numFmtId="0" fontId="1" fillId="3" borderId="73" xfId="2" applyFont="1" applyFill="1" applyBorder="1" applyAlignment="1">
      <alignment vertical="top" wrapText="1"/>
    </xf>
    <xf numFmtId="0" fontId="6" fillId="17" borderId="17" xfId="2" applyFill="1" applyBorder="1">
      <alignment vertical="center"/>
    </xf>
    <xf numFmtId="0" fontId="0" fillId="0" borderId="75" xfId="0" applyBorder="1">
      <alignment vertical="center"/>
    </xf>
    <xf numFmtId="0" fontId="15" fillId="0" borderId="75" xfId="0" applyFont="1" applyBorder="1">
      <alignment vertical="center"/>
    </xf>
    <xf numFmtId="0" fontId="0" fillId="0" borderId="76" xfId="0" applyBorder="1">
      <alignment vertical="center"/>
    </xf>
    <xf numFmtId="0" fontId="0" fillId="0" borderId="56" xfId="0" applyBorder="1">
      <alignment vertical="center"/>
    </xf>
    <xf numFmtId="177" fontId="12" fillId="22" borderId="10" xfId="2" applyNumberFormat="1" applyFont="1" applyFill="1" applyBorder="1" applyAlignment="1">
      <alignment horizontal="center" vertical="center" shrinkToFit="1"/>
    </xf>
    <xf numFmtId="177" fontId="23" fillId="22" borderId="13" xfId="2" applyNumberFormat="1" applyFont="1" applyFill="1" applyBorder="1" applyAlignment="1">
      <alignment horizontal="center" vertical="center" shrinkToFit="1"/>
    </xf>
    <xf numFmtId="0" fontId="6" fillId="22" borderId="0" xfId="2" applyFill="1" applyBorder="1" applyAlignment="1">
      <alignment horizontal="center" vertical="center"/>
    </xf>
    <xf numFmtId="0" fontId="8" fillId="22" borderId="0" xfId="1" applyFill="1" applyBorder="1" applyAlignment="1" applyProtection="1">
      <alignment vertical="center" wrapText="1"/>
    </xf>
    <xf numFmtId="0" fontId="25" fillId="22" borderId="0" xfId="2" applyFont="1" applyFill="1" applyBorder="1" applyAlignment="1">
      <alignment vertical="center"/>
    </xf>
    <xf numFmtId="0" fontId="25" fillId="22" borderId="0" xfId="1" applyFont="1" applyFill="1" applyBorder="1" applyAlignment="1" applyProtection="1">
      <alignment vertical="top" wrapText="1"/>
    </xf>
    <xf numFmtId="0" fontId="25" fillId="22" borderId="0" xfId="2" applyFont="1" applyFill="1" applyBorder="1" applyAlignment="1">
      <alignment vertical="top" wrapText="1"/>
    </xf>
    <xf numFmtId="0" fontId="25" fillId="22" borderId="33"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0" fontId="6" fillId="7" borderId="10" xfId="2" applyFill="1" applyBorder="1" applyAlignment="1">
      <alignment horizontal="center" vertical="center" wrapText="1"/>
    </xf>
    <xf numFmtId="0" fontId="6" fillId="0" borderId="111" xfId="2" applyBorder="1" applyAlignment="1">
      <alignment horizontal="center" vertical="center" wrapText="1"/>
    </xf>
    <xf numFmtId="0" fontId="6" fillId="7" borderId="111" xfId="2" applyFill="1" applyBorder="1" applyAlignment="1">
      <alignment horizontal="center" vertical="center" wrapText="1"/>
    </xf>
    <xf numFmtId="0" fontId="1" fillId="6" borderId="0" xfId="2" applyFont="1" applyFill="1">
      <alignment vertical="center"/>
    </xf>
    <xf numFmtId="0" fontId="21" fillId="0" borderId="48" xfId="1" applyFont="1" applyFill="1" applyBorder="1" applyAlignment="1" applyProtection="1">
      <alignment vertical="top" wrapText="1"/>
    </xf>
    <xf numFmtId="0" fontId="72" fillId="22" borderId="0" xfId="0" applyFont="1" applyFill="1" applyAlignment="1">
      <alignment vertical="top" wrapText="1"/>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75" xfId="0" applyBorder="1" applyAlignment="1">
      <alignment vertical="top"/>
    </xf>
    <xf numFmtId="0" fontId="0" fillId="0" borderId="0" xfId="0" applyAlignment="1">
      <alignment vertical="top"/>
    </xf>
    <xf numFmtId="0" fontId="77" fillId="22" borderId="0" xfId="0" applyFont="1" applyFill="1">
      <alignment vertical="center"/>
    </xf>
    <xf numFmtId="0" fontId="76" fillId="22" borderId="0" xfId="0" applyFont="1" applyFill="1">
      <alignment vertical="center"/>
    </xf>
    <xf numFmtId="0" fontId="1" fillId="16" borderId="72" xfId="2" applyFont="1" applyFill="1" applyBorder="1" applyAlignment="1">
      <alignment vertical="top" wrapText="1"/>
    </xf>
    <xf numFmtId="0" fontId="80" fillId="0" borderId="0" xfId="0" applyFont="1" applyAlignment="1">
      <alignment horizontal="justify" vertical="center"/>
    </xf>
    <xf numFmtId="0" fontId="83" fillId="0" borderId="64" xfId="0" applyFont="1" applyBorder="1" applyAlignment="1">
      <alignment horizontal="justify" vertical="center" wrapText="1"/>
    </xf>
    <xf numFmtId="0" fontId="83" fillId="0" borderId="42" xfId="0" applyFont="1" applyBorder="1" applyAlignment="1">
      <alignment horizontal="justify" vertical="center" wrapText="1"/>
    </xf>
    <xf numFmtId="0" fontId="80" fillId="0" borderId="117" xfId="0" applyFont="1" applyBorder="1" applyAlignment="1">
      <alignment horizontal="center" vertical="center" wrapText="1"/>
    </xf>
    <xf numFmtId="0" fontId="80" fillId="0" borderId="42" xfId="0" applyFont="1" applyBorder="1" applyAlignment="1">
      <alignment horizontal="center" vertical="center" wrapText="1"/>
    </xf>
    <xf numFmtId="0" fontId="80" fillId="30" borderId="42" xfId="0" applyFont="1" applyFill="1" applyBorder="1" applyAlignment="1">
      <alignment horizontal="justify" vertical="center" wrapText="1"/>
    </xf>
    <xf numFmtId="0" fontId="80" fillId="0" borderId="42" xfId="0" applyFont="1" applyBorder="1" applyAlignment="1">
      <alignment horizontal="justify" vertical="center" wrapText="1"/>
    </xf>
    <xf numFmtId="0" fontId="7" fillId="31" borderId="63" xfId="17" applyFont="1" applyFill="1" applyBorder="1" applyAlignment="1">
      <alignment horizontal="center" vertical="center" wrapText="1"/>
    </xf>
    <xf numFmtId="0" fontId="8" fillId="22" borderId="0" xfId="1" applyFill="1" applyBorder="1" applyAlignment="1" applyProtection="1">
      <alignment horizontal="left" vertical="center"/>
    </xf>
    <xf numFmtId="0" fontId="0" fillId="0" borderId="0" xfId="0" applyAlignment="1">
      <alignment horizontal="left" vertical="center"/>
    </xf>
    <xf numFmtId="0" fontId="84" fillId="0" borderId="0" xfId="0" applyFont="1" applyAlignment="1">
      <alignment horizontal="left" vertical="center"/>
    </xf>
    <xf numFmtId="0" fontId="85" fillId="0" borderId="0" xfId="0" applyFont="1" applyAlignment="1">
      <alignment horizontal="center" vertical="center" wrapText="1"/>
    </xf>
    <xf numFmtId="0" fontId="85" fillId="0" borderId="0" xfId="0" applyFont="1" applyAlignment="1">
      <alignment horizontal="left" vertical="center" wrapText="1"/>
    </xf>
    <xf numFmtId="0" fontId="80" fillId="26" borderId="117" xfId="0" applyFont="1" applyFill="1" applyBorder="1" applyAlignment="1">
      <alignment horizontal="center" vertical="center" wrapText="1"/>
    </xf>
    <xf numFmtId="0" fontId="80" fillId="26" borderId="42" xfId="0" applyFont="1" applyFill="1" applyBorder="1" applyAlignment="1">
      <alignment horizontal="center" vertical="center" wrapText="1"/>
    </xf>
    <xf numFmtId="0" fontId="80" fillId="26" borderId="42" xfId="0" applyFont="1" applyFill="1" applyBorder="1" applyAlignment="1">
      <alignment horizontal="justify" vertical="center" wrapText="1"/>
    </xf>
    <xf numFmtId="0" fontId="75" fillId="22" borderId="0" xfId="0" applyFont="1" applyFill="1" applyAlignment="1">
      <alignment horizontal="center" vertical="center"/>
    </xf>
    <xf numFmtId="0" fontId="80" fillId="22" borderId="117" xfId="0" applyFont="1" applyFill="1" applyBorder="1" applyAlignment="1">
      <alignment horizontal="center" vertical="center" wrapText="1"/>
    </xf>
    <xf numFmtId="0" fontId="80" fillId="22" borderId="42" xfId="0" applyFont="1" applyFill="1" applyBorder="1" applyAlignment="1">
      <alignment horizontal="center" vertical="center" wrapText="1"/>
    </xf>
    <xf numFmtId="0" fontId="80" fillId="22" borderId="42" xfId="0" applyFont="1" applyFill="1" applyBorder="1" applyAlignment="1">
      <alignment horizontal="justify" vertical="center" wrapText="1"/>
    </xf>
    <xf numFmtId="0" fontId="72" fillId="26" borderId="0" xfId="0" applyFont="1" applyFill="1" applyAlignment="1">
      <alignment vertical="top" wrapText="1"/>
    </xf>
    <xf numFmtId="0" fontId="8" fillId="0" borderId="140" xfId="1" applyFill="1" applyBorder="1" applyAlignment="1" applyProtection="1">
      <alignment vertical="center" wrapText="1"/>
    </xf>
    <xf numFmtId="0" fontId="98" fillId="0" borderId="64" xfId="0" applyFont="1" applyBorder="1" applyAlignment="1">
      <alignment horizontal="justify" vertical="center" wrapText="1"/>
    </xf>
    <xf numFmtId="0" fontId="98" fillId="0" borderId="42" xfId="0" applyFont="1" applyBorder="1" applyAlignment="1">
      <alignment horizontal="justify" vertical="center" wrapText="1"/>
    </xf>
    <xf numFmtId="0" fontId="98" fillId="30" borderId="42" xfId="0" applyFont="1" applyFill="1" applyBorder="1" applyAlignment="1">
      <alignment horizontal="justify" vertical="center" wrapText="1"/>
    </xf>
    <xf numFmtId="0" fontId="103" fillId="0" borderId="0" xfId="17" applyFont="1">
      <alignment vertical="center"/>
    </xf>
    <xf numFmtId="0" fontId="102" fillId="0" borderId="0" xfId="2" applyFont="1">
      <alignment vertical="center"/>
    </xf>
    <xf numFmtId="0" fontId="104" fillId="23" borderId="144" xfId="0" applyFont="1" applyFill="1" applyBorder="1" applyAlignment="1">
      <alignment horizontal="center" vertical="center" wrapText="1"/>
    </xf>
    <xf numFmtId="0" fontId="104" fillId="0" borderId="144" xfId="0" applyFont="1" applyBorder="1" applyAlignment="1">
      <alignment horizontal="center" vertical="center" wrapText="1"/>
    </xf>
    <xf numFmtId="0" fontId="0" fillId="27" borderId="0" xfId="0" applyFill="1">
      <alignment vertical="center"/>
    </xf>
    <xf numFmtId="0" fontId="80" fillId="22" borderId="0" xfId="0" applyFont="1" applyFill="1" applyAlignment="1">
      <alignment horizontal="justify" vertical="center"/>
    </xf>
    <xf numFmtId="0" fontId="6" fillId="22" borderId="0" xfId="2" applyFont="1" applyFill="1">
      <alignment vertical="center"/>
    </xf>
    <xf numFmtId="14" fontId="6" fillId="0" borderId="0" xfId="2" applyNumberFormat="1" applyFont="1" applyAlignment="1">
      <alignment vertical="center"/>
    </xf>
    <xf numFmtId="0" fontId="26" fillId="0" borderId="0" xfId="19" applyFont="1">
      <alignment vertical="center"/>
    </xf>
    <xf numFmtId="0" fontId="6" fillId="0" borderId="0" xfId="2">
      <alignment vertical="center"/>
    </xf>
    <xf numFmtId="0" fontId="0" fillId="0" borderId="0" xfId="0">
      <alignment vertical="center"/>
    </xf>
    <xf numFmtId="0" fontId="6" fillId="0" borderId="0" xfId="2" applyFill="1" applyBorder="1" applyAlignment="1">
      <alignment horizontal="center" vertical="center"/>
    </xf>
    <xf numFmtId="0" fontId="18" fillId="2" borderId="49" xfId="2" applyFont="1" applyFill="1" applyBorder="1" applyAlignment="1">
      <alignment horizontal="center" vertical="center" wrapText="1"/>
    </xf>
    <xf numFmtId="0" fontId="1" fillId="0" borderId="13" xfId="0" applyFont="1" applyBorder="1" applyAlignment="1">
      <alignment horizontal="center" vertical="center" wrapText="1"/>
    </xf>
    <xf numFmtId="0" fontId="0" fillId="0" borderId="13" xfId="0" applyBorder="1" applyAlignment="1">
      <alignment horizontal="center" vertical="center" wrapText="1"/>
    </xf>
    <xf numFmtId="0" fontId="32" fillId="0" borderId="13" xfId="0" applyFont="1" applyBorder="1" applyAlignment="1">
      <alignment horizontal="center" vertical="center" wrapText="1"/>
    </xf>
    <xf numFmtId="0" fontId="21" fillId="0" borderId="146" xfId="1" applyFont="1" applyFill="1" applyBorder="1" applyAlignment="1" applyProtection="1">
      <alignment vertical="top" wrapText="1"/>
    </xf>
    <xf numFmtId="0" fontId="95" fillId="26" borderId="0" xfId="0" applyFont="1" applyFill="1" applyAlignment="1">
      <alignment vertical="top" wrapText="1"/>
    </xf>
    <xf numFmtId="0" fontId="73" fillId="27" borderId="0" xfId="0" applyFont="1" applyFill="1" applyAlignment="1">
      <alignment vertical="top" wrapText="1"/>
    </xf>
    <xf numFmtId="0" fontId="96" fillId="27" borderId="0" xfId="0" applyFont="1" applyFill="1" applyAlignment="1">
      <alignment vertical="top" wrapText="1"/>
    </xf>
    <xf numFmtId="0" fontId="74" fillId="27" borderId="0" xfId="0" applyFont="1" applyFill="1" applyAlignment="1">
      <alignment vertical="top" wrapText="1"/>
    </xf>
    <xf numFmtId="0" fontId="97" fillId="27" borderId="0" xfId="0" applyFont="1" applyFill="1" applyAlignment="1">
      <alignment horizontal="center" vertical="center" wrapText="1"/>
    </xf>
    <xf numFmtId="0" fontId="97" fillId="27" borderId="0" xfId="0" applyFont="1" applyFill="1" applyAlignment="1">
      <alignment horizontal="center" vertical="top" wrapText="1"/>
    </xf>
    <xf numFmtId="0" fontId="99" fillId="27" borderId="0" xfId="0" applyFont="1" applyFill="1" applyAlignment="1">
      <alignment horizontal="center" vertical="top" wrapText="1"/>
    </xf>
    <xf numFmtId="0" fontId="97" fillId="27" borderId="0" xfId="0" applyFont="1" applyFill="1" applyAlignment="1">
      <alignment vertical="top" wrapText="1"/>
    </xf>
    <xf numFmtId="0" fontId="95" fillId="22" borderId="0" xfId="0" applyFont="1" applyFill="1" applyAlignment="1">
      <alignment vertical="top" wrapText="1"/>
    </xf>
    <xf numFmtId="0" fontId="0" fillId="22" borderId="0" xfId="0" applyFill="1" applyAlignment="1">
      <alignment horizontal="left" vertical="top" wrapText="1" indent="1"/>
    </xf>
    <xf numFmtId="0" fontId="28" fillId="28" borderId="0" xfId="0" applyFont="1" applyFill="1" applyAlignment="1">
      <alignment vertical="center"/>
    </xf>
    <xf numFmtId="14" fontId="29" fillId="24" borderId="3" xfId="2" applyNumberFormat="1" applyFont="1" applyFill="1" applyBorder="1" applyAlignment="1">
      <alignment horizontal="center" vertical="center" shrinkToFit="1"/>
    </xf>
    <xf numFmtId="14" fontId="30" fillId="24" borderId="4" xfId="2" applyNumberFormat="1" applyFont="1" applyFill="1" applyBorder="1" applyAlignment="1">
      <alignment horizontal="center" vertical="center" shrinkToFit="1"/>
    </xf>
    <xf numFmtId="0" fontId="28" fillId="24" borderId="44" xfId="0" applyFont="1" applyFill="1" applyBorder="1" applyAlignment="1">
      <alignment horizontal="center" vertical="center" wrapText="1"/>
    </xf>
    <xf numFmtId="0" fontId="111" fillId="24" borderId="36" xfId="2" applyFont="1" applyFill="1" applyBorder="1" applyAlignment="1">
      <alignment horizontal="center" vertical="center" wrapText="1"/>
    </xf>
    <xf numFmtId="0" fontId="116" fillId="3" borderId="30" xfId="2" applyFont="1" applyFill="1" applyBorder="1" applyAlignment="1">
      <alignment horizontal="center" vertical="center"/>
    </xf>
    <xf numFmtId="14" fontId="116" fillId="3" borderId="31" xfId="2" applyNumberFormat="1" applyFont="1" applyFill="1" applyBorder="1" applyAlignment="1">
      <alignment horizontal="center" vertical="center"/>
    </xf>
    <xf numFmtId="0" fontId="116" fillId="3" borderId="47" xfId="2" applyFont="1" applyFill="1" applyBorder="1" applyAlignment="1">
      <alignment horizontal="center" vertical="center"/>
    </xf>
    <xf numFmtId="14" fontId="116" fillId="3" borderId="46" xfId="2" applyNumberFormat="1" applyFont="1" applyFill="1" applyBorder="1" applyAlignment="1">
      <alignment horizontal="center" vertical="center"/>
    </xf>
    <xf numFmtId="0" fontId="116" fillId="3" borderId="12" xfId="2" applyFont="1" applyFill="1" applyBorder="1" applyAlignment="1">
      <alignment horizontal="center" vertical="center" wrapText="1"/>
    </xf>
    <xf numFmtId="14" fontId="116" fillId="3" borderId="2" xfId="2" applyNumberFormat="1" applyFont="1" applyFill="1" applyBorder="1" applyAlignment="1">
      <alignment horizontal="center" vertical="center"/>
    </xf>
    <xf numFmtId="0" fontId="116" fillId="3" borderId="45" xfId="2" applyFont="1" applyFill="1" applyBorder="1" applyAlignment="1">
      <alignment horizontal="center" vertical="center"/>
    </xf>
    <xf numFmtId="14" fontId="116" fillId="3" borderId="3" xfId="2" applyNumberFormat="1" applyFont="1" applyFill="1" applyBorder="1" applyAlignment="1">
      <alignment horizontal="center" vertical="center"/>
    </xf>
    <xf numFmtId="0" fontId="116" fillId="3" borderId="12" xfId="2" applyFont="1" applyFill="1" applyBorder="1" applyAlignment="1">
      <alignment horizontal="center" vertical="center"/>
    </xf>
    <xf numFmtId="0" fontId="116" fillId="22" borderId="0" xfId="2" applyFont="1" applyFill="1" applyBorder="1" applyAlignment="1">
      <alignment horizontal="center" vertical="center"/>
    </xf>
    <xf numFmtId="14" fontId="116" fillId="22" borderId="0" xfId="2" applyNumberFormat="1" applyFont="1" applyFill="1" applyBorder="1" applyAlignment="1">
      <alignment horizontal="center" vertical="center"/>
    </xf>
    <xf numFmtId="0" fontId="23" fillId="22" borderId="0" xfId="2" applyFont="1" applyFill="1" applyBorder="1" applyAlignment="1">
      <alignment horizontal="center" vertical="center"/>
    </xf>
    <xf numFmtId="0" fontId="117" fillId="0" borderId="0" xfId="2" applyFont="1" applyFill="1" applyBorder="1" applyAlignment="1">
      <alignment horizontal="center" vertical="center"/>
    </xf>
    <xf numFmtId="14" fontId="116" fillId="0" borderId="0" xfId="2" applyNumberFormat="1" applyFont="1" applyFill="1" applyBorder="1" applyAlignment="1">
      <alignment horizontal="center" vertical="center"/>
    </xf>
    <xf numFmtId="0" fontId="108" fillId="26" borderId="120" xfId="0" applyFont="1" applyFill="1" applyBorder="1" applyAlignment="1">
      <alignment horizontal="left" vertical="center"/>
    </xf>
    <xf numFmtId="0" fontId="108" fillId="26" borderId="121" xfId="0" applyFont="1" applyFill="1" applyBorder="1" applyAlignment="1">
      <alignment horizontal="left" vertical="center"/>
    </xf>
    <xf numFmtId="0" fontId="121" fillId="26" borderId="119" xfId="0" applyFont="1" applyFill="1" applyBorder="1" applyAlignment="1">
      <alignment horizontal="left" vertical="center"/>
    </xf>
    <xf numFmtId="0" fontId="0" fillId="0" borderId="17" xfId="0" applyBorder="1" applyAlignment="1">
      <alignment vertical="top" wrapText="1"/>
    </xf>
    <xf numFmtId="0" fontId="24" fillId="22" borderId="43" xfId="2" applyFont="1" applyFill="1" applyBorder="1" applyAlignment="1">
      <alignment horizontal="center" vertical="center" wrapText="1"/>
    </xf>
    <xf numFmtId="0" fontId="23" fillId="24" borderId="5" xfId="2" applyFont="1" applyFill="1" applyBorder="1" applyAlignment="1">
      <alignment horizontal="center" vertical="center" wrapText="1"/>
    </xf>
    <xf numFmtId="177" fontId="10" fillId="22" borderId="109" xfId="2" applyNumberFormat="1" applyFont="1" applyFill="1" applyBorder="1" applyAlignment="1">
      <alignment horizontal="center" vertical="center" wrapText="1"/>
    </xf>
    <xf numFmtId="177" fontId="10" fillId="22" borderId="110" xfId="2" applyNumberFormat="1" applyFont="1" applyFill="1" applyBorder="1" applyAlignment="1">
      <alignment horizontal="center" vertical="center" wrapText="1"/>
    </xf>
    <xf numFmtId="0" fontId="24" fillId="22" borderId="10" xfId="2" applyFont="1" applyFill="1" applyBorder="1" applyAlignment="1">
      <alignment horizontal="center" vertical="center" wrapText="1"/>
    </xf>
    <xf numFmtId="180" fontId="51" fillId="13" borderId="153" xfId="17" applyNumberFormat="1" applyFont="1" applyFill="1" applyBorder="1" applyAlignment="1">
      <alignment horizontal="center" vertical="center"/>
    </xf>
    <xf numFmtId="0" fontId="8" fillId="0" borderId="0" xfId="1" applyAlignment="1" applyProtection="1">
      <alignment vertical="center" wrapText="1"/>
    </xf>
    <xf numFmtId="0" fontId="8" fillId="0" borderId="145" xfId="1" applyFill="1" applyBorder="1" applyAlignment="1" applyProtection="1">
      <alignment vertical="center" wrapText="1"/>
    </xf>
    <xf numFmtId="0" fontId="123" fillId="22" borderId="0" xfId="0" applyFont="1" applyFill="1" applyAlignment="1">
      <alignment vertical="center" wrapText="1"/>
    </xf>
    <xf numFmtId="0" fontId="131" fillId="34" borderId="147" xfId="2" applyFont="1" applyFill="1" applyBorder="1" applyAlignment="1">
      <alignment horizontal="center" vertical="center" wrapText="1"/>
    </xf>
    <xf numFmtId="0" fontId="125" fillId="34" borderId="148" xfId="2" applyFont="1" applyFill="1" applyBorder="1" applyAlignment="1">
      <alignment horizontal="center" vertical="center"/>
    </xf>
    <xf numFmtId="0" fontId="125" fillId="34" borderId="149" xfId="2" applyFont="1" applyFill="1" applyBorder="1" applyAlignment="1">
      <alignment horizontal="center" vertical="center"/>
    </xf>
    <xf numFmtId="0" fontId="0" fillId="37" borderId="0" xfId="0" applyFill="1">
      <alignment vertical="center"/>
    </xf>
    <xf numFmtId="0" fontId="135" fillId="37" borderId="0" xfId="0" applyFont="1" applyFill="1">
      <alignment vertical="center"/>
    </xf>
    <xf numFmtId="0" fontId="136" fillId="37" borderId="0" xfId="0" applyFont="1" applyFill="1">
      <alignment vertical="center"/>
    </xf>
    <xf numFmtId="0" fontId="137" fillId="37" borderId="0" xfId="0" applyFont="1" applyFill="1">
      <alignment vertical="center"/>
    </xf>
    <xf numFmtId="0" fontId="138" fillId="37" borderId="0" xfId="0" applyFont="1" applyFill="1">
      <alignment vertical="center"/>
    </xf>
    <xf numFmtId="0" fontId="78" fillId="37" borderId="0" xfId="0" applyFont="1" applyFill="1">
      <alignment vertical="center"/>
    </xf>
    <xf numFmtId="0" fontId="23" fillId="35" borderId="7" xfId="2" applyFont="1" applyFill="1" applyBorder="1" applyAlignment="1">
      <alignment horizontal="center" vertical="center" wrapText="1"/>
    </xf>
    <xf numFmtId="0" fontId="23" fillId="35" borderId="5" xfId="2" applyFont="1" applyFill="1" applyBorder="1" applyAlignment="1">
      <alignment horizontal="center" vertical="center" wrapText="1"/>
    </xf>
    <xf numFmtId="184" fontId="142" fillId="27" borderId="0" xfId="0" applyNumberFormat="1" applyFont="1" applyFill="1" applyAlignment="1">
      <alignment vertical="center" wrapText="1"/>
    </xf>
    <xf numFmtId="0" fontId="130" fillId="26" borderId="0" xfId="0" applyFont="1" applyFill="1">
      <alignment vertical="center"/>
    </xf>
    <xf numFmtId="180" fontId="51" fillId="13" borderId="159" xfId="17" applyNumberFormat="1" applyFont="1" applyFill="1" applyBorder="1" applyAlignment="1">
      <alignment horizontal="center" vertical="center"/>
    </xf>
    <xf numFmtId="184" fontId="133" fillId="27" borderId="0" xfId="0" applyNumberFormat="1" applyFont="1" applyFill="1" applyAlignment="1">
      <alignment vertical="center" wrapText="1"/>
    </xf>
    <xf numFmtId="177" fontId="142" fillId="27" borderId="0" xfId="0" applyNumberFormat="1" applyFont="1" applyFill="1" applyBorder="1" applyAlignment="1">
      <alignment horizontal="right" vertical="center" wrapText="1"/>
    </xf>
    <xf numFmtId="0" fontId="143" fillId="27" borderId="0" xfId="0" applyFont="1" applyFill="1" applyAlignment="1">
      <alignment vertical="center" wrapText="1"/>
    </xf>
    <xf numFmtId="0" fontId="6" fillId="0" borderId="74" xfId="0" applyFont="1" applyBorder="1">
      <alignment vertical="center"/>
    </xf>
    <xf numFmtId="0" fontId="6" fillId="0" borderId="51" xfId="0" applyFont="1" applyBorder="1">
      <alignment vertical="center"/>
    </xf>
    <xf numFmtId="0" fontId="6" fillId="0" borderId="75" xfId="0" applyFont="1" applyBorder="1">
      <alignment vertical="center"/>
    </xf>
    <xf numFmtId="0" fontId="6" fillId="0" borderId="0" xfId="0" applyFont="1">
      <alignment vertical="center"/>
    </xf>
    <xf numFmtId="0" fontId="113" fillId="0" borderId="75" xfId="0" applyFont="1" applyBorder="1">
      <alignment vertical="center"/>
    </xf>
    <xf numFmtId="0" fontId="113" fillId="0" borderId="0" xfId="0" applyFont="1">
      <alignment vertical="center"/>
    </xf>
    <xf numFmtId="0" fontId="113" fillId="6" borderId="75" xfId="0" applyFont="1" applyFill="1" applyBorder="1">
      <alignment vertical="center"/>
    </xf>
    <xf numFmtId="0" fontId="113" fillId="6" borderId="0" xfId="0" applyFont="1" applyFill="1">
      <alignment vertical="center"/>
    </xf>
    <xf numFmtId="0" fontId="13" fillId="6" borderId="162" xfId="2" applyFont="1" applyFill="1" applyBorder="1" applyAlignment="1">
      <alignment horizontal="center" vertical="center" wrapText="1"/>
    </xf>
    <xf numFmtId="180" fontId="51" fillId="13" borderId="167" xfId="17" applyNumberFormat="1" applyFont="1" applyFill="1" applyBorder="1" applyAlignment="1">
      <alignment horizontal="center" vertical="center"/>
    </xf>
    <xf numFmtId="0" fontId="6" fillId="6" borderId="172" xfId="2" applyFill="1" applyBorder="1">
      <alignment vertical="center"/>
    </xf>
    <xf numFmtId="0" fontId="6" fillId="0" borderId="172" xfId="2" applyBorder="1">
      <alignment vertical="center"/>
    </xf>
    <xf numFmtId="3" fontId="150" fillId="22" borderId="0" xfId="0" applyNumberFormat="1" applyFont="1" applyFill="1" applyAlignment="1">
      <alignment vertical="center" wrapText="1"/>
    </xf>
    <xf numFmtId="0" fontId="118" fillId="22" borderId="170" xfId="17" applyFont="1" applyFill="1" applyBorder="1" applyAlignment="1">
      <alignment horizontal="center" vertical="center" wrapText="1"/>
    </xf>
    <xf numFmtId="14" fontId="118" fillId="22" borderId="171" xfId="17" applyNumberFormat="1" applyFont="1" applyFill="1" applyBorder="1" applyAlignment="1">
      <alignment horizontal="center" vertical="center"/>
    </xf>
    <xf numFmtId="185" fontId="150" fillId="22" borderId="0" xfId="0" applyNumberFormat="1" applyFont="1" applyFill="1" applyAlignment="1">
      <alignment horizontal="right" vertical="center" wrapText="1"/>
    </xf>
    <xf numFmtId="14" fontId="116" fillId="3" borderId="2" xfId="2" applyNumberFormat="1" applyFont="1" applyFill="1" applyBorder="1" applyAlignment="1">
      <alignment horizontal="center" vertical="center" wrapText="1"/>
    </xf>
    <xf numFmtId="0" fontId="10" fillId="0" borderId="63" xfId="2" applyFont="1" applyBorder="1" applyAlignment="1">
      <alignment vertical="center"/>
    </xf>
    <xf numFmtId="0" fontId="6" fillId="0" borderId="0" xfId="2" applyAlignment="1">
      <alignment horizontal="left" vertical="top"/>
    </xf>
    <xf numFmtId="0" fontId="6" fillId="38" borderId="185" xfId="2" applyFill="1" applyBorder="1" applyAlignment="1">
      <alignment horizontal="left" vertical="top"/>
    </xf>
    <xf numFmtId="0" fontId="8" fillId="38" borderId="184" xfId="1" applyFill="1" applyBorder="1" applyAlignment="1" applyProtection="1">
      <alignment horizontal="left" vertical="top"/>
    </xf>
    <xf numFmtId="14" fontId="19" fillId="3" borderId="109" xfId="2" applyNumberFormat="1" applyFont="1" applyFill="1" applyBorder="1" applyAlignment="1">
      <alignment horizontal="center" vertical="center" shrinkToFit="1"/>
    </xf>
    <xf numFmtId="14" fontId="27" fillId="3" borderId="109" xfId="1" applyNumberFormat="1" applyFont="1" applyFill="1" applyBorder="1" applyAlignment="1" applyProtection="1">
      <alignment horizontal="center" vertical="center" wrapText="1" shrinkToFit="1"/>
    </xf>
    <xf numFmtId="0" fontId="8" fillId="0" borderId="117" xfId="1" applyFill="1" applyBorder="1" applyAlignment="1" applyProtection="1">
      <alignment vertical="center" wrapText="1"/>
    </xf>
    <xf numFmtId="0" fontId="21" fillId="24" borderId="3" xfId="2" applyFont="1" applyFill="1" applyBorder="1" applyAlignment="1">
      <alignment vertical="center"/>
    </xf>
    <xf numFmtId="177" fontId="40" fillId="22" borderId="13" xfId="2" applyNumberFormat="1" applyFont="1" applyFill="1" applyBorder="1" applyAlignment="1">
      <alignment horizontal="center" vertical="center" shrinkToFit="1"/>
    </xf>
    <xf numFmtId="0" fontId="103" fillId="0" borderId="0" xfId="17" applyFont="1" applyAlignment="1">
      <alignment horizontal="left" vertical="center"/>
    </xf>
    <xf numFmtId="0" fontId="8" fillId="0" borderId="174" xfId="1" applyFill="1" applyBorder="1" applyAlignment="1" applyProtection="1">
      <alignment vertical="center"/>
    </xf>
    <xf numFmtId="0" fontId="72" fillId="27" borderId="0" xfId="0" applyFont="1" applyFill="1" applyAlignment="1">
      <alignment vertical="top" wrapText="1"/>
    </xf>
    <xf numFmtId="3" fontId="73" fillId="27" borderId="0" xfId="0" applyNumberFormat="1" applyFont="1" applyFill="1" applyAlignment="1">
      <alignment vertical="top" wrapText="1"/>
    </xf>
    <xf numFmtId="0" fontId="13" fillId="0" borderId="0" xfId="2" applyFont="1" applyFill="1" applyBorder="1" applyAlignment="1">
      <alignment vertical="center"/>
    </xf>
    <xf numFmtId="0" fontId="13" fillId="0" borderId="0" xfId="2" applyFont="1" applyFill="1" applyAlignment="1">
      <alignment vertical="center" wrapText="1"/>
    </xf>
    <xf numFmtId="0" fontId="21" fillId="3" borderId="12" xfId="1" applyFont="1" applyFill="1" applyBorder="1" applyAlignment="1" applyProtection="1">
      <alignment horizontal="center" vertical="center" wrapText="1"/>
    </xf>
    <xf numFmtId="0" fontId="6" fillId="0" borderId="0" xfId="2" applyFont="1" applyFill="1" applyBorder="1" applyAlignment="1">
      <alignment horizontal="center" vertical="center"/>
    </xf>
    <xf numFmtId="185" fontId="154" fillId="22" borderId="0" xfId="0" applyNumberFormat="1" applyFont="1" applyFill="1" applyAlignment="1">
      <alignment horizontal="right" vertical="center"/>
    </xf>
    <xf numFmtId="0" fontId="150" fillId="0" borderId="0" xfId="0" applyFont="1" applyAlignment="1">
      <alignment vertical="center" wrapText="1"/>
    </xf>
    <xf numFmtId="185" fontId="154" fillId="0" borderId="0" xfId="0" applyNumberFormat="1" applyFont="1" applyAlignment="1">
      <alignment horizontal="right" vertical="center"/>
    </xf>
    <xf numFmtId="184" fontId="143" fillId="27" borderId="0" xfId="0" applyNumberFormat="1" applyFont="1" applyFill="1" applyBorder="1" applyAlignment="1">
      <alignment horizontal="center" vertical="center" wrapText="1"/>
    </xf>
    <xf numFmtId="184" fontId="143" fillId="27" borderId="0" xfId="0" applyNumberFormat="1" applyFont="1" applyFill="1" applyAlignment="1">
      <alignment vertical="center" wrapText="1"/>
    </xf>
    <xf numFmtId="0" fontId="142" fillId="27" borderId="0" xfId="0" applyFont="1" applyFill="1" applyAlignment="1">
      <alignment horizontal="left" vertical="center" wrapText="1"/>
    </xf>
    <xf numFmtId="177" fontId="142" fillId="27" borderId="0" xfId="0" applyNumberFormat="1" applyFont="1" applyFill="1" applyAlignment="1">
      <alignment horizontal="right" vertical="center" wrapText="1"/>
    </xf>
    <xf numFmtId="0" fontId="161" fillId="22" borderId="0" xfId="0" applyFont="1" applyFill="1">
      <alignment vertical="center"/>
    </xf>
    <xf numFmtId="0" fontId="161" fillId="22" borderId="0" xfId="0" applyFont="1" applyFill="1" applyBorder="1">
      <alignment vertical="center"/>
    </xf>
    <xf numFmtId="0" fontId="33" fillId="0" borderId="34" xfId="1" applyFont="1" applyBorder="1" applyAlignment="1" applyProtection="1">
      <alignment horizontal="left" vertical="top" wrapText="1"/>
    </xf>
    <xf numFmtId="0" fontId="33" fillId="0" borderId="189" xfId="1" applyFont="1" applyBorder="1" applyAlignment="1" applyProtection="1">
      <alignment horizontal="left" vertical="top" wrapText="1"/>
    </xf>
    <xf numFmtId="0" fontId="104" fillId="0" borderId="173" xfId="0" applyFont="1" applyBorder="1" applyAlignment="1">
      <alignment horizontal="center" vertical="center" wrapText="1"/>
    </xf>
    <xf numFmtId="0" fontId="162" fillId="2" borderId="70" xfId="2" applyFont="1" applyFill="1" applyBorder="1" applyAlignment="1">
      <alignment vertical="top" wrapText="1"/>
    </xf>
    <xf numFmtId="0" fontId="116" fillId="24" borderId="47" xfId="2" applyFont="1" applyFill="1" applyBorder="1" applyAlignment="1">
      <alignment horizontal="center" vertical="center"/>
    </xf>
    <xf numFmtId="0" fontId="116" fillId="24" borderId="12" xfId="2" applyFont="1" applyFill="1" applyBorder="1" applyAlignment="1">
      <alignment horizontal="center" vertical="center" wrapText="1"/>
    </xf>
    <xf numFmtId="0" fontId="116" fillId="24" borderId="45" xfId="2" applyFont="1" applyFill="1" applyBorder="1" applyAlignment="1">
      <alignment horizontal="center" vertical="center"/>
    </xf>
    <xf numFmtId="0" fontId="116" fillId="3" borderId="3" xfId="2" applyFont="1" applyFill="1" applyBorder="1" applyAlignment="1">
      <alignment horizontal="center" vertical="center" shrinkToFit="1"/>
    </xf>
    <xf numFmtId="3" fontId="163" fillId="27" borderId="0" xfId="0" applyNumberFormat="1" applyFont="1" applyFill="1">
      <alignment vertical="center"/>
    </xf>
    <xf numFmtId="0" fontId="6" fillId="0" borderId="0" xfId="2">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164" fillId="26" borderId="0" xfId="0" applyFont="1" applyFill="1" applyAlignment="1">
      <alignment horizontal="center" vertical="center" wrapText="1"/>
    </xf>
    <xf numFmtId="0" fontId="165" fillId="26" borderId="116" xfId="0" applyFont="1" applyFill="1" applyBorder="1" applyAlignment="1">
      <alignment horizontal="center" vertical="center" wrapText="1"/>
    </xf>
    <xf numFmtId="0" fontId="8" fillId="0" borderId="0" xfId="1" applyFill="1" applyBorder="1" applyAlignment="1" applyProtection="1">
      <alignment vertical="center" wrapText="1"/>
    </xf>
    <xf numFmtId="14" fontId="13" fillId="22" borderId="142" xfId="2" applyNumberFormat="1" applyFont="1" applyFill="1" applyBorder="1" applyAlignment="1">
      <alignment horizontal="center" vertical="center"/>
    </xf>
    <xf numFmtId="14" fontId="13" fillId="22" borderId="143" xfId="2" applyNumberFormat="1" applyFont="1" applyFill="1" applyBorder="1" applyAlignment="1">
      <alignment horizontal="center" vertical="center"/>
    </xf>
    <xf numFmtId="0" fontId="13" fillId="22" borderId="0" xfId="2" applyFont="1" applyFill="1" applyBorder="1" applyAlignment="1">
      <alignment horizontal="center" vertical="center" wrapText="1"/>
    </xf>
    <xf numFmtId="14" fontId="13" fillId="22" borderId="0" xfId="2" applyNumberFormat="1" applyFont="1" applyFill="1" applyBorder="1" applyAlignment="1">
      <alignment horizontal="center" vertical="center"/>
    </xf>
    <xf numFmtId="14" fontId="13" fillId="22" borderId="0" xfId="2" applyNumberFormat="1" applyFont="1" applyFill="1" applyBorder="1" applyAlignment="1">
      <alignment horizontal="left" vertical="center"/>
    </xf>
    <xf numFmtId="0" fontId="114" fillId="22" borderId="141" xfId="2" applyFont="1" applyFill="1" applyBorder="1" applyAlignment="1">
      <alignment horizontal="center" vertical="center" wrapText="1"/>
    </xf>
    <xf numFmtId="0" fontId="115" fillId="22" borderId="142" xfId="2" applyFont="1" applyFill="1" applyBorder="1" applyAlignment="1">
      <alignment horizontal="left" vertical="center"/>
    </xf>
    <xf numFmtId="0" fontId="18" fillId="24" borderId="195" xfId="2" applyFont="1" applyFill="1" applyBorder="1" applyAlignment="1">
      <alignment horizontal="center" vertical="center" wrapText="1"/>
    </xf>
    <xf numFmtId="0" fontId="21" fillId="0" borderId="197" xfId="1" applyFont="1" applyFill="1" applyBorder="1" applyAlignment="1" applyProtection="1">
      <alignment vertical="top" wrapText="1"/>
    </xf>
    <xf numFmtId="0" fontId="8" fillId="0" borderId="198" xfId="1" applyFill="1" applyBorder="1" applyAlignment="1" applyProtection="1">
      <alignment vertical="center" wrapText="1"/>
    </xf>
    <xf numFmtId="0" fontId="18" fillId="24" borderId="199" xfId="2" applyFont="1" applyFill="1" applyBorder="1" applyAlignment="1">
      <alignment horizontal="center" vertical="center" wrapText="1"/>
    </xf>
    <xf numFmtId="0" fontId="21" fillId="0" borderId="190" xfId="1" applyFont="1" applyBorder="1" applyAlignment="1" applyProtection="1">
      <alignment horizontal="left" vertical="top" wrapText="1"/>
    </xf>
    <xf numFmtId="0" fontId="18" fillId="24" borderId="199" xfId="1" applyFont="1" applyFill="1" applyBorder="1" applyAlignment="1" applyProtection="1">
      <alignment horizontal="center" vertical="center" wrapText="1"/>
    </xf>
    <xf numFmtId="0" fontId="21" fillId="0" borderId="197" xfId="2" applyFont="1" applyFill="1" applyBorder="1" applyAlignment="1">
      <alignment vertical="top" wrapText="1"/>
    </xf>
    <xf numFmtId="0" fontId="8" fillId="0" borderId="200" xfId="1" applyBorder="1" applyAlignment="1" applyProtection="1">
      <alignment vertical="center" wrapText="1"/>
    </xf>
    <xf numFmtId="0" fontId="112" fillId="24" borderId="202" xfId="0" applyFont="1" applyFill="1" applyBorder="1" applyAlignment="1">
      <alignment horizontal="center" vertical="center" wrapText="1"/>
    </xf>
    <xf numFmtId="0" fontId="109" fillId="0" borderId="190" xfId="0" applyFont="1" applyBorder="1" applyAlignment="1">
      <alignment horizontal="left" vertical="top" wrapText="1"/>
    </xf>
    <xf numFmtId="0" fontId="28" fillId="24" borderId="203" xfId="0" applyFont="1" applyFill="1" applyBorder="1" applyAlignment="1">
      <alignment horizontal="center" vertical="center" wrapText="1"/>
    </xf>
    <xf numFmtId="0" fontId="21" fillId="0" borderId="190" xfId="0" applyFont="1" applyBorder="1" applyAlignment="1">
      <alignment horizontal="left" vertical="top" wrapText="1"/>
    </xf>
    <xf numFmtId="0" fontId="21" fillId="0" borderId="0" xfId="1" applyFont="1" applyAlignment="1" applyProtection="1">
      <alignment horizontal="left" vertical="top" wrapText="1"/>
    </xf>
    <xf numFmtId="3" fontId="152" fillId="22" borderId="0" xfId="0" applyNumberFormat="1" applyFont="1" applyFill="1">
      <alignment vertical="center"/>
    </xf>
    <xf numFmtId="0" fontId="159" fillId="22" borderId="0" xfId="0" applyFont="1" applyFill="1">
      <alignment vertical="center"/>
    </xf>
    <xf numFmtId="0" fontId="155" fillId="22" borderId="0" xfId="0" applyFont="1" applyFill="1" applyAlignment="1">
      <alignment vertical="center" wrapText="1"/>
    </xf>
    <xf numFmtId="0" fontId="150" fillId="22" borderId="0" xfId="0" applyFont="1" applyFill="1" applyAlignment="1">
      <alignment vertical="center" wrapText="1"/>
    </xf>
    <xf numFmtId="0" fontId="154" fillId="22" borderId="0" xfId="0" applyFont="1" applyFill="1">
      <alignment vertical="center"/>
    </xf>
    <xf numFmtId="0" fontId="154" fillId="0" borderId="0" xfId="0" applyFont="1">
      <alignment vertical="center"/>
    </xf>
    <xf numFmtId="3" fontId="166" fillId="0" borderId="0" xfId="0" applyNumberFormat="1" applyFont="1">
      <alignment vertical="center"/>
    </xf>
    <xf numFmtId="0" fontId="168" fillId="26" borderId="0" xfId="0" applyFont="1" applyFill="1" applyAlignment="1">
      <alignment horizontal="center" vertical="center" wrapText="1"/>
    </xf>
    <xf numFmtId="0" fontId="110" fillId="0" borderId="32" xfId="2" applyFont="1" applyBorder="1" applyAlignment="1">
      <alignment vertical="center" shrinkToFit="1"/>
    </xf>
    <xf numFmtId="0" fontId="110" fillId="0" borderId="106" xfId="2" applyFont="1" applyBorder="1" applyAlignment="1">
      <alignment vertical="center" shrinkToFit="1"/>
    </xf>
    <xf numFmtId="0" fontId="169" fillId="26" borderId="105" xfId="2" applyFont="1" applyFill="1" applyBorder="1" applyAlignment="1">
      <alignment horizontal="center" vertical="center" wrapText="1" shrinkToFit="1"/>
    </xf>
    <xf numFmtId="0" fontId="170" fillId="0" borderId="0" xfId="0" applyFont="1" applyAlignment="1">
      <alignment vertical="center" wrapText="1"/>
    </xf>
    <xf numFmtId="0" fontId="171" fillId="0" borderId="0" xfId="0" applyFont="1" applyAlignment="1">
      <alignment vertical="center" wrapText="1"/>
    </xf>
    <xf numFmtId="0" fontId="142" fillId="27" borderId="0" xfId="0" applyFont="1" applyFill="1" applyAlignment="1">
      <alignment horizontal="left" vertical="center" shrinkToFit="1"/>
    </xf>
    <xf numFmtId="3" fontId="148" fillId="27" borderId="0" xfId="0" applyNumberFormat="1" applyFont="1" applyFill="1">
      <alignment vertical="center"/>
    </xf>
    <xf numFmtId="0" fontId="158" fillId="22" borderId="0" xfId="0" applyFont="1" applyFill="1" applyAlignment="1">
      <alignment vertical="top" wrapText="1"/>
    </xf>
    <xf numFmtId="0" fontId="142" fillId="27" borderId="0" xfId="0" applyFont="1" applyFill="1" applyBorder="1" applyAlignment="1">
      <alignment horizontal="left" vertical="center" wrapText="1"/>
    </xf>
    <xf numFmtId="3" fontId="142" fillId="27" borderId="0" xfId="0" applyNumberFormat="1" applyFont="1" applyFill="1" applyBorder="1" applyAlignment="1">
      <alignment horizontal="right" vertical="center" wrapText="1"/>
    </xf>
    <xf numFmtId="177" fontId="143" fillId="27" borderId="0" xfId="0" applyNumberFormat="1" applyFont="1" applyFill="1" applyBorder="1" applyAlignment="1">
      <alignment horizontal="right" vertical="center" wrapText="1"/>
    </xf>
    <xf numFmtId="0" fontId="0" fillId="22" borderId="0" xfId="0" applyFill="1" applyAlignment="1">
      <alignment horizontal="left" vertical="top"/>
    </xf>
    <xf numFmtId="0" fontId="115" fillId="22" borderId="209" xfId="2" applyFont="1" applyFill="1" applyBorder="1" applyAlignment="1">
      <alignment horizontal="center" vertical="center"/>
    </xf>
    <xf numFmtId="14" fontId="13" fillId="22" borderId="209" xfId="2" applyNumberFormat="1" applyFont="1" applyFill="1" applyBorder="1" applyAlignment="1">
      <alignment horizontal="center" vertical="center"/>
    </xf>
    <xf numFmtId="14" fontId="13" fillId="22" borderId="210" xfId="2" applyNumberFormat="1" applyFont="1" applyFill="1" applyBorder="1" applyAlignment="1">
      <alignment horizontal="center" vertical="center"/>
    </xf>
    <xf numFmtId="0" fontId="13" fillId="22" borderId="208" xfId="2" applyFont="1" applyFill="1" applyBorder="1" applyAlignment="1">
      <alignment horizontal="center" vertical="center" wrapText="1"/>
    </xf>
    <xf numFmtId="0" fontId="13" fillId="22" borderId="209" xfId="2" applyFont="1" applyFill="1" applyBorder="1" applyAlignment="1">
      <alignment horizontal="left" vertical="center"/>
    </xf>
    <xf numFmtId="0" fontId="27" fillId="0" borderId="102" xfId="1" applyFont="1" applyBorder="1" applyAlignment="1" applyProtection="1">
      <alignment vertical="top" wrapText="1"/>
    </xf>
    <xf numFmtId="0" fontId="27" fillId="0" borderId="103" xfId="2" applyFont="1" applyBorder="1" applyAlignment="1">
      <alignment vertical="top" wrapText="1"/>
    </xf>
    <xf numFmtId="0" fontId="27" fillId="0" borderId="104" xfId="2" applyFont="1" applyBorder="1" applyAlignment="1">
      <alignment vertical="top" wrapText="1"/>
    </xf>
    <xf numFmtId="0" fontId="18" fillId="26" borderId="191" xfId="2" applyFont="1" applyFill="1" applyBorder="1" applyAlignment="1">
      <alignment horizontal="center" vertical="center" wrapText="1"/>
    </xf>
    <xf numFmtId="0" fontId="109" fillId="26" borderId="192" xfId="2" applyFont="1" applyFill="1" applyBorder="1" applyAlignment="1">
      <alignment horizontal="center" vertical="center"/>
    </xf>
    <xf numFmtId="0" fontId="109" fillId="26" borderId="193" xfId="2" applyFont="1" applyFill="1" applyBorder="1" applyAlignment="1">
      <alignment horizontal="center" vertical="center"/>
    </xf>
    <xf numFmtId="14" fontId="21" fillId="26" borderId="194" xfId="2" applyNumberFormat="1" applyFont="1" applyFill="1" applyBorder="1" applyAlignment="1">
      <alignment horizontal="center" vertical="center"/>
    </xf>
    <xf numFmtId="0" fontId="176" fillId="22" borderId="10" xfId="0" applyFont="1" applyFill="1" applyBorder="1" applyAlignment="1">
      <alignment horizontal="center" vertical="center" wrapText="1"/>
    </xf>
    <xf numFmtId="177" fontId="177" fillId="22" borderId="10" xfId="2" applyNumberFormat="1" applyFont="1" applyFill="1" applyBorder="1" applyAlignment="1">
      <alignment horizontal="center" vertical="center" shrinkToFit="1"/>
    </xf>
    <xf numFmtId="0" fontId="132" fillId="34" borderId="148" xfId="2" applyFont="1" applyFill="1" applyBorder="1" applyAlignment="1">
      <alignment horizontal="center" vertical="center" wrapText="1"/>
    </xf>
    <xf numFmtId="0" fontId="142" fillId="27" borderId="0" xfId="0" applyFont="1" applyFill="1" applyBorder="1" applyAlignment="1">
      <alignment horizontal="left" vertical="center"/>
    </xf>
    <xf numFmtId="0" fontId="6" fillId="0" borderId="0" xfId="2" applyAlignment="1">
      <alignment horizontal="left" vertical="center"/>
    </xf>
    <xf numFmtId="0" fontId="6" fillId="0" borderId="0" xfId="2">
      <alignment vertical="center"/>
    </xf>
    <xf numFmtId="0" fontId="8" fillId="0" borderId="216" xfId="1" applyBorder="1" applyAlignment="1" applyProtection="1">
      <alignment vertical="center"/>
    </xf>
    <xf numFmtId="3" fontId="178" fillId="27" borderId="0" xfId="0" applyNumberFormat="1" applyFont="1" applyFill="1" applyAlignment="1">
      <alignment vertical="center" wrapText="1"/>
    </xf>
    <xf numFmtId="0" fontId="114" fillId="22" borderId="209" xfId="2" applyFont="1" applyFill="1" applyBorder="1" applyAlignment="1">
      <alignment horizontal="center" vertical="center"/>
    </xf>
    <xf numFmtId="177" fontId="23" fillId="24" borderId="10" xfId="2" applyNumberFormat="1" applyFont="1" applyFill="1" applyBorder="1" applyAlignment="1">
      <alignment horizontal="center" vertical="center" shrinkToFit="1"/>
    </xf>
    <xf numFmtId="0" fontId="180" fillId="0" borderId="0" xfId="0" applyFont="1" applyAlignment="1">
      <alignment vertical="top" wrapText="1"/>
    </xf>
    <xf numFmtId="56" fontId="8" fillId="0" borderId="215" xfId="1" applyNumberFormat="1" applyBorder="1" applyAlignment="1" applyProtection="1">
      <alignment vertical="center" wrapText="1"/>
    </xf>
    <xf numFmtId="0" fontId="181" fillId="39" borderId="0" xfId="0" applyFont="1" applyFill="1" applyAlignment="1">
      <alignment vertical="top" wrapText="1"/>
    </xf>
    <xf numFmtId="0" fontId="0" fillId="39" borderId="0" xfId="0" applyFill="1">
      <alignment vertical="center"/>
    </xf>
    <xf numFmtId="0" fontId="183" fillId="39" borderId="0" xfId="0" applyFont="1" applyFill="1" applyAlignment="1">
      <alignment vertical="center" wrapText="1"/>
    </xf>
    <xf numFmtId="0" fontId="0" fillId="39" borderId="0" xfId="0" applyFill="1" applyAlignment="1">
      <alignment vertical="top" wrapText="1"/>
    </xf>
    <xf numFmtId="0" fontId="77" fillId="39" borderId="0" xfId="0" applyFont="1" applyFill="1" applyAlignment="1">
      <alignment vertical="top" wrapText="1"/>
    </xf>
    <xf numFmtId="0" fontId="184" fillId="39" borderId="0" xfId="0" applyFont="1" applyFill="1" applyAlignment="1">
      <alignment vertical="center" wrapText="1"/>
    </xf>
    <xf numFmtId="0" fontId="185" fillId="39" borderId="0" xfId="0" applyFont="1" applyFill="1" applyAlignment="1">
      <alignment vertical="center" wrapText="1"/>
    </xf>
    <xf numFmtId="0" fontId="186" fillId="39" borderId="0" xfId="0" applyFont="1" applyFill="1" applyAlignment="1">
      <alignment vertical="center" wrapText="1"/>
    </xf>
    <xf numFmtId="0" fontId="77" fillId="0" borderId="0" xfId="0" applyFont="1" applyAlignment="1">
      <alignment vertical="top" wrapText="1"/>
    </xf>
    <xf numFmtId="0" fontId="187" fillId="6" borderId="75" xfId="0" applyFont="1" applyFill="1" applyBorder="1">
      <alignment vertical="center"/>
    </xf>
    <xf numFmtId="0" fontId="187" fillId="6" borderId="0" xfId="0" applyFont="1" applyFill="1" applyAlignment="1">
      <alignment horizontal="left" vertical="center"/>
    </xf>
    <xf numFmtId="0" fontId="187" fillId="6" borderId="0" xfId="0" applyFont="1" applyFill="1">
      <alignment vertical="center"/>
    </xf>
    <xf numFmtId="176" fontId="187" fillId="6" borderId="0" xfId="0" applyNumberFormat="1" applyFont="1" applyFill="1" applyAlignment="1">
      <alignment horizontal="left" vertical="center"/>
    </xf>
    <xf numFmtId="183" fontId="187" fillId="6" borderId="0" xfId="0" applyNumberFormat="1" applyFont="1" applyFill="1" applyAlignment="1">
      <alignment horizontal="center" vertical="center"/>
    </xf>
    <xf numFmtId="0" fontId="187" fillId="6" borderId="75" xfId="0" applyFont="1" applyFill="1" applyBorder="1" applyAlignment="1">
      <alignment vertical="top"/>
    </xf>
    <xf numFmtId="0" fontId="187" fillId="6" borderId="0" xfId="0" applyFont="1" applyFill="1" applyAlignment="1">
      <alignment vertical="top"/>
    </xf>
    <xf numFmtId="14" fontId="187" fillId="6" borderId="0" xfId="0" applyNumberFormat="1" applyFont="1" applyFill="1" applyAlignment="1">
      <alignment horizontal="left" vertical="center"/>
    </xf>
    <xf numFmtId="14" fontId="187" fillId="0" borderId="0" xfId="0" applyNumberFormat="1" applyFont="1">
      <alignment vertical="center"/>
    </xf>
    <xf numFmtId="0" fontId="188" fillId="0" borderId="0" xfId="0" applyFont="1">
      <alignment vertical="center"/>
    </xf>
    <xf numFmtId="180" fontId="51" fillId="13" borderId="217" xfId="17" applyNumberFormat="1" applyFont="1" applyFill="1" applyBorder="1" applyAlignment="1">
      <alignment horizontal="center" vertical="center"/>
    </xf>
    <xf numFmtId="0" fontId="8" fillId="0" borderId="221" xfId="1" applyBorder="1" applyAlignment="1" applyProtection="1">
      <alignment vertical="center"/>
    </xf>
    <xf numFmtId="0" fontId="187" fillId="6" borderId="0" xfId="0" applyFont="1" applyFill="1" applyAlignment="1">
      <alignment horizontal="left" vertical="center"/>
    </xf>
    <xf numFmtId="0" fontId="8" fillId="0" borderId="146" xfId="1" applyFill="1" applyBorder="1" applyAlignment="1" applyProtection="1">
      <alignment vertical="top" wrapText="1"/>
    </xf>
    <xf numFmtId="0" fontId="6" fillId="0" borderId="69" xfId="2" applyBorder="1" applyAlignment="1">
      <alignment vertical="top" wrapText="1"/>
    </xf>
    <xf numFmtId="0" fontId="70" fillId="0" borderId="0" xfId="1" applyFont="1" applyAlignment="1" applyProtection="1">
      <alignment vertical="center"/>
    </xf>
    <xf numFmtId="0" fontId="6" fillId="0" borderId="0" xfId="2">
      <alignment vertical="center"/>
    </xf>
    <xf numFmtId="0" fontId="8" fillId="38" borderId="153" xfId="1" applyFill="1" applyBorder="1" applyAlignment="1" applyProtection="1">
      <alignment horizontal="left" vertical="top"/>
    </xf>
    <xf numFmtId="0" fontId="6" fillId="38" borderId="183" xfId="2" applyFill="1" applyBorder="1" applyAlignment="1">
      <alignment horizontal="left" vertical="top"/>
    </xf>
    <xf numFmtId="0" fontId="38" fillId="0" borderId="0" xfId="17" applyFont="1">
      <alignment vertical="center"/>
    </xf>
    <xf numFmtId="0" fontId="94" fillId="0" borderId="0" xfId="17" applyFont="1" applyAlignment="1">
      <alignment horizontal="left" vertical="center"/>
    </xf>
    <xf numFmtId="0" fontId="36" fillId="10" borderId="0" xfId="2" applyFont="1" applyFill="1" applyAlignment="1">
      <alignment horizontal="center" vertical="center"/>
    </xf>
    <xf numFmtId="0" fontId="44" fillId="0" borderId="0" xfId="17" applyFont="1">
      <alignment vertical="center"/>
    </xf>
    <xf numFmtId="0" fontId="14" fillId="0" borderId="0" xfId="17" applyFont="1" applyAlignment="1">
      <alignment horizontal="center" vertical="center"/>
    </xf>
    <xf numFmtId="14" fontId="1" fillId="0" borderId="53"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4" fillId="0" borderId="0" xfId="17" applyFont="1" applyAlignment="1">
      <alignment vertical="top" wrapText="1"/>
    </xf>
    <xf numFmtId="0" fontId="1" fillId="11" borderId="0" xfId="17" applyFill="1" applyAlignment="1">
      <alignment horizontal="center" vertical="center"/>
    </xf>
    <xf numFmtId="0" fontId="1" fillId="0" borderId="53" xfId="17" applyBorder="1">
      <alignment vertical="center"/>
    </xf>
    <xf numFmtId="0" fontId="6" fillId="11" borderId="0" xfId="2" applyFill="1" applyAlignment="1">
      <alignment vertical="center" wrapText="1"/>
    </xf>
    <xf numFmtId="0" fontId="39" fillId="0" borderId="0" xfId="17" applyFont="1">
      <alignment vertical="center"/>
    </xf>
    <xf numFmtId="0" fontId="48" fillId="0" borderId="0" xfId="17" applyFont="1" applyAlignment="1">
      <alignment horizontal="center" vertical="center" wrapText="1"/>
    </xf>
    <xf numFmtId="0" fontId="49" fillId="0" borderId="0" xfId="17" applyFont="1">
      <alignment vertical="center"/>
    </xf>
    <xf numFmtId="0" fontId="6" fillId="0" borderId="0" xfId="2" applyAlignment="1">
      <alignment horizontal="center" vertical="center"/>
    </xf>
    <xf numFmtId="0" fontId="9" fillId="0" borderId="0" xfId="17" applyFont="1" applyAlignment="1">
      <alignment horizontal="left" vertical="center"/>
    </xf>
    <xf numFmtId="0" fontId="50" fillId="0" borderId="0" xfId="17" applyFont="1" applyAlignment="1">
      <alignment horizontal="left" vertical="center"/>
    </xf>
    <xf numFmtId="0" fontId="51" fillId="0" borderId="56" xfId="17" applyFont="1" applyBorder="1">
      <alignment vertical="center"/>
    </xf>
    <xf numFmtId="0" fontId="51" fillId="0" borderId="56" xfId="17" applyFont="1" applyBorder="1" applyAlignment="1">
      <alignment horizontal="right" vertical="center"/>
    </xf>
    <xf numFmtId="0" fontId="39" fillId="0" borderId="58" xfId="17" applyFont="1" applyBorder="1" applyAlignment="1">
      <alignment horizontal="center" vertical="center"/>
    </xf>
    <xf numFmtId="0" fontId="39" fillId="0" borderId="222"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xf>
    <xf numFmtId="0" fontId="54" fillId="0" borderId="0" xfId="17" applyFont="1" applyAlignment="1">
      <alignment horizontal="center" vertical="center" wrapText="1"/>
    </xf>
    <xf numFmtId="0" fontId="49" fillId="0" borderId="0" xfId="17" applyFont="1" applyAlignment="1">
      <alignment horizontal="right" vertical="center"/>
    </xf>
    <xf numFmtId="0" fontId="55" fillId="0" borderId="0" xfId="17" applyFont="1" applyAlignment="1">
      <alignment horizontal="center" vertical="center"/>
    </xf>
    <xf numFmtId="0" fontId="1" fillId="0" borderId="0" xfId="17" applyAlignment="1">
      <alignment vertical="center" shrinkToFit="1"/>
    </xf>
    <xf numFmtId="0" fontId="12" fillId="0" borderId="223" xfId="17" applyFont="1" applyBorder="1" applyAlignment="1">
      <alignment horizontal="center" vertical="center" shrinkToFit="1"/>
    </xf>
    <xf numFmtId="0" fontId="51" fillId="0" borderId="59" xfId="17" applyFont="1" applyBorder="1" applyAlignment="1">
      <alignment vertical="center" shrinkToFit="1"/>
    </xf>
    <xf numFmtId="0" fontId="51" fillId="0" borderId="59" xfId="17" applyFont="1" applyBorder="1" applyAlignment="1">
      <alignment horizontal="center" vertical="center"/>
    </xf>
    <xf numFmtId="0" fontId="1" fillId="0" borderId="157" xfId="17" applyBorder="1" applyAlignment="1">
      <alignment horizontal="center" vertical="center" wrapText="1"/>
    </xf>
    <xf numFmtId="0" fontId="1" fillId="0" borderId="158" xfId="17" applyBorder="1" applyAlignment="1">
      <alignment horizontal="center" vertical="center"/>
    </xf>
    <xf numFmtId="0" fontId="13" fillId="0" borderId="160" xfId="2" applyFont="1" applyBorder="1" applyAlignment="1">
      <alignment horizontal="center" vertical="center" wrapText="1"/>
    </xf>
    <xf numFmtId="0" fontId="13" fillId="0" borderId="161" xfId="2" applyFont="1" applyBorder="1" applyAlignment="1">
      <alignment horizontal="center" vertical="center" wrapText="1"/>
    </xf>
    <xf numFmtId="0" fontId="13" fillId="0" borderId="162" xfId="2" applyFont="1" applyBorder="1" applyAlignment="1">
      <alignment horizontal="center" vertical="center" wrapText="1"/>
    </xf>
    <xf numFmtId="0" fontId="1" fillId="22" borderId="170" xfId="17" applyFill="1" applyBorder="1" applyAlignment="1">
      <alignment horizontal="center" vertical="center" wrapText="1"/>
    </xf>
    <xf numFmtId="14" fontId="1" fillId="22" borderId="171" xfId="17" applyNumberFormat="1" applyFill="1" applyBorder="1" applyAlignment="1">
      <alignment horizontal="center" vertical="center"/>
    </xf>
    <xf numFmtId="0" fontId="13" fillId="0" borderId="163" xfId="2" applyFont="1" applyBorder="1" applyAlignment="1">
      <alignment horizontal="center" vertical="center" wrapText="1"/>
    </xf>
    <xf numFmtId="0" fontId="13" fillId="0" borderId="164" xfId="2" applyFont="1" applyBorder="1" applyAlignment="1">
      <alignment horizontal="center" vertical="center" wrapText="1"/>
    </xf>
    <xf numFmtId="0" fontId="38" fillId="22" borderId="170" xfId="17" applyFont="1" applyFill="1" applyBorder="1" applyAlignment="1">
      <alignment horizontal="center" vertical="center" wrapText="1"/>
    </xf>
    <xf numFmtId="14" fontId="38" fillId="22" borderId="171" xfId="17" applyNumberFormat="1" applyFont="1" applyFill="1" applyBorder="1" applyAlignment="1">
      <alignment horizontal="center" vertical="center"/>
    </xf>
    <xf numFmtId="0" fontId="13" fillId="0" borderId="162" xfId="2" applyFont="1" applyBorder="1" applyAlignment="1">
      <alignment horizontal="center" vertical="center"/>
    </xf>
    <xf numFmtId="0" fontId="13" fillId="0" borderId="21" xfId="2" applyFont="1" applyBorder="1" applyAlignment="1">
      <alignment horizontal="center" vertical="center" wrapText="1"/>
    </xf>
    <xf numFmtId="0" fontId="1" fillId="22" borderId="168" xfId="17" applyFill="1" applyBorder="1" applyAlignment="1">
      <alignment horizontal="center" vertical="center" wrapText="1"/>
    </xf>
    <xf numFmtId="14" fontId="1" fillId="22" borderId="169" xfId="17" applyNumberFormat="1" applyFill="1" applyBorder="1" applyAlignment="1">
      <alignment horizontal="center" vertical="center"/>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60" fillId="3" borderId="0" xfId="17" applyFont="1" applyFill="1" applyAlignment="1">
      <alignment horizontal="center" vertical="center" wrapText="1"/>
    </xf>
    <xf numFmtId="0" fontId="1" fillId="6" borderId="0" xfId="2" applyFont="1" applyFill="1" applyAlignment="1">
      <alignment horizontal="center" vertical="center"/>
    </xf>
    <xf numFmtId="0" fontId="47" fillId="6" borderId="0" xfId="0" applyFont="1" applyFill="1" applyAlignment="1">
      <alignment horizontal="center" vertical="center" wrapText="1"/>
    </xf>
    <xf numFmtId="180" fontId="51"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7" fillId="6" borderId="0" xfId="17" applyFont="1" applyFill="1">
      <alignment vertical="center"/>
    </xf>
    <xf numFmtId="0" fontId="51" fillId="0" borderId="0" xfId="16" applyFont="1">
      <alignment vertical="center"/>
    </xf>
    <xf numFmtId="0" fontId="10" fillId="0" borderId="0" xfId="16" applyFont="1">
      <alignment vertical="center"/>
    </xf>
    <xf numFmtId="177" fontId="1" fillId="5" borderId="43" xfId="2" applyNumberFormat="1" applyFont="1" applyFill="1" applyBorder="1" applyAlignment="1">
      <alignment horizontal="center" vertical="center" wrapText="1"/>
    </xf>
    <xf numFmtId="177" fontId="6" fillId="22" borderId="10" xfId="2" applyNumberFormat="1" applyFill="1" applyBorder="1" applyAlignment="1">
      <alignment horizontal="center" vertical="center" shrinkToFit="1"/>
    </xf>
    <xf numFmtId="177" fontId="1" fillId="22" borderId="43" xfId="2" applyNumberFormat="1" applyFont="1" applyFill="1" applyBorder="1" applyAlignment="1">
      <alignment horizontal="center" vertical="center" wrapText="1"/>
    </xf>
    <xf numFmtId="177" fontId="12" fillId="0" borderId="10" xfId="2" applyNumberFormat="1" applyFont="1" applyBorder="1" applyAlignment="1">
      <alignment horizontal="center" vertical="center" shrinkToFit="1"/>
    </xf>
    <xf numFmtId="177" fontId="6" fillId="22" borderId="13" xfId="2" applyNumberFormat="1" applyFill="1" applyBorder="1" applyAlignment="1">
      <alignment horizontal="center" vertical="center" shrinkToFit="1"/>
    </xf>
    <xf numFmtId="177" fontId="6" fillId="22" borderId="15" xfId="2" applyNumberFormat="1" applyFill="1" applyBorder="1" applyAlignment="1">
      <alignment horizontal="center" vertical="center" shrinkToFit="1"/>
    </xf>
    <xf numFmtId="177" fontId="6" fillId="7" borderId="13" xfId="2" applyNumberFormat="1" applyFill="1" applyBorder="1" applyAlignment="1">
      <alignment horizontal="center" vertical="center" shrinkToFit="1"/>
    </xf>
    <xf numFmtId="177" fontId="6" fillId="6" borderId="13" xfId="2" applyNumberFormat="1" applyFill="1" applyBorder="1" applyAlignment="1">
      <alignment horizontal="center" vertical="center" shrinkToFit="1"/>
    </xf>
    <xf numFmtId="177" fontId="6" fillId="0" borderId="13" xfId="2" applyNumberFormat="1" applyBorder="1" applyAlignment="1">
      <alignment horizontal="center" vertical="center" shrinkToFit="1"/>
    </xf>
    <xf numFmtId="177" fontId="6" fillId="0" borderId="10" xfId="2" applyNumberFormat="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25" borderId="10" xfId="2" applyNumberFormat="1" applyFill="1" applyBorder="1" applyAlignment="1">
      <alignment horizontal="center" vertical="center" shrinkToFit="1"/>
    </xf>
    <xf numFmtId="177" fontId="6" fillId="9" borderId="10" xfId="2" applyNumberFormat="1" applyFill="1" applyBorder="1" applyAlignment="1">
      <alignment horizontal="center" vertical="center" shrinkToFit="1"/>
    </xf>
    <xf numFmtId="177" fontId="10" fillId="0" borderId="10" xfId="2" applyNumberFormat="1" applyFont="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2" borderId="10" xfId="2" applyNumberFormat="1" applyFill="1" applyBorder="1" applyAlignment="1">
      <alignment horizontal="center" vertical="center" shrinkToFit="1"/>
    </xf>
    <xf numFmtId="0" fontId="1" fillId="0" borderId="10" xfId="0" applyFont="1" applyBorder="1" applyAlignment="1">
      <alignment horizontal="center" vertical="center" wrapText="1"/>
    </xf>
    <xf numFmtId="0" fontId="6" fillId="6" borderId="10" xfId="2" applyFill="1" applyBorder="1" applyAlignment="1">
      <alignment horizontal="center" vertical="center" wrapText="1"/>
    </xf>
    <xf numFmtId="177" fontId="6" fillId="0" borderId="110" xfId="2" applyNumberFormat="1" applyBorder="1" applyAlignment="1">
      <alignment horizontal="center" vertical="center" wrapText="1"/>
    </xf>
    <xf numFmtId="0" fontId="6" fillId="0" borderId="10" xfId="2" applyBorder="1" applyAlignment="1">
      <alignment horizontal="center" vertical="center"/>
    </xf>
    <xf numFmtId="177" fontId="1" fillId="0" borderId="10" xfId="2" applyNumberFormat="1" applyFont="1" applyBorder="1" applyAlignment="1">
      <alignment horizontal="center" vertical="center" shrinkToFit="1"/>
    </xf>
    <xf numFmtId="177" fontId="6" fillId="6" borderId="10" xfId="2" applyNumberFormat="1" applyFill="1" applyBorder="1" applyAlignment="1">
      <alignment horizontal="center" vertical="center" wrapText="1"/>
    </xf>
    <xf numFmtId="177" fontId="6" fillId="0" borderId="10" xfId="2" applyNumberFormat="1" applyBorder="1" applyAlignment="1">
      <alignment horizontal="center" vertical="center" wrapText="1"/>
    </xf>
    <xf numFmtId="177" fontId="6" fillId="7" borderId="10" xfId="2" applyNumberFormat="1" applyFill="1" applyBorder="1" applyAlignment="1">
      <alignment horizontal="center" vertical="center" wrapText="1"/>
    </xf>
    <xf numFmtId="177" fontId="6" fillId="8" borderId="110" xfId="2" applyNumberFormat="1" applyFill="1" applyBorder="1" applyAlignment="1">
      <alignment horizontal="center" vertical="center" wrapText="1"/>
    </xf>
    <xf numFmtId="0" fontId="23" fillId="0" borderId="9" xfId="2" applyFont="1" applyBorder="1" applyAlignment="1">
      <alignment horizontal="center" vertical="center"/>
    </xf>
    <xf numFmtId="177" fontId="6" fillId="8" borderId="10" xfId="2" applyNumberFormat="1" applyFill="1" applyBorder="1" applyAlignment="1">
      <alignment horizontal="center" vertical="center" wrapText="1"/>
    </xf>
    <xf numFmtId="177" fontId="6" fillId="0" borderId="112"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2" fillId="6" borderId="0" xfId="2" applyFont="1" applyFill="1" applyAlignment="1">
      <alignment horizontal="center" vertical="center"/>
    </xf>
    <xf numFmtId="0" fontId="79" fillId="6" borderId="0" xfId="2" applyFont="1" applyFill="1" applyAlignment="1">
      <alignment horizontal="left" vertical="center"/>
    </xf>
    <xf numFmtId="0" fontId="1" fillId="0" borderId="0" xfId="2" applyFont="1">
      <alignment vertical="center"/>
    </xf>
    <xf numFmtId="0" fontId="122" fillId="22" borderId="0" xfId="0" applyFont="1" applyFill="1" applyAlignment="1">
      <alignment horizontal="center" vertical="center"/>
    </xf>
    <xf numFmtId="0" fontId="187" fillId="6" borderId="0" xfId="0" applyFont="1" applyFill="1" applyAlignment="1">
      <alignment horizontal="left" vertical="center"/>
    </xf>
    <xf numFmtId="3" fontId="142" fillId="40" borderId="0" xfId="0" applyNumberFormat="1" applyFont="1" applyFill="1" applyBorder="1" applyAlignment="1">
      <alignment vertical="center" wrapText="1"/>
    </xf>
    <xf numFmtId="184" fontId="142" fillId="40" borderId="0" xfId="0" applyNumberFormat="1" applyFont="1" applyFill="1" applyAlignment="1">
      <alignment vertical="center" wrapText="1"/>
    </xf>
    <xf numFmtId="177" fontId="142" fillId="40" borderId="0" xfId="0" applyNumberFormat="1" applyFont="1" applyFill="1" applyBorder="1" applyAlignment="1">
      <alignment horizontal="right" vertical="center" wrapText="1"/>
    </xf>
    <xf numFmtId="184" fontId="143" fillId="40" borderId="0" xfId="0" applyNumberFormat="1" applyFont="1" applyFill="1" applyBorder="1" applyAlignment="1">
      <alignment horizontal="center" vertical="center" wrapText="1"/>
    </xf>
    <xf numFmtId="184" fontId="179" fillId="40" borderId="0" xfId="0" applyNumberFormat="1" applyFont="1" applyFill="1" applyAlignment="1">
      <alignment vertical="center" wrapText="1"/>
    </xf>
    <xf numFmtId="0" fontId="191" fillId="0" borderId="0" xfId="1" applyFont="1" applyAlignment="1" applyProtection="1">
      <alignment horizontal="left" vertical="top" wrapText="1"/>
    </xf>
    <xf numFmtId="0" fontId="77" fillId="22" borderId="0" xfId="0" applyFont="1" applyFill="1" applyAlignment="1">
      <alignment horizontal="center" vertical="center" wrapText="1"/>
    </xf>
    <xf numFmtId="0" fontId="104" fillId="41" borderId="144" xfId="0" applyFont="1" applyFill="1" applyBorder="1" applyAlignment="1">
      <alignment horizontal="center" vertical="center" wrapText="1"/>
    </xf>
    <xf numFmtId="0" fontId="21" fillId="0" borderId="0" xfId="0" applyFont="1" applyBorder="1" applyAlignment="1">
      <alignment horizontal="left" vertical="top" wrapText="1"/>
    </xf>
    <xf numFmtId="0" fontId="8" fillId="0" borderId="224" xfId="1" applyFill="1" applyBorder="1" applyAlignment="1" applyProtection="1">
      <alignment vertical="center"/>
    </xf>
    <xf numFmtId="0" fontId="110" fillId="24" borderId="199" xfId="2" applyFont="1" applyFill="1" applyBorder="1" applyAlignment="1">
      <alignment horizontal="center" vertical="center" wrapText="1"/>
    </xf>
    <xf numFmtId="0" fontId="167" fillId="40" borderId="0" xfId="0" applyFont="1" applyFill="1" applyBorder="1" applyAlignment="1">
      <alignment horizontal="left" vertical="center" shrinkToFit="1"/>
    </xf>
    <xf numFmtId="0" fontId="182" fillId="39" borderId="0" xfId="0" applyFont="1" applyFill="1" applyAlignment="1">
      <alignment vertical="center" wrapText="1"/>
    </xf>
    <xf numFmtId="0" fontId="77" fillId="22" borderId="0" xfId="0" applyFont="1" applyFill="1" applyAlignment="1">
      <alignment horizontal="center" vertical="center"/>
    </xf>
    <xf numFmtId="0" fontId="51" fillId="22" borderId="223" xfId="16" applyFont="1" applyFill="1" applyBorder="1">
      <alignment vertical="center"/>
    </xf>
    <xf numFmtId="0" fontId="51" fillId="22" borderId="225" xfId="16" applyFont="1" applyFill="1" applyBorder="1">
      <alignment vertical="center"/>
    </xf>
    <xf numFmtId="0" fontId="10" fillId="22" borderId="225" xfId="16" applyFont="1" applyFill="1" applyBorder="1">
      <alignment vertical="center"/>
    </xf>
    <xf numFmtId="0" fontId="38" fillId="0" borderId="0" xfId="17" applyFont="1" applyAlignment="1">
      <alignment horizontal="left" vertical="center" indent="2"/>
    </xf>
    <xf numFmtId="0" fontId="27" fillId="2" borderId="49" xfId="1" applyFont="1" applyFill="1" applyBorder="1" applyAlignment="1" applyProtection="1">
      <alignment horizontal="center" vertical="center" wrapText="1"/>
    </xf>
    <xf numFmtId="0" fontId="171" fillId="0" borderId="0" xfId="0" applyFont="1" applyAlignment="1">
      <alignment horizontal="left" vertical="center" wrapText="1"/>
    </xf>
    <xf numFmtId="0" fontId="170" fillId="0" borderId="0" xfId="0" applyFont="1" applyAlignment="1">
      <alignment horizontal="left" vertical="center" wrapText="1"/>
    </xf>
    <xf numFmtId="0" fontId="149" fillId="28" borderId="0" xfId="0" applyFont="1" applyFill="1" applyAlignment="1">
      <alignment vertical="center"/>
    </xf>
    <xf numFmtId="0" fontId="154" fillId="22" borderId="0" xfId="0" applyFont="1" applyFill="1" applyAlignment="1">
      <alignment horizontal="center" vertical="center" wrapText="1"/>
    </xf>
    <xf numFmtId="14" fontId="38" fillId="22" borderId="171" xfId="17" applyNumberFormat="1" applyFont="1" applyFill="1" applyBorder="1" applyAlignment="1">
      <alignment horizontal="center" vertical="center" wrapText="1"/>
    </xf>
    <xf numFmtId="0" fontId="192" fillId="0" borderId="0" xfId="17" applyFont="1" applyAlignment="1">
      <alignment vertical="center"/>
    </xf>
    <xf numFmtId="184" fontId="195" fillId="40" borderId="0" xfId="0" applyNumberFormat="1" applyFont="1" applyFill="1" applyAlignment="1">
      <alignment vertical="center" wrapText="1"/>
    </xf>
    <xf numFmtId="0" fontId="156" fillId="22" borderId="170" xfId="17" applyFont="1" applyFill="1" applyBorder="1" applyAlignment="1">
      <alignment horizontal="center" vertical="center" wrapText="1"/>
    </xf>
    <xf numFmtId="14" fontId="156" fillId="22" borderId="171" xfId="17" applyNumberFormat="1" applyFont="1" applyFill="1" applyBorder="1" applyAlignment="1">
      <alignment horizontal="center" vertical="center" wrapText="1"/>
    </xf>
    <xf numFmtId="3" fontId="148" fillId="27" borderId="0" xfId="0" applyNumberFormat="1" applyFont="1" applyFill="1" applyBorder="1" applyAlignment="1">
      <alignment horizontal="right" vertical="center"/>
    </xf>
    <xf numFmtId="0" fontId="142" fillId="40" borderId="0" xfId="0" applyFont="1" applyFill="1" applyBorder="1" applyAlignment="1">
      <alignment horizontal="left" vertical="center" wrapText="1"/>
    </xf>
    <xf numFmtId="0" fontId="196" fillId="0" borderId="0" xfId="1" applyFont="1" applyAlignment="1" applyProtection="1">
      <alignment horizontal="left" vertical="top" wrapText="1"/>
    </xf>
    <xf numFmtId="0" fontId="24" fillId="5" borderId="9" xfId="2" applyFont="1" applyFill="1" applyBorder="1" applyAlignment="1">
      <alignment horizontal="center" vertical="top" wrapText="1"/>
    </xf>
    <xf numFmtId="14" fontId="44" fillId="22" borderId="171" xfId="17" applyNumberFormat="1" applyFont="1" applyFill="1" applyBorder="1" applyAlignment="1">
      <alignment horizontal="center" vertical="center"/>
    </xf>
    <xf numFmtId="0" fontId="157" fillId="22" borderId="0" xfId="0" applyFont="1" applyFill="1" applyAlignment="1">
      <alignment horizontal="left" vertical="top" wrapText="1"/>
    </xf>
    <xf numFmtId="3" fontId="171" fillId="0" borderId="0" xfId="0" applyNumberFormat="1" applyFont="1" applyAlignment="1">
      <alignment horizontal="left" vertical="center" wrapText="1"/>
    </xf>
    <xf numFmtId="10" fontId="143" fillId="27" borderId="0" xfId="0" applyNumberFormat="1" applyFont="1" applyFill="1" applyAlignment="1">
      <alignment horizontal="center" vertical="center" wrapText="1"/>
    </xf>
    <xf numFmtId="0" fontId="142" fillId="27" borderId="0" xfId="0" applyFont="1" applyFill="1" applyBorder="1" applyAlignment="1">
      <alignment horizontal="left" vertical="center" shrinkToFit="1"/>
    </xf>
    <xf numFmtId="3" fontId="142" fillId="27" borderId="0" xfId="0" applyNumberFormat="1" applyFont="1" applyFill="1" applyBorder="1" applyAlignment="1">
      <alignment vertical="center" wrapText="1"/>
    </xf>
    <xf numFmtId="184" fontId="179" fillId="43" borderId="0" xfId="0" applyNumberFormat="1" applyFont="1" applyFill="1" applyBorder="1" applyAlignment="1">
      <alignment horizontal="center" vertical="center" wrapText="1"/>
    </xf>
    <xf numFmtId="184" fontId="134" fillId="43" borderId="0" xfId="0" applyNumberFormat="1" applyFont="1" applyFill="1" applyBorder="1" applyAlignment="1">
      <alignment horizontal="center" vertical="center" wrapText="1"/>
    </xf>
    <xf numFmtId="0" fontId="198" fillId="22" borderId="0" xfId="0" applyFont="1" applyFill="1" applyAlignment="1">
      <alignment horizontal="left" vertical="top" wrapText="1" indent="1"/>
    </xf>
    <xf numFmtId="0" fontId="181" fillId="44" borderId="0" xfId="0" applyFont="1" applyFill="1" applyAlignment="1">
      <alignment vertical="top" wrapText="1"/>
    </xf>
    <xf numFmtId="0" fontId="182" fillId="39" borderId="0" xfId="0" applyFont="1" applyFill="1" applyAlignment="1">
      <alignment vertical="center"/>
    </xf>
    <xf numFmtId="0" fontId="181" fillId="46" borderId="226" xfId="0" applyFont="1" applyFill="1" applyBorder="1" applyAlignment="1">
      <alignment vertical="top" wrapText="1"/>
    </xf>
    <xf numFmtId="0" fontId="181" fillId="46" borderId="227" xfId="0" applyFont="1" applyFill="1" applyBorder="1" applyAlignment="1">
      <alignment vertical="top" wrapText="1"/>
    </xf>
    <xf numFmtId="0" fontId="0" fillId="46" borderId="227" xfId="0" applyFill="1" applyBorder="1">
      <alignment vertical="center"/>
    </xf>
    <xf numFmtId="0" fontId="0" fillId="46" borderId="228" xfId="0" applyFill="1" applyBorder="1">
      <alignment vertical="center"/>
    </xf>
    <xf numFmtId="0" fontId="181" fillId="46" borderId="229" xfId="0" applyFont="1" applyFill="1" applyBorder="1" applyAlignment="1">
      <alignment vertical="top" wrapText="1"/>
    </xf>
    <xf numFmtId="0" fontId="181" fillId="46" borderId="0" xfId="0" applyFont="1" applyFill="1" applyBorder="1" applyAlignment="1">
      <alignment vertical="top" wrapText="1"/>
    </xf>
    <xf numFmtId="0" fontId="181" fillId="46" borderId="230" xfId="0" applyFont="1" applyFill="1" applyBorder="1" applyAlignment="1">
      <alignment vertical="top" wrapText="1"/>
    </xf>
    <xf numFmtId="0" fontId="181" fillId="46" borderId="231" xfId="0" applyFont="1" applyFill="1" applyBorder="1" applyAlignment="1">
      <alignment vertical="top" wrapText="1"/>
    </xf>
    <xf numFmtId="0" fontId="181" fillId="46" borderId="232" xfId="0" applyFont="1" applyFill="1" applyBorder="1" applyAlignment="1">
      <alignment vertical="top" wrapText="1"/>
    </xf>
    <xf numFmtId="0" fontId="181" fillId="46" borderId="233" xfId="0" applyFont="1" applyFill="1" applyBorder="1" applyAlignment="1">
      <alignment vertical="top" wrapText="1"/>
    </xf>
    <xf numFmtId="0" fontId="181" fillId="47" borderId="0" xfId="0" applyFont="1" applyFill="1" applyBorder="1" applyAlignment="1">
      <alignment vertical="top" wrapText="1"/>
    </xf>
    <xf numFmtId="0" fontId="201" fillId="39" borderId="0" xfId="0" applyFont="1" applyFill="1" applyAlignment="1">
      <alignment vertical="top" wrapText="1"/>
    </xf>
    <xf numFmtId="0" fontId="198" fillId="39" borderId="0" xfId="0" applyFont="1" applyFill="1">
      <alignment vertical="center"/>
    </xf>
    <xf numFmtId="0" fontId="202" fillId="39" borderId="0" xfId="0" applyFont="1" applyFill="1" applyAlignment="1">
      <alignment vertical="center" wrapText="1"/>
    </xf>
    <xf numFmtId="0" fontId="180" fillId="39" borderId="0" xfId="0" applyFont="1" applyFill="1" applyAlignment="1">
      <alignment vertical="top" wrapText="1"/>
    </xf>
    <xf numFmtId="0" fontId="0" fillId="39" borderId="0" xfId="0" applyFill="1" applyAlignment="1">
      <alignment horizontal="left" vertical="center"/>
    </xf>
    <xf numFmtId="0" fontId="6" fillId="0" borderId="0" xfId="2">
      <alignment vertical="center"/>
    </xf>
    <xf numFmtId="0" fontId="104" fillId="22" borderId="173" xfId="0" applyFont="1" applyFill="1" applyBorder="1" applyAlignment="1">
      <alignment horizontal="center" vertical="center" wrapText="1"/>
    </xf>
    <xf numFmtId="0" fontId="104" fillId="22" borderId="211" xfId="0" applyFont="1" applyFill="1" applyBorder="1" applyAlignment="1">
      <alignment horizontal="center" vertical="center" wrapText="1"/>
    </xf>
    <xf numFmtId="0" fontId="1" fillId="22" borderId="0" xfId="2" applyFont="1" applyFill="1">
      <alignment vertical="center"/>
    </xf>
    <xf numFmtId="0" fontId="23" fillId="22" borderId="234" xfId="2" applyFont="1" applyFill="1" applyBorder="1" applyAlignment="1">
      <alignment horizontal="center" vertical="center"/>
    </xf>
    <xf numFmtId="0" fontId="24" fillId="22" borderId="43" xfId="2" applyFont="1" applyFill="1" applyBorder="1" applyAlignment="1">
      <alignment horizontal="center" vertical="top" wrapText="1"/>
    </xf>
    <xf numFmtId="0" fontId="13" fillId="22" borderId="218" xfId="2" applyFont="1" applyFill="1" applyBorder="1" applyAlignment="1">
      <alignment vertical="top" wrapText="1"/>
    </xf>
    <xf numFmtId="0" fontId="13" fillId="22" borderId="219" xfId="2" applyFont="1" applyFill="1" applyBorder="1" applyAlignment="1">
      <alignment vertical="top" wrapText="1"/>
    </xf>
    <xf numFmtId="0" fontId="13" fillId="22" borderId="220" xfId="2" applyFont="1" applyFill="1" applyBorder="1" applyAlignment="1">
      <alignment vertical="top" wrapText="1"/>
    </xf>
    <xf numFmtId="0" fontId="10" fillId="22" borderId="219" xfId="2" applyFont="1" applyFill="1" applyBorder="1" applyAlignment="1">
      <alignment vertical="top" wrapText="1"/>
    </xf>
    <xf numFmtId="0" fontId="10" fillId="22" borderId="220" xfId="2" applyFont="1" applyFill="1" applyBorder="1" applyAlignment="1">
      <alignment vertical="top" wrapText="1"/>
    </xf>
    <xf numFmtId="0" fontId="10" fillId="22" borderId="218" xfId="2" applyFont="1" applyFill="1" applyBorder="1" applyAlignment="1">
      <alignment vertical="top" wrapText="1"/>
    </xf>
    <xf numFmtId="0" fontId="23" fillId="22" borderId="234" xfId="2" applyFont="1" applyFill="1" applyBorder="1" applyAlignment="1">
      <alignment horizontal="left" vertical="center"/>
    </xf>
    <xf numFmtId="0" fontId="23" fillId="22" borderId="14" xfId="2" applyFont="1" applyFill="1" applyBorder="1" applyAlignment="1">
      <alignment horizontal="left" vertical="center"/>
    </xf>
    <xf numFmtId="0" fontId="23" fillId="6" borderId="14" xfId="2" applyFont="1" applyFill="1" applyBorder="1" applyAlignment="1">
      <alignment horizontal="left" vertical="center"/>
    </xf>
    <xf numFmtId="0" fontId="23" fillId="0" borderId="12" xfId="2" applyFont="1" applyBorder="1" applyAlignment="1">
      <alignment horizontal="left" vertical="center"/>
    </xf>
    <xf numFmtId="0" fontId="23" fillId="6" borderId="16" xfId="2" applyFont="1" applyFill="1" applyBorder="1" applyAlignment="1">
      <alignment horizontal="left" vertical="center"/>
    </xf>
    <xf numFmtId="177" fontId="10" fillId="22" borderId="10" xfId="2" applyNumberFormat="1" applyFont="1" applyFill="1" applyBorder="1" applyAlignment="1">
      <alignment horizontal="center" vertical="center" shrinkToFit="1"/>
    </xf>
    <xf numFmtId="177" fontId="10" fillId="8" borderId="10" xfId="2" applyNumberFormat="1" applyFont="1" applyFill="1" applyBorder="1" applyAlignment="1">
      <alignment horizontal="center" vertical="center" shrinkToFit="1"/>
    </xf>
    <xf numFmtId="177" fontId="10" fillId="0" borderId="10" xfId="2" applyNumberFormat="1" applyFont="1" applyBorder="1" applyAlignment="1">
      <alignment horizontal="center" vertical="center" wrapText="1"/>
    </xf>
    <xf numFmtId="177" fontId="13" fillId="48" borderId="110" xfId="2" applyNumberFormat="1" applyFont="1" applyFill="1" applyBorder="1" applyAlignment="1">
      <alignment horizontal="center" vertical="center" wrapText="1"/>
    </xf>
    <xf numFmtId="177" fontId="13" fillId="48" borderId="10" xfId="2" applyNumberFormat="1" applyFont="1" applyFill="1" applyBorder="1" applyAlignment="1">
      <alignment horizontal="center" vertical="center" shrinkToFit="1"/>
    </xf>
    <xf numFmtId="0" fontId="104" fillId="49" borderId="144" xfId="0" applyFont="1" applyFill="1" applyBorder="1" applyAlignment="1">
      <alignment horizontal="center" vertical="center" wrapText="1"/>
    </xf>
    <xf numFmtId="3" fontId="148" fillId="27" borderId="0" xfId="0" applyNumberFormat="1" applyFont="1" applyFill="1" applyBorder="1" applyAlignment="1">
      <alignment vertical="center"/>
    </xf>
    <xf numFmtId="184" fontId="143" fillId="27" borderId="0" xfId="0" applyNumberFormat="1" applyFont="1" applyFill="1" applyAlignment="1">
      <alignment horizontal="center" vertical="center" wrapText="1"/>
    </xf>
    <xf numFmtId="0" fontId="204" fillId="40" borderId="0" xfId="0" applyFont="1" applyFill="1" applyBorder="1" applyAlignment="1">
      <alignment horizontal="left" vertical="center"/>
    </xf>
    <xf numFmtId="3" fontId="163" fillId="40" borderId="0" xfId="0" applyNumberFormat="1" applyFont="1" applyFill="1" applyAlignment="1">
      <alignment vertical="center" wrapText="1"/>
    </xf>
    <xf numFmtId="177" fontId="205" fillId="40" borderId="0" xfId="0" applyNumberFormat="1" applyFont="1" applyFill="1" applyBorder="1">
      <alignment vertical="center"/>
    </xf>
    <xf numFmtId="184" fontId="189" fillId="40" borderId="0" xfId="0" applyNumberFormat="1" applyFont="1" applyFill="1" applyBorder="1" applyAlignment="1">
      <alignment horizontal="center" vertical="center" wrapText="1"/>
    </xf>
    <xf numFmtId="14" fontId="26" fillId="22" borderId="0" xfId="2" applyNumberFormat="1" applyFont="1" applyFill="1" applyAlignment="1">
      <alignment horizontal="left" vertical="center"/>
    </xf>
    <xf numFmtId="14" fontId="26" fillId="22" borderId="0" xfId="2" applyNumberFormat="1" applyFont="1" applyFill="1" applyBorder="1" applyAlignment="1">
      <alignment horizontal="left" vertical="center"/>
    </xf>
    <xf numFmtId="0" fontId="26" fillId="22" borderId="0" xfId="19" applyFont="1" applyFill="1">
      <alignment vertical="center"/>
    </xf>
    <xf numFmtId="0" fontId="26" fillId="22" borderId="0" xfId="2" applyFont="1" applyFill="1" applyAlignment="1">
      <alignment horizontal="left" vertical="center"/>
    </xf>
    <xf numFmtId="0" fontId="42" fillId="22" borderId="0" xfId="17" applyFont="1" applyFill="1">
      <alignment vertical="center"/>
    </xf>
    <xf numFmtId="0" fontId="173" fillId="40" borderId="0" xfId="0" applyFont="1" applyFill="1" applyBorder="1" applyAlignment="1">
      <alignment horizontal="left" vertical="center"/>
    </xf>
    <xf numFmtId="3" fontId="148" fillId="40" borderId="0" xfId="0" applyNumberFormat="1" applyFont="1" applyFill="1">
      <alignment vertical="center"/>
    </xf>
    <xf numFmtId="177" fontId="174" fillId="40" borderId="0" xfId="0" applyNumberFormat="1" applyFont="1" applyFill="1" applyBorder="1" applyAlignment="1">
      <alignment vertical="center"/>
    </xf>
    <xf numFmtId="3" fontId="142" fillId="27" borderId="0" xfId="0" applyNumberFormat="1" applyFont="1" applyFill="1">
      <alignment vertical="center"/>
    </xf>
    <xf numFmtId="0" fontId="206" fillId="34" borderId="148" xfId="2" applyFont="1" applyFill="1" applyBorder="1" applyAlignment="1">
      <alignment horizontal="left" vertical="center"/>
    </xf>
    <xf numFmtId="0" fontId="118" fillId="24" borderId="170" xfId="17" applyFont="1" applyFill="1" applyBorder="1" applyAlignment="1">
      <alignment horizontal="center" vertical="center" wrapText="1"/>
    </xf>
    <xf numFmtId="14" fontId="118" fillId="24" borderId="171" xfId="17" applyNumberFormat="1" applyFont="1" applyFill="1" applyBorder="1" applyAlignment="1">
      <alignment horizontal="center" vertical="center"/>
    </xf>
    <xf numFmtId="0" fontId="156" fillId="24" borderId="170" xfId="17" applyFont="1" applyFill="1" applyBorder="1" applyAlignment="1">
      <alignment horizontal="center" vertical="center" wrapText="1"/>
    </xf>
    <xf numFmtId="0" fontId="6" fillId="0" borderId="0" xfId="4"/>
    <xf numFmtId="0" fontId="209" fillId="0" borderId="0" xfId="20" applyFont="1">
      <alignment vertical="center"/>
    </xf>
    <xf numFmtId="0" fontId="210" fillId="0" borderId="0" xfId="20" applyFont="1">
      <alignment vertical="center"/>
    </xf>
    <xf numFmtId="0" fontId="8" fillId="0" borderId="0" xfId="1" applyAlignment="1" applyProtection="1">
      <alignment vertical="center"/>
    </xf>
    <xf numFmtId="0" fontId="213" fillId="0" borderId="0" xfId="20" applyFont="1">
      <alignment vertical="center"/>
    </xf>
    <xf numFmtId="0" fontId="147" fillId="27" borderId="0" xfId="0" applyFont="1" applyFill="1" applyBorder="1" applyAlignment="1">
      <alignment horizontal="left" vertical="center" wrapText="1"/>
    </xf>
    <xf numFmtId="186" fontId="148" fillId="27" borderId="0" xfId="0" applyNumberFormat="1" applyFont="1" applyFill="1" applyBorder="1" applyAlignment="1">
      <alignment horizontal="right" vertical="center" wrapText="1"/>
    </xf>
    <xf numFmtId="0" fontId="143" fillId="27" borderId="0" xfId="0" applyFont="1" applyFill="1" applyBorder="1" applyAlignment="1">
      <alignment horizontal="left" vertical="center" shrinkToFit="1"/>
    </xf>
    <xf numFmtId="184" fontId="142" fillId="27" borderId="0" xfId="0" applyNumberFormat="1" applyFont="1" applyFill="1" applyBorder="1" applyAlignment="1">
      <alignment horizontal="center" vertical="center" wrapText="1"/>
    </xf>
    <xf numFmtId="0" fontId="13" fillId="51" borderId="209" xfId="2" applyFont="1" applyFill="1" applyBorder="1" applyAlignment="1">
      <alignment horizontal="left" vertical="center"/>
    </xf>
    <xf numFmtId="0" fontId="13" fillId="24" borderId="209" xfId="2" applyFont="1" applyFill="1" applyBorder="1" applyAlignment="1">
      <alignment horizontal="left" vertical="center"/>
    </xf>
    <xf numFmtId="0" fontId="13" fillId="52" borderId="209" xfId="2" applyFont="1" applyFill="1" applyBorder="1" applyAlignment="1">
      <alignment horizontal="left" vertical="center"/>
    </xf>
    <xf numFmtId="0" fontId="13" fillId="53" borderId="209" xfId="2" applyFont="1" applyFill="1" applyBorder="1" applyAlignment="1">
      <alignment horizontal="left" vertical="center"/>
    </xf>
    <xf numFmtId="0" fontId="13" fillId="54" borderId="209" xfId="2" applyFont="1" applyFill="1" applyBorder="1" applyAlignment="1">
      <alignment horizontal="left" vertical="center"/>
    </xf>
    <xf numFmtId="0" fontId="13" fillId="38" borderId="209" xfId="2" applyFont="1" applyFill="1" applyBorder="1" applyAlignment="1">
      <alignment horizontal="left" vertical="center"/>
    </xf>
    <xf numFmtId="14" fontId="118" fillId="22" borderId="171" xfId="17" applyNumberFormat="1" applyFont="1" applyFill="1" applyBorder="1" applyAlignment="1">
      <alignment horizontal="center" vertical="center" wrapText="1"/>
    </xf>
    <xf numFmtId="0" fontId="6" fillId="0" borderId="75" xfId="0" applyFont="1" applyBorder="1" applyAlignment="1">
      <alignment horizontal="left" vertical="center"/>
    </xf>
    <xf numFmtId="0" fontId="6" fillId="0" borderId="0" xfId="0" applyFont="1" applyBorder="1" applyAlignment="1">
      <alignment horizontal="left" vertical="center"/>
    </xf>
    <xf numFmtId="0" fontId="6" fillId="0" borderId="77" xfId="0" applyFont="1" applyBorder="1" applyAlignment="1">
      <alignment horizontal="left" vertical="center"/>
    </xf>
    <xf numFmtId="0" fontId="187" fillId="6" borderId="0" xfId="0" applyFont="1" applyFill="1" applyAlignment="1">
      <alignment horizontal="left" vertical="center" wrapText="1"/>
    </xf>
    <xf numFmtId="0" fontId="187" fillId="6" borderId="77" xfId="0" applyFont="1" applyFill="1" applyBorder="1" applyAlignment="1">
      <alignment horizontal="left" vertical="center" wrapText="1"/>
    </xf>
    <xf numFmtId="0" fontId="187" fillId="6" borderId="0" xfId="0" applyFont="1" applyFill="1" applyAlignment="1">
      <alignment horizontal="left" vertical="center"/>
    </xf>
    <xf numFmtId="0" fontId="187" fillId="6" borderId="0" xfId="0" applyFont="1" applyFill="1" applyAlignment="1">
      <alignment horizontal="left" vertical="top" wrapText="1"/>
    </xf>
    <xf numFmtId="0" fontId="8" fillId="0" borderId="0" xfId="1" applyAlignment="1" applyProtection="1">
      <alignment horizontal="center" vertical="center" wrapText="1"/>
    </xf>
    <xf numFmtId="0" fontId="89" fillId="0" borderId="0" xfId="0" applyFont="1" applyAlignment="1">
      <alignment horizontal="left" vertical="center" wrapText="1"/>
    </xf>
    <xf numFmtId="0" fontId="85" fillId="0" borderId="0" xfId="0" applyFont="1" applyAlignment="1">
      <alignment horizontal="left" vertical="center" wrapText="1"/>
    </xf>
    <xf numFmtId="0" fontId="88" fillId="0" borderId="0" xfId="0" applyFont="1" applyBorder="1" applyAlignment="1">
      <alignment horizontal="left" vertical="center" wrapText="1"/>
    </xf>
    <xf numFmtId="0" fontId="86" fillId="0" borderId="0" xfId="0" applyFont="1" applyBorder="1" applyAlignment="1">
      <alignment horizontal="left" vertical="center" wrapText="1"/>
    </xf>
    <xf numFmtId="0" fontId="89" fillId="0" borderId="0" xfId="0" applyFont="1" applyAlignment="1">
      <alignment horizontal="left" vertical="top" wrapText="1"/>
    </xf>
    <xf numFmtId="0" fontId="85" fillId="0" borderId="0" xfId="0" applyFont="1" applyAlignment="1">
      <alignment horizontal="left" vertical="top" wrapText="1"/>
    </xf>
    <xf numFmtId="0" fontId="193" fillId="39" borderId="0" xfId="0" applyFont="1" applyFill="1" applyAlignment="1">
      <alignment horizontal="center" vertical="center"/>
    </xf>
    <xf numFmtId="0" fontId="193" fillId="39" borderId="0" xfId="0" applyFont="1" applyFill="1" applyAlignment="1">
      <alignment horizontal="center" vertical="center" wrapText="1"/>
    </xf>
    <xf numFmtId="0" fontId="194" fillId="46" borderId="0" xfId="0" applyFont="1" applyFill="1" applyBorder="1" applyAlignment="1">
      <alignment horizontal="center" vertical="center" wrapText="1"/>
    </xf>
    <xf numFmtId="0" fontId="194" fillId="46" borderId="230" xfId="0" applyFont="1" applyFill="1" applyBorder="1" applyAlignment="1">
      <alignment horizontal="center" vertical="center" wrapText="1"/>
    </xf>
    <xf numFmtId="0" fontId="181" fillId="39" borderId="0" xfId="0" applyFont="1" applyFill="1" applyAlignment="1">
      <alignment horizontal="left" vertical="top" wrapText="1"/>
    </xf>
    <xf numFmtId="0" fontId="181" fillId="46" borderId="0" xfId="0" applyFont="1" applyFill="1" applyBorder="1" applyAlignment="1">
      <alignment horizontal="center" vertical="top" wrapText="1"/>
    </xf>
    <xf numFmtId="0" fontId="181" fillId="46" borderId="0" xfId="0" applyFont="1" applyFill="1" applyBorder="1" applyAlignment="1">
      <alignment horizontal="left" vertical="top" wrapText="1"/>
    </xf>
    <xf numFmtId="0" fontId="181" fillId="39" borderId="0" xfId="0" applyFont="1" applyFill="1" applyAlignment="1">
      <alignment horizontal="center" vertical="center" wrapText="1"/>
    </xf>
    <xf numFmtId="0" fontId="181" fillId="46" borderId="0" xfId="0" applyFont="1" applyFill="1" applyBorder="1" applyAlignment="1">
      <alignment horizontal="left" vertical="top"/>
    </xf>
    <xf numFmtId="0" fontId="181" fillId="46" borderId="230" xfId="0" applyFont="1" applyFill="1" applyBorder="1" applyAlignment="1">
      <alignment horizontal="center" vertical="top" wrapText="1"/>
    </xf>
    <xf numFmtId="0" fontId="202" fillId="39" borderId="0" xfId="0" applyFont="1" applyFill="1" applyAlignment="1">
      <alignment horizontal="left" vertical="center" wrapText="1"/>
    </xf>
    <xf numFmtId="0" fontId="200" fillId="39" borderId="0" xfId="1" applyFont="1" applyFill="1" applyAlignment="1" applyProtection="1">
      <alignment horizontal="center" vertical="center" wrapText="1"/>
    </xf>
    <xf numFmtId="0" fontId="181" fillId="44" borderId="0" xfId="0" applyFont="1" applyFill="1" applyAlignment="1">
      <alignment horizontal="center" vertical="top" wrapText="1"/>
    </xf>
    <xf numFmtId="0" fontId="203" fillId="47" borderId="0" xfId="0" applyFont="1" applyFill="1" applyBorder="1" applyAlignment="1">
      <alignment horizontal="center" vertical="top" wrapText="1"/>
    </xf>
    <xf numFmtId="0" fontId="181" fillId="47" borderId="0" xfId="0" applyFont="1" applyFill="1" applyBorder="1" applyAlignment="1">
      <alignment horizontal="center" vertical="top" wrapText="1"/>
    </xf>
    <xf numFmtId="0" fontId="199" fillId="45" borderId="0" xfId="0" applyFont="1" applyFill="1" applyAlignment="1">
      <alignment horizontal="center" vertical="center" wrapText="1"/>
    </xf>
    <xf numFmtId="0" fontId="10" fillId="7" borderId="165" xfId="17" applyFont="1" applyFill="1" applyBorder="1" applyAlignment="1">
      <alignment horizontal="left" vertical="center" wrapText="1"/>
    </xf>
    <xf numFmtId="0" fontId="10" fillId="7" borderId="159" xfId="17" applyFont="1" applyFill="1" applyBorder="1" applyAlignment="1">
      <alignment horizontal="left" vertical="center" wrapText="1"/>
    </xf>
    <xf numFmtId="0" fontId="10" fillId="7" borderId="166" xfId="17" applyFont="1" applyFill="1" applyBorder="1" applyAlignment="1">
      <alignment horizontal="left" vertical="center" wrapText="1"/>
    </xf>
    <xf numFmtId="0" fontId="38" fillId="22" borderId="218" xfId="17" applyFont="1" applyFill="1" applyBorder="1" applyAlignment="1">
      <alignment horizontal="left" vertical="top" wrapText="1"/>
    </xf>
    <xf numFmtId="0" fontId="38" fillId="22" borderId="219" xfId="17" applyFont="1" applyFill="1" applyBorder="1" applyAlignment="1">
      <alignment horizontal="left" vertical="top" wrapText="1"/>
    </xf>
    <xf numFmtId="0" fontId="38" fillId="22" borderId="220" xfId="17" applyFont="1" applyFill="1" applyBorder="1" applyAlignment="1">
      <alignment horizontal="left" vertical="top" wrapText="1"/>
    </xf>
    <xf numFmtId="0" fontId="13" fillId="24" borderId="218" xfId="2" applyFont="1" applyFill="1" applyBorder="1" applyAlignment="1">
      <alignment horizontal="left" vertical="top" wrapText="1"/>
    </xf>
    <xf numFmtId="0" fontId="13" fillId="24" borderId="219" xfId="2" applyFont="1" applyFill="1" applyBorder="1" applyAlignment="1">
      <alignment horizontal="left" vertical="top" wrapText="1"/>
    </xf>
    <xf numFmtId="0" fontId="13" fillId="24" borderId="220" xfId="2" applyFont="1" applyFill="1" applyBorder="1" applyAlignment="1">
      <alignment horizontal="left" vertical="top" wrapText="1"/>
    </xf>
    <xf numFmtId="0" fontId="124" fillId="22" borderId="218" xfId="2" applyFont="1" applyFill="1" applyBorder="1" applyAlignment="1">
      <alignment horizontal="left" vertical="top" wrapText="1"/>
    </xf>
    <xf numFmtId="0" fontId="124" fillId="22" borderId="219" xfId="2" applyFont="1" applyFill="1" applyBorder="1" applyAlignment="1">
      <alignment horizontal="left" vertical="top" wrapText="1"/>
    </xf>
    <xf numFmtId="0" fontId="124" fillId="22" borderId="220" xfId="2" applyFont="1" applyFill="1" applyBorder="1" applyAlignment="1">
      <alignment horizontal="left" vertical="top" wrapText="1"/>
    </xf>
    <xf numFmtId="0" fontId="13" fillId="22" borderId="218" xfId="2" applyFont="1" applyFill="1" applyBorder="1" applyAlignment="1">
      <alignment horizontal="left" vertical="top" wrapText="1"/>
    </xf>
    <xf numFmtId="0" fontId="13" fillId="22" borderId="219" xfId="2" applyFont="1" applyFill="1" applyBorder="1" applyAlignment="1">
      <alignment horizontal="left" vertical="top" wrapText="1"/>
    </xf>
    <xf numFmtId="0" fontId="13" fillId="22" borderId="220" xfId="2" applyFont="1" applyFill="1" applyBorder="1" applyAlignment="1">
      <alignment horizontal="left" vertical="top" wrapText="1"/>
    </xf>
    <xf numFmtId="0" fontId="61" fillId="14" borderId="65" xfId="17" applyFont="1" applyFill="1" applyBorder="1" applyAlignment="1">
      <alignment horizontal="right" vertical="center" wrapText="1"/>
    </xf>
    <xf numFmtId="0" fontId="62" fillId="14" borderId="65" xfId="0" applyFont="1" applyFill="1" applyBorder="1" applyAlignment="1">
      <alignment horizontal="right" vertical="center"/>
    </xf>
    <xf numFmtId="0" fontId="0" fillId="14" borderId="65" xfId="0" applyFill="1" applyBorder="1" applyAlignment="1">
      <alignment horizontal="right" vertical="center"/>
    </xf>
    <xf numFmtId="180" fontId="61" fillId="14" borderId="65" xfId="17" applyNumberFormat="1" applyFont="1" applyFill="1" applyBorder="1" applyAlignment="1">
      <alignment horizontal="center" vertical="center" wrapText="1"/>
    </xf>
    <xf numFmtId="180" fontId="0" fillId="14" borderId="65" xfId="0" applyNumberFormat="1" applyFill="1" applyBorder="1" applyAlignment="1">
      <alignment horizontal="center" vertical="center" wrapText="1"/>
    </xf>
    <xf numFmtId="0" fontId="63" fillId="15" borderId="66" xfId="17" applyFont="1" applyFill="1" applyBorder="1" applyAlignment="1">
      <alignment horizontal="center" vertical="center" wrapText="1"/>
    </xf>
    <xf numFmtId="0" fontId="64" fillId="15" borderId="66" xfId="0" applyFont="1" applyFill="1" applyBorder="1" applyAlignment="1">
      <alignment horizontal="center" vertical="center"/>
    </xf>
    <xf numFmtId="0" fontId="63" fillId="11" borderId="66" xfId="0" applyFont="1" applyFill="1" applyBorder="1" applyAlignment="1">
      <alignment horizontal="center" vertical="center"/>
    </xf>
    <xf numFmtId="0" fontId="66" fillId="11" borderId="66" xfId="0" applyFont="1" applyFill="1" applyBorder="1" applyAlignment="1">
      <alignment horizontal="center" vertical="center"/>
    </xf>
    <xf numFmtId="0" fontId="68" fillId="21" borderId="128" xfId="16" applyFont="1" applyFill="1" applyBorder="1" applyAlignment="1">
      <alignment horizontal="center" vertical="center"/>
    </xf>
    <xf numFmtId="0" fontId="68" fillId="21" borderId="133" xfId="16" applyFont="1" applyFill="1" applyBorder="1" applyAlignment="1">
      <alignment horizontal="center" vertical="center"/>
    </xf>
    <xf numFmtId="0" fontId="68" fillId="21" borderId="135" xfId="16" applyFont="1" applyFill="1" applyBorder="1" applyAlignment="1">
      <alignment horizontal="center" vertical="center"/>
    </xf>
    <xf numFmtId="0" fontId="69" fillId="2" borderId="129" xfId="16" applyFont="1" applyFill="1" applyBorder="1" applyAlignment="1">
      <alignment vertical="center" wrapText="1"/>
    </xf>
    <xf numFmtId="0" fontId="69" fillId="2" borderId="130" xfId="16" applyFont="1" applyFill="1" applyBorder="1" applyAlignment="1">
      <alignment vertical="center" wrapText="1"/>
    </xf>
    <xf numFmtId="0" fontId="69" fillId="2" borderId="131" xfId="16" applyFont="1" applyFill="1" applyBorder="1" applyAlignment="1">
      <alignment vertical="center" wrapText="1"/>
    </xf>
    <xf numFmtId="0" fontId="69" fillId="2" borderId="107" xfId="16" applyFont="1" applyFill="1" applyBorder="1" applyAlignment="1">
      <alignment vertical="center" wrapText="1"/>
    </xf>
    <xf numFmtId="0" fontId="69" fillId="2" borderId="0" xfId="16" applyFont="1" applyFill="1" applyAlignment="1">
      <alignment vertical="center" wrapText="1"/>
    </xf>
    <xf numFmtId="0" fontId="69" fillId="2" borderId="108" xfId="16" applyFont="1" applyFill="1" applyBorder="1" applyAlignment="1">
      <alignment vertical="center" wrapText="1"/>
    </xf>
    <xf numFmtId="0" fontId="69" fillId="2" borderId="136" xfId="16" applyFont="1" applyFill="1" applyBorder="1" applyAlignment="1">
      <alignment vertical="center" wrapText="1"/>
    </xf>
    <xf numFmtId="0" fontId="69" fillId="2" borderId="137" xfId="16" applyFont="1" applyFill="1" applyBorder="1" applyAlignment="1">
      <alignment vertical="center" wrapText="1"/>
    </xf>
    <xf numFmtId="0" fontId="69" fillId="2" borderId="138" xfId="16" applyFont="1" applyFill="1" applyBorder="1" applyAlignment="1">
      <alignment vertical="center" wrapText="1"/>
    </xf>
    <xf numFmtId="0" fontId="69" fillId="2" borderId="129" xfId="16" applyFont="1" applyFill="1" applyBorder="1" applyAlignment="1">
      <alignment horizontal="left" vertical="center" wrapText="1"/>
    </xf>
    <xf numFmtId="0" fontId="69" fillId="2" borderId="130" xfId="16" applyFont="1" applyFill="1" applyBorder="1" applyAlignment="1">
      <alignment horizontal="left" vertical="center" wrapText="1"/>
    </xf>
    <xf numFmtId="0" fontId="69" fillId="2" borderId="132" xfId="16" applyFont="1" applyFill="1" applyBorder="1" applyAlignment="1">
      <alignment horizontal="left" vertical="center" wrapText="1"/>
    </xf>
    <xf numFmtId="0" fontId="69" fillId="2" borderId="107" xfId="16" applyFont="1" applyFill="1" applyBorder="1" applyAlignment="1">
      <alignment horizontal="left" vertical="center" wrapText="1"/>
    </xf>
    <xf numFmtId="0" fontId="69" fillId="2" borderId="0" xfId="16" applyFont="1" applyFill="1" applyAlignment="1">
      <alignment horizontal="left" vertical="center" wrapText="1"/>
    </xf>
    <xf numFmtId="0" fontId="69" fillId="2" borderId="134" xfId="16" applyFont="1" applyFill="1" applyBorder="1" applyAlignment="1">
      <alignment horizontal="left" vertical="center" wrapText="1"/>
    </xf>
    <xf numFmtId="0" fontId="69" fillId="2" borderId="136" xfId="16" applyFont="1" applyFill="1" applyBorder="1" applyAlignment="1">
      <alignment horizontal="left" vertical="center" wrapText="1"/>
    </xf>
    <xf numFmtId="0" fontId="69" fillId="2" borderId="137" xfId="16" applyFont="1" applyFill="1" applyBorder="1" applyAlignment="1">
      <alignment horizontal="left" vertical="center" wrapText="1"/>
    </xf>
    <xf numFmtId="0" fontId="69" fillId="2" borderId="139" xfId="16" applyFont="1" applyFill="1" applyBorder="1" applyAlignment="1">
      <alignment horizontal="left" vertical="center" wrapText="1"/>
    </xf>
    <xf numFmtId="0" fontId="7" fillId="6" borderId="41" xfId="17" applyFont="1" applyFill="1" applyBorder="1" applyAlignment="1">
      <alignment horizontal="center" vertical="center" wrapText="1"/>
    </xf>
    <xf numFmtId="0" fontId="61" fillId="31" borderId="79" xfId="17" applyFont="1" applyFill="1" applyBorder="1" applyAlignment="1">
      <alignment horizontal="center" vertical="center" wrapText="1"/>
    </xf>
    <xf numFmtId="0" fontId="59" fillId="18" borderId="79" xfId="17" applyFont="1" applyFill="1" applyBorder="1" applyAlignment="1">
      <alignment horizontal="center" vertical="center" wrapText="1"/>
    </xf>
    <xf numFmtId="0" fontId="0" fillId="18" borderId="79" xfId="0" applyFill="1" applyBorder="1" applyAlignment="1">
      <alignment horizontal="center" vertical="center" wrapText="1"/>
    </xf>
    <xf numFmtId="0" fontId="69" fillId="3" borderId="80" xfId="17" applyFont="1" applyFill="1" applyBorder="1" applyAlignment="1">
      <alignment horizontal="center" vertical="center" wrapText="1"/>
    </xf>
    <xf numFmtId="0" fontId="69" fillId="3" borderId="81" xfId="17" applyFont="1" applyFill="1" applyBorder="1" applyAlignment="1">
      <alignment horizontal="center" vertical="center" wrapText="1"/>
    </xf>
    <xf numFmtId="0" fontId="69" fillId="3" borderId="82" xfId="17" applyFont="1" applyFill="1" applyBorder="1" applyAlignment="1">
      <alignment horizontal="center" vertical="center" wrapText="1"/>
    </xf>
    <xf numFmtId="180" fontId="61" fillId="3" borderId="80" xfId="17" applyNumberFormat="1" applyFont="1" applyFill="1" applyBorder="1" applyAlignment="1">
      <alignment horizontal="center" vertical="center" wrapText="1"/>
    </xf>
    <xf numFmtId="180" fontId="61" fillId="3" borderId="82" xfId="17" applyNumberFormat="1" applyFont="1" applyFill="1" applyBorder="1" applyAlignment="1">
      <alignment horizontal="center" vertical="center" wrapText="1"/>
    </xf>
    <xf numFmtId="0" fontId="38" fillId="24" borderId="218" xfId="17" applyFont="1" applyFill="1" applyBorder="1" applyAlignment="1">
      <alignment horizontal="left" vertical="top" wrapText="1"/>
    </xf>
    <xf numFmtId="0" fontId="38" fillId="24" borderId="219" xfId="17" applyFont="1" applyFill="1" applyBorder="1" applyAlignment="1">
      <alignment horizontal="left" vertical="top" wrapText="1"/>
    </xf>
    <xf numFmtId="0" fontId="38" fillId="24" borderId="220" xfId="17" applyFont="1" applyFill="1" applyBorder="1" applyAlignment="1">
      <alignment horizontal="left" vertical="top" wrapText="1"/>
    </xf>
    <xf numFmtId="0" fontId="51" fillId="0" borderId="55" xfId="17" applyFont="1" applyBorder="1" applyAlignment="1">
      <alignment horizontal="center" vertical="center"/>
    </xf>
    <xf numFmtId="0" fontId="51" fillId="0" borderId="56" xfId="17" applyFont="1" applyBorder="1" applyAlignment="1">
      <alignment horizontal="center" vertical="center"/>
    </xf>
    <xf numFmtId="0" fontId="51" fillId="0" borderId="57" xfId="17" applyFont="1" applyBorder="1" applyAlignment="1">
      <alignment horizontal="center" vertical="center"/>
    </xf>
    <xf numFmtId="0" fontId="1" fillId="0" borderId="83" xfId="17" applyBorder="1" applyAlignment="1">
      <alignment horizontal="center" vertical="center"/>
    </xf>
    <xf numFmtId="0" fontId="1" fillId="0" borderId="84" xfId="17" applyBorder="1" applyAlignment="1">
      <alignment horizontal="center" vertical="center"/>
    </xf>
    <xf numFmtId="0" fontId="1" fillId="0" borderId="85" xfId="17" applyBorder="1" applyAlignment="1">
      <alignment horizontal="center" vertical="center"/>
    </xf>
    <xf numFmtId="0" fontId="39" fillId="0" borderId="86" xfId="17" applyFont="1" applyBorder="1" applyAlignment="1">
      <alignment horizontal="center" vertical="center" wrapText="1"/>
    </xf>
    <xf numFmtId="0" fontId="39" fillId="0" borderId="51" xfId="17" applyFont="1" applyBorder="1" applyAlignment="1">
      <alignment horizontal="center" vertical="center" wrapText="1"/>
    </xf>
    <xf numFmtId="0" fontId="35" fillId="19" borderId="0" xfId="17" applyFont="1" applyFill="1" applyAlignment="1">
      <alignment horizontal="center" vertical="center"/>
    </xf>
    <xf numFmtId="179" fontId="11" fillId="0" borderId="87" xfId="17" applyNumberFormat="1" applyFont="1" applyBorder="1" applyAlignment="1">
      <alignment horizontal="center" vertical="center" shrinkToFit="1"/>
    </xf>
    <xf numFmtId="179" fontId="11" fillId="0" borderId="88" xfId="17" applyNumberFormat="1" applyFont="1" applyBorder="1" applyAlignment="1">
      <alignment horizontal="center" vertical="center" shrinkToFit="1"/>
    </xf>
    <xf numFmtId="0" fontId="49" fillId="0" borderId="89" xfId="17" applyFont="1" applyBorder="1" applyAlignment="1">
      <alignment horizontal="center" vertical="center"/>
    </xf>
    <xf numFmtId="0" fontId="49" fillId="0" borderId="90" xfId="17" applyFont="1" applyBorder="1" applyAlignment="1">
      <alignment horizontal="center" vertical="center"/>
    </xf>
    <xf numFmtId="0" fontId="38" fillId="12" borderId="91" xfId="18" applyFont="1" applyFill="1" applyBorder="1" applyAlignment="1">
      <alignment horizontal="center" vertical="center"/>
    </xf>
    <xf numFmtId="0" fontId="38" fillId="12" borderId="92" xfId="18" applyFont="1" applyFill="1" applyBorder="1" applyAlignment="1">
      <alignment horizontal="center" vertical="center"/>
    </xf>
    <xf numFmtId="0" fontId="12" fillId="0" borderId="150" xfId="17" applyFont="1" applyBorder="1" applyAlignment="1">
      <alignment horizontal="center" vertical="center" wrapText="1"/>
    </xf>
    <xf numFmtId="0" fontId="12" fillId="0" borderId="151" xfId="17" applyFont="1" applyBorder="1" applyAlignment="1">
      <alignment horizontal="center" vertical="center" wrapText="1"/>
    </xf>
    <xf numFmtId="0" fontId="12" fillId="0" borderId="152" xfId="17" applyFont="1" applyBorder="1" applyAlignment="1">
      <alignment horizontal="center" vertical="center" wrapText="1"/>
    </xf>
    <xf numFmtId="0" fontId="56" fillId="0" borderId="154" xfId="17" applyFont="1" applyBorder="1" applyAlignment="1">
      <alignment horizontal="center" vertical="center"/>
    </xf>
    <xf numFmtId="0" fontId="56" fillId="0" borderId="155" xfId="17" applyFont="1" applyBorder="1" applyAlignment="1">
      <alignment horizontal="center" vertical="center"/>
    </xf>
    <xf numFmtId="0" fontId="56" fillId="0" borderId="156" xfId="17" applyFont="1" applyBorder="1" applyAlignment="1">
      <alignment horizontal="center" vertical="center"/>
    </xf>
    <xf numFmtId="0" fontId="208" fillId="50" borderId="0" xfId="20" applyFont="1" applyFill="1" applyAlignment="1">
      <alignment horizontal="center" vertical="center"/>
    </xf>
    <xf numFmtId="0" fontId="6" fillId="0" borderId="0" xfId="20">
      <alignment vertical="center"/>
    </xf>
    <xf numFmtId="0" fontId="157" fillId="22" borderId="0" xfId="0" applyFont="1" applyFill="1" applyAlignment="1">
      <alignment horizontal="left" vertical="top" wrapText="1"/>
    </xf>
    <xf numFmtId="0" fontId="130" fillId="26" borderId="0" xfId="0" applyFont="1" applyFill="1" applyAlignment="1">
      <alignment horizontal="center" vertical="center" wrapText="1"/>
    </xf>
    <xf numFmtId="0" fontId="197" fillId="22" borderId="0" xfId="0" applyFont="1" applyFill="1" applyAlignment="1">
      <alignment horizontal="center" vertical="top" wrapText="1"/>
    </xf>
    <xf numFmtId="0" fontId="0" fillId="22" borderId="0" xfId="0" applyFill="1" applyAlignment="1">
      <alignment horizontal="center" vertical="center" wrapText="1"/>
    </xf>
    <xf numFmtId="0" fontId="130" fillId="22" borderId="0" xfId="0" applyFont="1" applyFill="1" applyAlignment="1">
      <alignment horizontal="center" vertical="top" wrapText="1"/>
    </xf>
    <xf numFmtId="0" fontId="180" fillId="22" borderId="0" xfId="0" applyFont="1" applyFill="1" applyAlignment="1">
      <alignment horizontal="center" vertical="center" wrapText="1"/>
    </xf>
    <xf numFmtId="0" fontId="149" fillId="28" borderId="0" xfId="0" applyFont="1" applyFill="1" applyAlignment="1">
      <alignment horizontal="left" vertical="center" wrapText="1"/>
    </xf>
    <xf numFmtId="0" fontId="144" fillId="26" borderId="0" xfId="0" applyFont="1" applyFill="1" applyAlignment="1">
      <alignment horizontal="left" vertical="center"/>
    </xf>
    <xf numFmtId="0" fontId="145" fillId="26" borderId="0" xfId="1" applyFont="1" applyFill="1" applyBorder="1" applyAlignment="1" applyProtection="1">
      <alignment horizontal="left" vertical="top" wrapText="1"/>
    </xf>
    <xf numFmtId="0" fontId="74" fillId="27" borderId="0" xfId="0" applyFont="1" applyFill="1" applyAlignment="1">
      <alignment horizontal="center" vertical="top" wrapText="1"/>
    </xf>
    <xf numFmtId="0" fontId="74" fillId="27" borderId="0" xfId="0" applyFont="1" applyFill="1" applyAlignment="1">
      <alignment horizontal="right" vertical="top" wrapText="1"/>
    </xf>
    <xf numFmtId="0" fontId="119" fillId="32" borderId="0" xfId="0" applyFont="1" applyFill="1" applyAlignment="1">
      <alignment horizontal="center" vertical="top" wrapText="1"/>
    </xf>
    <xf numFmtId="0" fontId="106" fillId="32" borderId="0" xfId="0" applyFont="1" applyFill="1" applyAlignment="1">
      <alignment horizontal="center" vertical="top" wrapText="1"/>
    </xf>
    <xf numFmtId="0" fontId="74" fillId="27" borderId="0" xfId="0" applyFont="1" applyFill="1" applyAlignment="1">
      <alignment horizontal="left" vertical="top" wrapText="1"/>
    </xf>
    <xf numFmtId="0" fontId="160" fillId="36" borderId="0" xfId="0" applyFont="1" applyFill="1" applyAlignment="1">
      <alignment horizontal="left" vertical="top" wrapText="1"/>
    </xf>
    <xf numFmtId="0" fontId="139" fillId="36" borderId="0" xfId="0" applyFont="1" applyFill="1" applyAlignment="1">
      <alignment horizontal="left" vertical="top" wrapText="1"/>
    </xf>
    <xf numFmtId="0" fontId="18" fillId="36" borderId="0" xfId="0" applyFont="1" applyFill="1" applyAlignment="1">
      <alignment horizontal="center" vertical="center"/>
    </xf>
    <xf numFmtId="0" fontId="119" fillId="36" borderId="0" xfId="0" applyFont="1" applyFill="1" applyAlignment="1">
      <alignment horizontal="center" vertical="center"/>
    </xf>
    <xf numFmtId="0" fontId="172" fillId="27" borderId="0" xfId="0" applyFont="1" applyFill="1" applyAlignment="1">
      <alignment horizontal="center" vertical="top" wrapText="1"/>
    </xf>
    <xf numFmtId="0" fontId="80" fillId="25" borderId="122" xfId="0" applyFont="1" applyFill="1" applyBorder="1" applyAlignment="1">
      <alignment horizontal="left" vertical="center"/>
    </xf>
    <xf numFmtId="0" fontId="80" fillId="25" borderId="123" xfId="0" applyFont="1" applyFill="1" applyBorder="1" applyAlignment="1">
      <alignment horizontal="left" vertical="center"/>
    </xf>
    <xf numFmtId="0" fontId="80" fillId="25" borderId="124" xfId="0" applyFont="1" applyFill="1" applyBorder="1" applyAlignment="1">
      <alignment horizontal="left" vertical="center"/>
    </xf>
    <xf numFmtId="0" fontId="80" fillId="25" borderId="127" xfId="0" applyFont="1" applyFill="1" applyBorder="1" applyAlignment="1">
      <alignment horizontal="left" vertical="center"/>
    </xf>
    <xf numFmtId="0" fontId="80" fillId="25" borderId="125" xfId="0" applyFont="1" applyFill="1" applyBorder="1" applyAlignment="1">
      <alignment horizontal="left" vertical="center"/>
    </xf>
    <xf numFmtId="0" fontId="80" fillId="25" borderId="126" xfId="0" applyFont="1" applyFill="1" applyBorder="1" applyAlignment="1">
      <alignment horizontal="left" vertical="center"/>
    </xf>
    <xf numFmtId="0" fontId="80" fillId="25" borderId="119" xfId="0" applyFont="1" applyFill="1" applyBorder="1" applyAlignment="1">
      <alignment horizontal="left" vertical="center"/>
    </xf>
    <xf numFmtId="0" fontId="80" fillId="25" borderId="120" xfId="0" applyFont="1" applyFill="1" applyBorder="1" applyAlignment="1">
      <alignment horizontal="left" vertical="center"/>
    </xf>
    <xf numFmtId="0" fontId="80" fillId="25" borderId="121" xfId="0" applyFont="1" applyFill="1" applyBorder="1" applyAlignment="1">
      <alignment horizontal="left" vertical="center"/>
    </xf>
    <xf numFmtId="0" fontId="82" fillId="0" borderId="116" xfId="0" applyFont="1" applyBorder="1" applyAlignment="1">
      <alignment horizontal="justify" vertical="center" wrapText="1"/>
    </xf>
    <xf numFmtId="0" fontId="82" fillId="0" borderId="117" xfId="0" applyFont="1" applyBorder="1" applyAlignment="1">
      <alignment horizontal="justify" vertical="center" wrapText="1"/>
    </xf>
    <xf numFmtId="0" fontId="80" fillId="0" borderId="116" xfId="0" applyFont="1" applyBorder="1" applyAlignment="1">
      <alignment horizontal="justify" vertical="center" wrapText="1"/>
    </xf>
    <xf numFmtId="0" fontId="80" fillId="0" borderId="117" xfId="0" applyFont="1" applyBorder="1" applyAlignment="1">
      <alignment horizontal="justify" vertical="center" wrapText="1"/>
    </xf>
    <xf numFmtId="0" fontId="80" fillId="22" borderId="118" xfId="0" applyFont="1" applyFill="1" applyBorder="1" applyAlignment="1">
      <alignment horizontal="left" vertical="center"/>
    </xf>
    <xf numFmtId="0" fontId="80" fillId="0" borderId="118" xfId="0" applyFont="1" applyBorder="1" applyAlignment="1">
      <alignment horizontal="left" vertical="center"/>
    </xf>
    <xf numFmtId="0" fontId="106" fillId="33" borderId="0" xfId="0" applyFont="1" applyFill="1" applyAlignment="1">
      <alignment horizontal="left" vertical="center" wrapText="1"/>
    </xf>
    <xf numFmtId="0" fontId="108" fillId="26" borderId="119" xfId="0" applyFont="1" applyFill="1" applyBorder="1" applyAlignment="1">
      <alignment horizontal="left" vertical="center"/>
    </xf>
    <xf numFmtId="0" fontId="108" fillId="26" borderId="120" xfId="0" applyFont="1" applyFill="1" applyBorder="1" applyAlignment="1">
      <alignment horizontal="left" vertical="center"/>
    </xf>
    <xf numFmtId="0" fontId="108" fillId="26" borderId="121" xfId="0" applyFont="1" applyFill="1" applyBorder="1" applyAlignment="1">
      <alignment horizontal="left" vertical="center"/>
    </xf>
    <xf numFmtId="0" fontId="105" fillId="22" borderId="0" xfId="0" applyFont="1" applyFill="1" applyAlignment="1">
      <alignment horizontal="left" vertical="center"/>
    </xf>
    <xf numFmtId="14" fontId="29" fillId="24" borderId="46" xfId="2" applyNumberFormat="1" applyFont="1" applyFill="1" applyBorder="1" applyAlignment="1">
      <alignment horizontal="center" vertical="center" shrinkToFit="1"/>
    </xf>
    <xf numFmtId="14" fontId="29" fillId="24" borderId="2" xfId="2" applyNumberFormat="1" applyFont="1" applyFill="1" applyBorder="1" applyAlignment="1">
      <alignment horizontal="center" vertical="center" shrinkToFit="1"/>
    </xf>
    <xf numFmtId="14" fontId="29" fillId="24" borderId="204" xfId="2" applyNumberFormat="1" applyFont="1" applyFill="1" applyBorder="1" applyAlignment="1">
      <alignment horizontal="center" vertical="center" shrinkToFit="1"/>
    </xf>
    <xf numFmtId="14" fontId="21" fillId="3" borderId="1" xfId="1" applyNumberFormat="1" applyFont="1" applyFill="1" applyBorder="1" applyAlignment="1" applyProtection="1">
      <alignment horizontal="center" vertical="center" wrapText="1"/>
    </xf>
    <xf numFmtId="14" fontId="21" fillId="3" borderId="3" xfId="1" applyNumberFormat="1" applyFont="1" applyFill="1" applyBorder="1" applyAlignment="1" applyProtection="1">
      <alignment horizontal="center" vertical="center" wrapText="1"/>
    </xf>
    <xf numFmtId="14" fontId="19" fillId="3" borderId="46" xfId="2" applyNumberFormat="1" applyFont="1" applyFill="1" applyBorder="1" applyAlignment="1">
      <alignment horizontal="center" vertical="center" shrinkToFit="1"/>
    </xf>
    <xf numFmtId="14" fontId="19" fillId="3" borderId="3" xfId="2" applyNumberFormat="1" applyFont="1" applyFill="1" applyBorder="1" applyAlignment="1">
      <alignment horizontal="center" vertical="center" shrinkToFit="1"/>
    </xf>
    <xf numFmtId="56" fontId="21" fillId="3" borderId="46" xfId="2" applyNumberFormat="1" applyFont="1" applyFill="1" applyBorder="1" applyAlignment="1">
      <alignment horizontal="center" vertical="center" wrapText="1"/>
    </xf>
    <xf numFmtId="56" fontId="21" fillId="3" borderId="3" xfId="2" applyNumberFormat="1" applyFont="1" applyFill="1" applyBorder="1" applyAlignment="1">
      <alignment horizontal="center" vertical="center" wrapText="1"/>
    </xf>
    <xf numFmtId="56" fontId="21" fillId="24" borderId="46" xfId="2" applyNumberFormat="1" applyFont="1" applyFill="1" applyBorder="1" applyAlignment="1">
      <alignment horizontal="center" vertical="center" wrapText="1"/>
    </xf>
    <xf numFmtId="56" fontId="21" fillId="24" borderId="2" xfId="2" applyNumberFormat="1" applyFont="1" applyFill="1" applyBorder="1" applyAlignment="1">
      <alignment horizontal="center" vertical="center" wrapText="1"/>
    </xf>
    <xf numFmtId="56" fontId="21" fillId="24" borderId="175" xfId="2" applyNumberFormat="1" applyFont="1" applyFill="1" applyBorder="1" applyAlignment="1">
      <alignment horizontal="center" vertical="center" wrapText="1"/>
    </xf>
    <xf numFmtId="14" fontId="21" fillId="24" borderId="196" xfId="1" applyNumberFormat="1" applyFont="1" applyFill="1" applyBorder="1" applyAlignment="1" applyProtection="1">
      <alignment horizontal="center" vertical="center" wrapText="1"/>
    </xf>
    <xf numFmtId="0" fontId="21" fillId="24" borderId="196" xfId="2" applyFont="1" applyFill="1" applyBorder="1" applyAlignment="1">
      <alignment horizontal="center" vertical="center"/>
    </xf>
    <xf numFmtId="0" fontId="21" fillId="24" borderId="201" xfId="2" applyFont="1" applyFill="1" applyBorder="1" applyAlignment="1">
      <alignment horizontal="center" vertical="center"/>
    </xf>
    <xf numFmtId="0" fontId="21" fillId="24" borderId="205" xfId="2" applyFont="1" applyFill="1" applyBorder="1" applyAlignment="1">
      <alignment horizontal="center" vertical="center"/>
    </xf>
    <xf numFmtId="14" fontId="21" fillId="24" borderId="46" xfId="2" applyNumberFormat="1" applyFont="1" applyFill="1" applyBorder="1" applyAlignment="1">
      <alignment horizontal="center" vertical="center" wrapText="1" shrinkToFit="1"/>
    </xf>
    <xf numFmtId="14" fontId="21" fillId="24" borderId="2" xfId="2" applyNumberFormat="1" applyFont="1" applyFill="1" applyBorder="1" applyAlignment="1">
      <alignment horizontal="center" vertical="center" shrinkToFit="1"/>
    </xf>
    <xf numFmtId="14" fontId="21" fillId="24" borderId="204" xfId="2" applyNumberFormat="1" applyFont="1" applyFill="1" applyBorder="1" applyAlignment="1">
      <alignment horizontal="center" vertical="center" shrinkToFit="1"/>
    </xf>
    <xf numFmtId="14" fontId="21" fillId="24" borderId="180" xfId="1" applyNumberFormat="1" applyFont="1" applyFill="1" applyBorder="1" applyAlignment="1" applyProtection="1">
      <alignment horizontal="center" vertical="center" wrapText="1" shrinkToFit="1"/>
    </xf>
    <xf numFmtId="14" fontId="21" fillId="24" borderId="182" xfId="1" applyNumberFormat="1" applyFont="1" applyFill="1" applyBorder="1" applyAlignment="1" applyProtection="1">
      <alignment horizontal="center" vertical="center" wrapText="1" shrinkToFit="1"/>
    </xf>
    <xf numFmtId="14" fontId="21" fillId="24" borderId="181" xfId="1" applyNumberFormat="1" applyFont="1" applyFill="1" applyBorder="1" applyAlignment="1" applyProtection="1">
      <alignment horizontal="center" vertical="center" wrapText="1" shrinkToFit="1"/>
    </xf>
    <xf numFmtId="56" fontId="21" fillId="24" borderId="3" xfId="2" applyNumberFormat="1" applyFont="1" applyFill="1" applyBorder="1" applyAlignment="1">
      <alignment horizontal="center" vertical="center" wrapText="1"/>
    </xf>
    <xf numFmtId="56" fontId="109" fillId="24" borderId="46" xfId="1" applyNumberFormat="1" applyFont="1" applyFill="1" applyBorder="1" applyAlignment="1" applyProtection="1">
      <alignment horizontal="center" vertical="center" wrapText="1"/>
    </xf>
    <xf numFmtId="56" fontId="109" fillId="24" borderId="2" xfId="1" applyNumberFormat="1" applyFont="1" applyFill="1" applyBorder="1" applyAlignment="1" applyProtection="1">
      <alignment horizontal="center" vertical="center" wrapText="1"/>
    </xf>
    <xf numFmtId="56" fontId="109" fillId="24" borderId="3" xfId="1" applyNumberFormat="1" applyFont="1" applyFill="1" applyBorder="1" applyAlignment="1" applyProtection="1">
      <alignment horizontal="center" vertical="center" wrapText="1"/>
    </xf>
    <xf numFmtId="14" fontId="21" fillId="24" borderId="178" xfId="1" applyNumberFormat="1" applyFont="1" applyFill="1" applyBorder="1" applyAlignment="1" applyProtection="1">
      <alignment horizontal="center" vertical="center" wrapText="1" shrinkToFit="1"/>
    </xf>
    <xf numFmtId="14" fontId="21" fillId="24" borderId="176" xfId="1" applyNumberFormat="1" applyFont="1" applyFill="1" applyBorder="1" applyAlignment="1" applyProtection="1">
      <alignment horizontal="center" vertical="center" wrapText="1" shrinkToFit="1"/>
    </xf>
    <xf numFmtId="14" fontId="21" fillId="24" borderId="179" xfId="1" applyNumberFormat="1" applyFont="1" applyFill="1" applyBorder="1" applyAlignment="1" applyProtection="1">
      <alignment horizontal="center" vertical="center" wrapText="1" shrinkToFit="1"/>
    </xf>
    <xf numFmtId="56" fontId="21" fillId="24" borderId="46" xfId="1" applyNumberFormat="1" applyFont="1" applyFill="1" applyBorder="1" applyAlignment="1" applyProtection="1">
      <alignment horizontal="center" vertical="center" wrapText="1"/>
    </xf>
    <xf numFmtId="56" fontId="21" fillId="24" borderId="2" xfId="1" applyNumberFormat="1" applyFont="1" applyFill="1" applyBorder="1" applyAlignment="1" applyProtection="1">
      <alignment horizontal="center" vertical="center" wrapText="1"/>
    </xf>
    <xf numFmtId="56" fontId="21" fillId="24" borderId="3" xfId="1" applyNumberFormat="1" applyFont="1" applyFill="1" applyBorder="1" applyAlignment="1" applyProtection="1">
      <alignment horizontal="center" vertical="center" wrapText="1"/>
    </xf>
    <xf numFmtId="14" fontId="109" fillId="24" borderId="178" xfId="2" applyNumberFormat="1" applyFont="1" applyFill="1" applyBorder="1" applyAlignment="1">
      <alignment horizontal="center" vertical="center" wrapText="1" shrinkToFit="1"/>
    </xf>
    <xf numFmtId="14" fontId="109" fillId="24" borderId="176" xfId="2" applyNumberFormat="1" applyFont="1" applyFill="1" applyBorder="1" applyAlignment="1">
      <alignment horizontal="center" vertical="center" wrapText="1" shrinkToFit="1"/>
    </xf>
    <xf numFmtId="14" fontId="109" fillId="24" borderId="177" xfId="2" applyNumberFormat="1" applyFont="1" applyFill="1" applyBorder="1" applyAlignment="1">
      <alignment horizontal="center" vertical="center" wrapText="1" shrinkToFit="1"/>
    </xf>
    <xf numFmtId="0" fontId="10" fillId="0" borderId="63" xfId="2" applyFont="1" applyFill="1" applyBorder="1" applyAlignment="1">
      <alignment vertical="center"/>
    </xf>
    <xf numFmtId="0" fontId="10" fillId="0" borderId="63" xfId="2" applyFont="1" applyBorder="1" applyAlignment="1">
      <alignment vertical="center"/>
    </xf>
    <xf numFmtId="0" fontId="10" fillId="0" borderId="0" xfId="2" applyFont="1" applyFill="1" applyAlignment="1">
      <alignment vertical="center" wrapText="1"/>
    </xf>
    <xf numFmtId="0" fontId="10" fillId="0" borderId="0" xfId="2" applyFont="1" applyAlignment="1">
      <alignment vertical="center"/>
    </xf>
    <xf numFmtId="0" fontId="14" fillId="6" borderId="21" xfId="2" applyFont="1" applyFill="1" applyBorder="1" applyAlignment="1">
      <alignment horizontal="left" vertical="center"/>
    </xf>
    <xf numFmtId="0" fontId="14" fillId="6" borderId="6" xfId="2" applyFont="1" applyFill="1" applyBorder="1" applyAlignment="1">
      <alignment horizontal="left" vertical="center"/>
    </xf>
    <xf numFmtId="0" fontId="6" fillId="6" borderId="93" xfId="2" applyFill="1" applyBorder="1">
      <alignment vertical="center"/>
    </xf>
    <xf numFmtId="0" fontId="6" fillId="6" borderId="28" xfId="2" applyFill="1" applyBorder="1">
      <alignment vertical="center"/>
    </xf>
    <xf numFmtId="0" fontId="6" fillId="6" borderId="94" xfId="2" applyFill="1" applyBorder="1">
      <alignment vertical="center"/>
    </xf>
    <xf numFmtId="0" fontId="6" fillId="6" borderId="95" xfId="2" applyFill="1" applyBorder="1">
      <alignment vertical="center"/>
    </xf>
    <xf numFmtId="0" fontId="6" fillId="6" borderId="96" xfId="2" applyFill="1" applyBorder="1">
      <alignment vertical="center"/>
    </xf>
    <xf numFmtId="0" fontId="6" fillId="6" borderId="97" xfId="2" applyFill="1" applyBorder="1">
      <alignment vertical="center"/>
    </xf>
    <xf numFmtId="0" fontId="22" fillId="6" borderId="98" xfId="2" applyFont="1" applyFill="1" applyBorder="1" applyAlignment="1">
      <alignment horizontal="center" vertical="top" wrapText="1"/>
    </xf>
    <xf numFmtId="0" fontId="22" fillId="6" borderId="90" xfId="2" applyFont="1" applyFill="1" applyBorder="1" applyAlignment="1">
      <alignment horizontal="center" vertical="top" wrapText="1"/>
    </xf>
    <xf numFmtId="0" fontId="22" fillId="6" borderId="99" xfId="2" applyFont="1" applyFill="1" applyBorder="1" applyAlignment="1">
      <alignment horizontal="center" vertical="top" wrapText="1"/>
    </xf>
    <xf numFmtId="0" fontId="22" fillId="6" borderId="100" xfId="2" applyFont="1" applyFill="1" applyBorder="1" applyAlignment="1">
      <alignment horizontal="center" vertical="top" wrapText="1"/>
    </xf>
    <xf numFmtId="0" fontId="22" fillId="6" borderId="101" xfId="2" applyFont="1" applyFill="1" applyBorder="1" applyAlignment="1">
      <alignment horizontal="center" vertical="top" wrapText="1"/>
    </xf>
    <xf numFmtId="0" fontId="1" fillId="6" borderId="18" xfId="2" applyFont="1" applyFill="1" applyBorder="1" applyAlignment="1">
      <alignment vertical="top" wrapText="1"/>
    </xf>
    <xf numFmtId="0" fontId="6" fillId="6" borderId="0" xfId="2" applyFill="1" applyAlignment="1">
      <alignment vertical="top" wrapText="1"/>
    </xf>
    <xf numFmtId="0" fontId="6" fillId="6" borderId="19" xfId="2" applyFill="1" applyBorder="1" applyAlignment="1">
      <alignment vertical="top" wrapText="1"/>
    </xf>
    <xf numFmtId="0" fontId="1" fillId="17" borderId="73" xfId="2" applyFont="1" applyFill="1" applyBorder="1" applyAlignment="1">
      <alignment vertical="top" wrapText="1"/>
    </xf>
    <xf numFmtId="0" fontId="6" fillId="0" borderId="69" xfId="2" applyBorder="1" applyAlignment="1">
      <alignment vertical="top" wrapText="1"/>
    </xf>
    <xf numFmtId="0" fontId="70" fillId="0" borderId="0" xfId="1" applyFont="1" applyAlignment="1" applyProtection="1">
      <alignment vertical="center"/>
    </xf>
    <xf numFmtId="0" fontId="6" fillId="0" borderId="0" xfId="2">
      <alignment vertical="center"/>
    </xf>
    <xf numFmtId="0" fontId="6" fillId="29" borderId="61" xfId="2" applyFill="1" applyBorder="1" applyAlignment="1">
      <alignment horizontal="left" vertical="top" wrapText="1"/>
    </xf>
    <xf numFmtId="0" fontId="6" fillId="29" borderId="153" xfId="2" applyFill="1" applyBorder="1" applyAlignment="1">
      <alignment horizontal="left" vertical="top" wrapText="1"/>
    </xf>
    <xf numFmtId="0" fontId="6" fillId="29" borderId="184" xfId="2" applyFill="1" applyBorder="1" applyAlignment="1">
      <alignment horizontal="left" vertical="top" wrapText="1"/>
    </xf>
    <xf numFmtId="0" fontId="1" fillId="38" borderId="61" xfId="2" applyFont="1" applyFill="1" applyBorder="1" applyAlignment="1">
      <alignment horizontal="left" vertical="top" wrapText="1"/>
    </xf>
    <xf numFmtId="0" fontId="1" fillId="38" borderId="72" xfId="2" applyFont="1" applyFill="1" applyBorder="1" applyAlignment="1">
      <alignment horizontal="left" vertical="top" wrapText="1"/>
    </xf>
    <xf numFmtId="0" fontId="8" fillId="38" borderId="153" xfId="1" applyFill="1" applyBorder="1" applyAlignment="1" applyProtection="1">
      <alignment horizontal="left" vertical="top"/>
    </xf>
    <xf numFmtId="0" fontId="6" fillId="38" borderId="183" xfId="2" applyFill="1" applyBorder="1" applyAlignment="1">
      <alignment horizontal="left" vertical="top"/>
    </xf>
    <xf numFmtId="0" fontId="6" fillId="2" borderId="78" xfId="2" applyFill="1" applyBorder="1" applyAlignment="1">
      <alignment vertical="top" wrapText="1"/>
    </xf>
    <xf numFmtId="0" fontId="15" fillId="2" borderId="69" xfId="0" applyFont="1" applyFill="1" applyBorder="1" applyAlignment="1">
      <alignment vertical="top" wrapText="1"/>
    </xf>
    <xf numFmtId="0" fontId="1" fillId="2" borderId="78" xfId="2" applyFont="1" applyFill="1" applyBorder="1" applyAlignment="1">
      <alignment horizontal="left" vertical="top" wrapText="1"/>
    </xf>
    <xf numFmtId="0" fontId="1" fillId="2" borderId="69" xfId="2" applyFont="1" applyFill="1" applyBorder="1" applyAlignment="1">
      <alignment horizontal="left" vertical="top" wrapText="1"/>
    </xf>
    <xf numFmtId="0" fontId="26" fillId="0" borderId="0" xfId="19" applyFont="1" applyAlignment="1">
      <alignment vertical="center" wrapText="1"/>
    </xf>
    <xf numFmtId="0" fontId="21" fillId="0" borderId="102" xfId="1" applyFont="1" applyBorder="1" applyAlignment="1" applyProtection="1">
      <alignment vertical="top" wrapText="1"/>
    </xf>
    <xf numFmtId="0" fontId="21" fillId="0" borderId="206" xfId="1" applyFont="1" applyBorder="1" applyAlignment="1" applyProtection="1">
      <alignment vertical="top" wrapText="1"/>
    </xf>
    <xf numFmtId="0" fontId="21" fillId="0" borderId="207" xfId="1" applyFont="1" applyBorder="1" applyAlignment="1" applyProtection="1">
      <alignment vertical="top" wrapText="1"/>
    </xf>
    <xf numFmtId="0" fontId="25" fillId="22" borderId="113" xfId="2" applyFont="1" applyFill="1" applyBorder="1" applyAlignment="1">
      <alignment horizontal="left" vertical="top" wrapText="1"/>
    </xf>
    <xf numFmtId="0" fontId="25" fillId="22" borderId="114" xfId="2" applyFont="1" applyFill="1" applyBorder="1" applyAlignment="1">
      <alignment horizontal="left" vertical="top" wrapText="1"/>
    </xf>
    <xf numFmtId="0" fontId="25" fillId="22" borderId="115" xfId="2" applyFont="1" applyFill="1" applyBorder="1" applyAlignment="1">
      <alignment horizontal="left" vertical="top" wrapText="1"/>
    </xf>
    <xf numFmtId="0" fontId="112" fillId="42" borderId="105" xfId="2" applyFont="1" applyFill="1" applyBorder="1" applyAlignment="1">
      <alignment horizontal="center" vertical="center" wrapText="1" shrinkToFit="1"/>
    </xf>
    <xf numFmtId="0" fontId="33" fillId="42" borderId="32" xfId="2" applyFont="1" applyFill="1" applyBorder="1" applyAlignment="1">
      <alignment horizontal="center" vertical="center" shrinkToFit="1"/>
    </xf>
    <xf numFmtId="0" fontId="33" fillId="42" borderId="106" xfId="2" applyFont="1" applyFill="1" applyBorder="1" applyAlignment="1">
      <alignment horizontal="center" vertical="center" shrinkToFit="1"/>
    </xf>
    <xf numFmtId="0" fontId="21" fillId="42" borderId="102" xfId="1" applyFont="1" applyFill="1" applyBorder="1" applyAlignment="1" applyProtection="1">
      <alignment vertical="top" wrapText="1"/>
    </xf>
    <xf numFmtId="0" fontId="21" fillId="42" borderId="103" xfId="2" applyFont="1" applyFill="1" applyBorder="1" applyAlignment="1">
      <alignment vertical="top" wrapText="1"/>
    </xf>
    <xf numFmtId="0" fontId="21" fillId="42" borderId="104" xfId="2" applyFont="1" applyFill="1" applyBorder="1" applyAlignment="1">
      <alignment vertical="top" wrapText="1"/>
    </xf>
    <xf numFmtId="0" fontId="28" fillId="20" borderId="63" xfId="2" applyFont="1" applyFill="1" applyBorder="1" applyAlignment="1">
      <alignment horizontal="center" vertical="center" shrinkToFit="1"/>
    </xf>
    <xf numFmtId="0" fontId="28" fillId="20" borderId="64" xfId="2" applyFont="1" applyFill="1" applyBorder="1" applyAlignment="1">
      <alignment horizontal="center" vertical="center" shrinkToFit="1"/>
    </xf>
    <xf numFmtId="0" fontId="7" fillId="8" borderId="186" xfId="2" applyFont="1" applyFill="1" applyBorder="1" applyAlignment="1">
      <alignment horizontal="left" vertical="top" wrapText="1"/>
    </xf>
    <xf numFmtId="0" fontId="7" fillId="8" borderId="187" xfId="2" applyFont="1" applyFill="1" applyBorder="1" applyAlignment="1">
      <alignment horizontal="left" vertical="top" wrapText="1"/>
    </xf>
    <xf numFmtId="0" fontId="7" fillId="8" borderId="188" xfId="2" applyFont="1" applyFill="1" applyBorder="1" applyAlignment="1">
      <alignment horizontal="left" vertical="top" wrapText="1"/>
    </xf>
    <xf numFmtId="0" fontId="190" fillId="0" borderId="105" xfId="2" applyFont="1" applyBorder="1" applyAlignment="1">
      <alignment horizontal="center" vertical="center" wrapText="1" shrinkToFit="1"/>
    </xf>
    <xf numFmtId="0" fontId="110" fillId="0" borderId="32" xfId="2" applyFont="1" applyBorder="1" applyAlignment="1">
      <alignment horizontal="center" vertical="center" wrapText="1" shrinkToFit="1"/>
    </xf>
    <xf numFmtId="0" fontId="110" fillId="0" borderId="106" xfId="2" applyFont="1" applyBorder="1" applyAlignment="1">
      <alignment horizontal="center" vertical="center" wrapText="1" shrinkToFit="1"/>
    </xf>
    <xf numFmtId="0" fontId="28" fillId="24" borderId="105" xfId="2" applyFont="1" applyFill="1" applyBorder="1" applyAlignment="1">
      <alignment horizontal="center" vertical="center" shrinkToFit="1"/>
    </xf>
    <xf numFmtId="0" fontId="18" fillId="24" borderId="32" xfId="2" applyFont="1" applyFill="1" applyBorder="1" applyAlignment="1">
      <alignment horizontal="center" vertical="center" shrinkToFit="1"/>
    </xf>
    <xf numFmtId="0" fontId="18" fillId="24" borderId="106" xfId="2" applyFont="1" applyFill="1" applyBorder="1" applyAlignment="1">
      <alignment horizontal="center" vertical="center" shrinkToFit="1"/>
    </xf>
    <xf numFmtId="0" fontId="153" fillId="42" borderId="105" xfId="2" applyFont="1" applyFill="1" applyBorder="1" applyAlignment="1">
      <alignment horizontal="center" vertical="center" wrapText="1" shrinkToFit="1"/>
    </xf>
    <xf numFmtId="0" fontId="28" fillId="0" borderId="105" xfId="2" applyFont="1" applyBorder="1" applyAlignment="1">
      <alignment horizontal="center" vertical="center" wrapText="1" shrinkToFit="1"/>
    </xf>
    <xf numFmtId="0" fontId="110" fillId="0" borderId="32" xfId="2" applyFont="1" applyBorder="1" applyAlignment="1">
      <alignment horizontal="center" vertical="center" shrinkToFit="1"/>
    </xf>
    <xf numFmtId="0" fontId="110" fillId="0" borderId="106" xfId="2" applyFont="1" applyBorder="1" applyAlignment="1">
      <alignment horizontal="center" vertical="center" shrinkToFit="1"/>
    </xf>
    <xf numFmtId="0" fontId="21" fillId="0" borderId="212" xfId="1" applyFont="1" applyBorder="1" applyAlignment="1" applyProtection="1">
      <alignment horizontal="left" vertical="top" wrapText="1"/>
    </xf>
    <xf numFmtId="0" fontId="21" fillId="0" borderId="213" xfId="1" applyFont="1" applyBorder="1" applyAlignment="1" applyProtection="1">
      <alignment horizontal="left" vertical="top" wrapText="1"/>
    </xf>
    <xf numFmtId="0" fontId="21" fillId="0" borderId="214" xfId="1" applyFont="1" applyBorder="1" applyAlignment="1" applyProtection="1">
      <alignment horizontal="left" vertical="top" wrapText="1"/>
    </xf>
    <xf numFmtId="0" fontId="28" fillId="42" borderId="186" xfId="2" applyFont="1" applyFill="1" applyBorder="1" applyAlignment="1">
      <alignment horizontal="center" vertical="center" wrapText="1" shrinkToFit="1"/>
    </xf>
    <xf numFmtId="0" fontId="28" fillId="42" borderId="187" xfId="2" applyFont="1" applyFill="1" applyBorder="1" applyAlignment="1">
      <alignment horizontal="center" vertical="center" wrapText="1" shrinkToFit="1"/>
    </xf>
    <xf numFmtId="0" fontId="28" fillId="42" borderId="188" xfId="2" applyFont="1" applyFill="1" applyBorder="1" applyAlignment="1">
      <alignment horizontal="center" vertical="center" wrapText="1" shrinkToFit="1"/>
    </xf>
    <xf numFmtId="0" fontId="20" fillId="42" borderId="62" xfId="2" applyFont="1" applyFill="1" applyBorder="1" applyAlignment="1">
      <alignment horizontal="left" vertical="top" wrapText="1" shrinkToFit="1"/>
    </xf>
    <xf numFmtId="0" fontId="20" fillId="42" borderId="63" xfId="2" applyFont="1" applyFill="1" applyBorder="1" applyAlignment="1">
      <alignment horizontal="left" vertical="top" wrapText="1" shrinkToFit="1"/>
    </xf>
    <xf numFmtId="0" fontId="20" fillId="42" borderId="64" xfId="2" applyFont="1" applyFill="1" applyBorder="1" applyAlignment="1">
      <alignment horizontal="left" vertical="top" wrapText="1" shrinkToFit="1"/>
    </xf>
    <xf numFmtId="178" fontId="27" fillId="3" borderId="2" xfId="2" applyNumberFormat="1" applyFont="1" applyFill="1" applyBorder="1" applyAlignment="1">
      <alignment horizontal="center" vertical="center"/>
    </xf>
    <xf numFmtId="178" fontId="27" fillId="3" borderId="2" xfId="0" applyNumberFormat="1" applyFont="1" applyFill="1" applyBorder="1" applyAlignment="1">
      <alignment horizontal="center" vertical="center"/>
    </xf>
    <xf numFmtId="0" fontId="109" fillId="22" borderId="0" xfId="20" applyFont="1" applyFill="1" applyAlignment="1">
      <alignment horizontal="center" vertical="center"/>
    </xf>
    <xf numFmtId="0" fontId="21" fillId="22" borderId="0" xfId="20" applyFont="1" applyFill="1" applyAlignment="1">
      <alignment horizontal="center" vertical="center"/>
    </xf>
    <xf numFmtId="0" fontId="212" fillId="0" borderId="0" xfId="20" applyFont="1">
      <alignment vertical="center"/>
    </xf>
    <xf numFmtId="0" fontId="211" fillId="22" borderId="0" xfId="20" applyFont="1" applyFill="1" applyAlignment="1">
      <alignment horizontal="center" vertical="center"/>
    </xf>
    <xf numFmtId="0" fontId="6" fillId="22" borderId="0" xfId="20" applyFill="1" applyAlignment="1">
      <alignment horizontal="center" vertical="center"/>
    </xf>
    <xf numFmtId="0" fontId="35" fillId="12" borderId="0" xfId="20" applyFont="1" applyFill="1">
      <alignment vertical="center"/>
    </xf>
    <xf numFmtId="0" fontId="7" fillId="3" borderId="0" xfId="4" applyFont="1" applyFill="1" applyAlignment="1">
      <alignment vertical="top"/>
    </xf>
    <xf numFmtId="0" fontId="7" fillId="3" borderId="0" xfId="20" applyFont="1" applyFill="1" applyAlignment="1">
      <alignment vertical="top"/>
    </xf>
    <xf numFmtId="0" fontId="7" fillId="2" borderId="0" xfId="20" applyFont="1" applyFill="1" applyAlignment="1">
      <alignment vertical="top"/>
    </xf>
    <xf numFmtId="0" fontId="6" fillId="2" borderId="0" xfId="20" applyFill="1" applyAlignment="1">
      <alignment vertical="top"/>
    </xf>
    <xf numFmtId="0" fontId="215" fillId="55" borderId="0" xfId="20" applyFont="1" applyFill="1" applyAlignment="1">
      <alignment vertical="top"/>
    </xf>
    <xf numFmtId="0" fontId="216" fillId="55" borderId="0" xfId="20" applyFont="1" applyFill="1" applyAlignment="1">
      <alignment vertical="top"/>
    </xf>
    <xf numFmtId="0" fontId="7" fillId="2" borderId="0" xfId="20" applyFont="1" applyFill="1" applyAlignment="1">
      <alignment vertical="top"/>
    </xf>
    <xf numFmtId="0" fontId="217" fillId="55" borderId="0" xfId="20" applyFont="1" applyFill="1" applyAlignment="1">
      <alignment vertical="top"/>
    </xf>
    <xf numFmtId="0" fontId="58" fillId="55" borderId="0" xfId="20" applyFont="1" applyFill="1" applyAlignment="1">
      <alignment vertical="top"/>
    </xf>
    <xf numFmtId="0" fontId="214" fillId="3" borderId="0" xfId="20" applyFont="1" applyFill="1" applyAlignment="1">
      <alignment vertical="top"/>
    </xf>
    <xf numFmtId="0" fontId="35" fillId="2" borderId="0" xfId="20" applyFont="1" applyFill="1" applyAlignment="1">
      <alignment vertical="top"/>
    </xf>
    <xf numFmtId="0" fontId="35" fillId="3" borderId="0" xfId="20" applyFont="1" applyFill="1" applyAlignment="1">
      <alignment vertical="top"/>
    </xf>
    <xf numFmtId="0" fontId="218" fillId="55" borderId="0" xfId="20" applyFont="1" applyFill="1" applyAlignment="1">
      <alignment vertical="top"/>
    </xf>
    <xf numFmtId="0" fontId="219" fillId="55" borderId="0" xfId="20" applyFont="1" applyFill="1" applyAlignment="1">
      <alignment vertical="top"/>
    </xf>
    <xf numFmtId="0" fontId="35" fillId="55" borderId="0" xfId="20" applyFont="1" applyFill="1" applyAlignment="1">
      <alignment vertical="top"/>
    </xf>
    <xf numFmtId="0" fontId="36" fillId="26" borderId="0" xfId="4" applyFont="1" applyFill="1"/>
    <xf numFmtId="0" fontId="6" fillId="26" borderId="0" xfId="4" applyFill="1"/>
    <xf numFmtId="0" fontId="13" fillId="26" borderId="236" xfId="4" applyFont="1" applyFill="1" applyBorder="1" applyAlignment="1">
      <alignment vertical="center" wrapText="1"/>
    </xf>
    <xf numFmtId="0" fontId="13" fillId="26" borderId="237" xfId="4" applyFont="1" applyFill="1" applyBorder="1" applyAlignment="1">
      <alignment vertical="center" wrapText="1"/>
    </xf>
    <xf numFmtId="0" fontId="13" fillId="26" borderId="238" xfId="4" applyFont="1" applyFill="1" applyBorder="1" applyAlignment="1">
      <alignment vertical="center" wrapText="1"/>
    </xf>
    <xf numFmtId="0" fontId="13" fillId="26" borderId="239" xfId="4" applyFont="1" applyFill="1" applyBorder="1" applyAlignment="1">
      <alignment vertical="center" wrapText="1"/>
    </xf>
    <xf numFmtId="0" fontId="13" fillId="26" borderId="0" xfId="4" applyFont="1" applyFill="1" applyAlignment="1">
      <alignment vertical="center" wrapText="1"/>
    </xf>
    <xf numFmtId="0" fontId="13" fillId="26" borderId="240" xfId="4" applyFont="1" applyFill="1" applyBorder="1" applyAlignment="1">
      <alignment vertical="center" wrapText="1"/>
    </xf>
    <xf numFmtId="0" fontId="13" fillId="26" borderId="241" xfId="4" applyFont="1" applyFill="1" applyBorder="1" applyAlignment="1">
      <alignment vertical="center" wrapText="1"/>
    </xf>
    <xf numFmtId="0" fontId="13" fillId="26" borderId="235" xfId="4" applyFont="1" applyFill="1" applyBorder="1" applyAlignment="1">
      <alignment vertical="center" wrapText="1"/>
    </xf>
    <xf numFmtId="0" fontId="13" fillId="26" borderId="242" xfId="4" applyFont="1" applyFill="1" applyBorder="1" applyAlignment="1">
      <alignment vertical="center" wrapText="1"/>
    </xf>
    <xf numFmtId="0" fontId="23" fillId="0" borderId="0" xfId="4" applyFont="1" applyAlignment="1">
      <alignment horizontal="left" vertical="center" wrapText="1"/>
    </xf>
    <xf numFmtId="0" fontId="23" fillId="0" borderId="0" xfId="20" applyFont="1" applyAlignment="1">
      <alignment horizontal="left" vertical="center" wrapText="1"/>
    </xf>
    <xf numFmtId="0" fontId="104" fillId="41" borderId="173" xfId="0" applyFont="1" applyFill="1" applyBorder="1" applyAlignment="1">
      <alignment horizontal="center" vertical="center" wrapText="1"/>
    </xf>
    <xf numFmtId="0" fontId="104" fillId="41" borderId="211" xfId="0" applyFont="1" applyFill="1" applyBorder="1" applyAlignment="1">
      <alignment horizontal="center" vertical="center" wrapText="1"/>
    </xf>
  </cellXfs>
  <cellStyles count="22">
    <cellStyle name="ハイパーリンク" xfId="1" builtinId="8"/>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6CCFF"/>
      <color rgb="FF00CC00"/>
      <color rgb="FFEBA915"/>
      <color rgb="FFBB1F05"/>
      <color rgb="FF6EF729"/>
      <color rgb="FFFFE7FF"/>
      <color rgb="FFFF99FF"/>
      <color rgb="FFFF0066"/>
      <color rgb="FF3399FF"/>
      <color rgb="FFF6B3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'4　感染症統計'!$A$7</c:f>
              <c:strCache>
                <c:ptCount val="1"/>
                <c:pt idx="0">
                  <c:v>2022年</c:v>
                </c:pt>
              </c:strCache>
            </c:strRef>
          </c:tx>
          <c:spPr>
            <a:ln w="63500" cap="rnd">
              <a:solidFill>
                <a:srgbClr val="FF0000"/>
              </a:solidFill>
              <a:round/>
            </a:ln>
            <a:effectLst/>
          </c:spPr>
          <c:marker>
            <c:symbol val="none"/>
          </c:marker>
          <c:val>
            <c:numRef>
              <c:f>'4　感染症統計'!$B$7:$M$7</c:f>
              <c:numCache>
                <c:formatCode>#,##0_ </c:formatCode>
                <c:ptCount val="12"/>
                <c:pt idx="0" formatCode="General">
                  <c:v>67</c:v>
                </c:pt>
              </c:numCache>
            </c:numRef>
          </c:val>
          <c:smooth val="0"/>
          <c:extLst>
            <c:ext xmlns:c16="http://schemas.microsoft.com/office/drawing/2014/chart" uri="{C3380CC4-5D6E-409C-BE32-E72D297353CC}">
              <c16:uniqueId val="{00000001-42D4-4AED-AFC2-AA712B5910F5}"/>
            </c:ext>
          </c:extLst>
        </c:ser>
        <c:ser>
          <c:idx val="7"/>
          <c:order val="1"/>
          <c:tx>
            <c:strRef>
              <c:f>'4　感染症統計'!$A$8</c:f>
              <c:strCache>
                <c:ptCount val="1"/>
                <c:pt idx="0">
                  <c:v>2021年</c:v>
                </c:pt>
              </c:strCache>
            </c:strRef>
          </c:tx>
          <c:spPr>
            <a:ln w="25400" cap="rnd">
              <a:solidFill>
                <a:schemeClr val="accent6">
                  <a:lumMod val="75000"/>
                </a:schemeClr>
              </a:solidFill>
              <a:round/>
            </a:ln>
            <a:effectLst/>
          </c:spPr>
          <c:marker>
            <c:symbol val="none"/>
          </c:marker>
          <c:val>
            <c:numRef>
              <c:f>'4　感染症統計'!$B$8:$M$8</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0-C787-4C46-91A4-F2CCA7AB2E20}"/>
            </c:ext>
          </c:extLst>
        </c:ser>
        <c:ser>
          <c:idx val="0"/>
          <c:order val="2"/>
          <c:tx>
            <c:strRef>
              <c:f>'4　感染症統計'!$A$9</c:f>
              <c:strCache>
                <c:ptCount val="1"/>
                <c:pt idx="0">
                  <c:v>2020年</c:v>
                </c:pt>
              </c:strCache>
            </c:strRef>
          </c:tx>
          <c:spPr>
            <a:ln w="19050" cap="rnd">
              <a:solidFill>
                <a:schemeClr val="accent1"/>
              </a:solidFill>
              <a:round/>
            </a:ln>
            <a:effectLst/>
          </c:spPr>
          <c:marker>
            <c:symbol val="none"/>
          </c:marker>
          <c:val>
            <c:numRef>
              <c:f>'4　感染症統計'!$B$9:$M$9</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1-C787-4C46-91A4-F2CCA7AB2E20}"/>
            </c:ext>
          </c:extLst>
        </c:ser>
        <c:ser>
          <c:idx val="1"/>
          <c:order val="3"/>
          <c:tx>
            <c:strRef>
              <c:f>'4　感染症統計'!$A$10</c:f>
              <c:strCache>
                <c:ptCount val="1"/>
                <c:pt idx="0">
                  <c:v>2019年</c:v>
                </c:pt>
              </c:strCache>
            </c:strRef>
          </c:tx>
          <c:spPr>
            <a:ln w="12700" cap="rnd">
              <a:solidFill>
                <a:srgbClr val="FF0066"/>
              </a:solidFill>
              <a:round/>
            </a:ln>
            <a:effectLst/>
          </c:spPr>
          <c:marker>
            <c:symbol val="none"/>
          </c:marker>
          <c:val>
            <c:numRef>
              <c:f>'4　感染症統計'!$B$10:$M$10</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2-C787-4C46-91A4-F2CCA7AB2E20}"/>
            </c:ext>
          </c:extLst>
        </c:ser>
        <c:ser>
          <c:idx val="2"/>
          <c:order val="4"/>
          <c:tx>
            <c:strRef>
              <c:f>'4　感染症統計'!$A$11</c:f>
              <c:strCache>
                <c:ptCount val="1"/>
                <c:pt idx="0">
                  <c:v>2018年</c:v>
                </c:pt>
              </c:strCache>
            </c:strRef>
          </c:tx>
          <c:spPr>
            <a:ln w="12700" cap="rnd">
              <a:solidFill>
                <a:schemeClr val="accent3"/>
              </a:solidFill>
              <a:round/>
            </a:ln>
            <a:effectLst/>
          </c:spPr>
          <c:marker>
            <c:symbol val="none"/>
          </c:marker>
          <c:val>
            <c:numRef>
              <c:f>'4　感染症統計'!$B$11:$M$11</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3-C787-4C46-91A4-F2CCA7AB2E20}"/>
            </c:ext>
          </c:extLst>
        </c:ser>
        <c:ser>
          <c:idx val="3"/>
          <c:order val="5"/>
          <c:tx>
            <c:strRef>
              <c:f>'4　感染症統計'!$A$12</c:f>
              <c:strCache>
                <c:ptCount val="1"/>
                <c:pt idx="0">
                  <c:v>2017年</c:v>
                </c:pt>
              </c:strCache>
            </c:strRef>
          </c:tx>
          <c:spPr>
            <a:ln w="12700" cap="rnd">
              <a:solidFill>
                <a:schemeClr val="accent4"/>
              </a:solidFill>
              <a:round/>
            </a:ln>
            <a:effectLst/>
          </c:spPr>
          <c:marker>
            <c:symbol val="none"/>
          </c:marker>
          <c:val>
            <c:numRef>
              <c:f>'4　感染症統計'!$B$12:$M$12</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4-C787-4C46-91A4-F2CCA7AB2E20}"/>
            </c:ext>
          </c:extLst>
        </c:ser>
        <c:ser>
          <c:idx val="4"/>
          <c:order val="6"/>
          <c:tx>
            <c:strRef>
              <c:f>'4　感染症統計'!$A$13</c:f>
              <c:strCache>
                <c:ptCount val="1"/>
                <c:pt idx="0">
                  <c:v>2016年</c:v>
                </c:pt>
              </c:strCache>
            </c:strRef>
          </c:tx>
          <c:spPr>
            <a:ln w="12700" cap="rnd">
              <a:solidFill>
                <a:schemeClr val="accent5"/>
              </a:solidFill>
              <a:round/>
            </a:ln>
            <a:effectLst/>
          </c:spPr>
          <c:marker>
            <c:symbol val="none"/>
          </c:marker>
          <c:val>
            <c:numRef>
              <c:f>'4　感染症統計'!$B$13:$M$13</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5-C787-4C46-91A4-F2CCA7AB2E20}"/>
            </c:ext>
          </c:extLst>
        </c:ser>
        <c:ser>
          <c:idx val="5"/>
          <c:order val="7"/>
          <c:tx>
            <c:strRef>
              <c:f>'4　感染症統計'!$A$14</c:f>
              <c:strCache>
                <c:ptCount val="1"/>
                <c:pt idx="0">
                  <c:v>2015年</c:v>
                </c:pt>
              </c:strCache>
            </c:strRef>
          </c:tx>
          <c:spPr>
            <a:ln w="12700" cap="rnd">
              <a:solidFill>
                <a:schemeClr val="accent6"/>
              </a:solidFill>
              <a:round/>
            </a:ln>
            <a:effectLst/>
          </c:spPr>
          <c:marker>
            <c:symbol val="none"/>
          </c:marker>
          <c:val>
            <c:numRef>
              <c:f>'4　感染症統計'!$B$14:$M$14</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6-C787-4C46-91A4-F2CCA7AB2E20}"/>
            </c:ext>
          </c:extLst>
        </c:ser>
        <c:dLbls>
          <c:showLegendKey val="0"/>
          <c:showVal val="0"/>
          <c:showCatName val="0"/>
          <c:showSerName val="0"/>
          <c:showPercent val="0"/>
          <c:showBubbleSize val="0"/>
        </c:dLbls>
        <c:smooth val="0"/>
        <c:axId val="1234518832"/>
        <c:axId val="1234519248"/>
      </c:lineChart>
      <c:catAx>
        <c:axId val="123451883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34519248"/>
        <c:crosses val="autoZero"/>
        <c:auto val="1"/>
        <c:lblAlgn val="ctr"/>
        <c:lblOffset val="100"/>
        <c:noMultiLvlLbl val="0"/>
      </c:catAx>
      <c:valAx>
        <c:axId val="123451924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3451883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2831174079629443"/>
          <c:h val="0.62234906172838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14637447241E-2"/>
          <c:y val="0.14181128806596868"/>
          <c:w val="0.71832911183304882"/>
          <c:h val="0.62589415129079018"/>
        </c:manualLayout>
      </c:layout>
      <c:lineChart>
        <c:grouping val="standard"/>
        <c:varyColors val="0"/>
        <c:ser>
          <c:idx val="6"/>
          <c:order val="0"/>
          <c:tx>
            <c:strRef>
              <c:f>'4　感染症統計'!$P$7</c:f>
              <c:strCache>
                <c:ptCount val="1"/>
                <c:pt idx="0">
                  <c:v>2022年</c:v>
                </c:pt>
              </c:strCache>
            </c:strRef>
          </c:tx>
          <c:spPr>
            <a:ln w="63500" cap="rnd">
              <a:solidFill>
                <a:srgbClr val="FF0000"/>
              </a:solidFill>
              <a:round/>
            </a:ln>
            <a:effectLst/>
          </c:spPr>
          <c:marker>
            <c:symbol val="none"/>
          </c:marker>
          <c:val>
            <c:numRef>
              <c:f>'4　感染症統計'!$Q$7:$AC$7</c:f>
              <c:numCache>
                <c:formatCode>#,##0_ </c:formatCode>
                <c:ptCount val="13"/>
                <c:pt idx="0" formatCode="General">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06CF-4200-A1D5-D7C8F85BFD59}"/>
            </c:ext>
          </c:extLst>
        </c:ser>
        <c:ser>
          <c:idx val="7"/>
          <c:order val="1"/>
          <c:tx>
            <c:strRef>
              <c:f>'4　感染症統計'!$P$8</c:f>
              <c:strCache>
                <c:ptCount val="1"/>
                <c:pt idx="0">
                  <c:v>2021年</c:v>
                </c:pt>
              </c:strCache>
            </c:strRef>
          </c:tx>
          <c:spPr>
            <a:ln w="25400" cap="rnd">
              <a:solidFill>
                <a:schemeClr val="accent6">
                  <a:lumMod val="75000"/>
                </a:schemeClr>
              </a:solidFill>
              <a:round/>
            </a:ln>
            <a:effectLst/>
          </c:spPr>
          <c:marker>
            <c:symbol val="none"/>
          </c:marker>
          <c:val>
            <c:numRef>
              <c:f>'4　感染症統計'!$Q$8:$AC$8</c:f>
              <c:numCache>
                <c:formatCode>#,##0_ </c:formatCode>
                <c:ptCount val="13"/>
                <c:pt idx="0">
                  <c:v>1</c:v>
                </c:pt>
                <c:pt idx="1">
                  <c:v>2</c:v>
                </c:pt>
                <c:pt idx="2">
                  <c:v>1</c:v>
                </c:pt>
                <c:pt idx="3">
                  <c:v>0</c:v>
                </c:pt>
                <c:pt idx="4">
                  <c:v>0</c:v>
                </c:pt>
                <c:pt idx="5">
                  <c:v>0</c:v>
                </c:pt>
                <c:pt idx="6">
                  <c:v>1</c:v>
                </c:pt>
                <c:pt idx="7">
                  <c:v>1</c:v>
                </c:pt>
                <c:pt idx="8">
                  <c:v>0</c:v>
                </c:pt>
                <c:pt idx="9">
                  <c:v>1</c:v>
                </c:pt>
                <c:pt idx="10">
                  <c:v>0</c:v>
                </c:pt>
                <c:pt idx="11">
                  <c:v>0</c:v>
                </c:pt>
                <c:pt idx="12">
                  <c:v>7</c:v>
                </c:pt>
              </c:numCache>
            </c:numRef>
          </c:val>
          <c:smooth val="0"/>
          <c:extLst>
            <c:ext xmlns:c16="http://schemas.microsoft.com/office/drawing/2014/chart" uri="{C3380CC4-5D6E-409C-BE32-E72D297353CC}">
              <c16:uniqueId val="{00000000-B61C-425D-92FC-66BD9BB69044}"/>
            </c:ext>
          </c:extLst>
        </c:ser>
        <c:ser>
          <c:idx val="0"/>
          <c:order val="2"/>
          <c:tx>
            <c:strRef>
              <c:f>'4　感染症統計'!$P$9</c:f>
              <c:strCache>
                <c:ptCount val="1"/>
                <c:pt idx="0">
                  <c:v>2020年</c:v>
                </c:pt>
              </c:strCache>
            </c:strRef>
          </c:tx>
          <c:spPr>
            <a:ln w="19050" cap="rnd">
              <a:solidFill>
                <a:schemeClr val="accent1"/>
              </a:solidFill>
              <a:round/>
            </a:ln>
            <a:effectLst/>
          </c:spPr>
          <c:marker>
            <c:symbol val="none"/>
          </c:marker>
          <c:val>
            <c:numRef>
              <c:f>'4　感染症統計'!$Q$9:$AC$9</c:f>
              <c:numCache>
                <c:formatCode>#,##0_ </c:formatCode>
                <c:ptCount val="13"/>
                <c:pt idx="0">
                  <c:v>16</c:v>
                </c:pt>
                <c:pt idx="1">
                  <c:v>1</c:v>
                </c:pt>
                <c:pt idx="2">
                  <c:v>19</c:v>
                </c:pt>
                <c:pt idx="3">
                  <c:v>3</c:v>
                </c:pt>
                <c:pt idx="4">
                  <c:v>13</c:v>
                </c:pt>
                <c:pt idx="5">
                  <c:v>1</c:v>
                </c:pt>
                <c:pt idx="6">
                  <c:v>2</c:v>
                </c:pt>
                <c:pt idx="7">
                  <c:v>2</c:v>
                </c:pt>
                <c:pt idx="8">
                  <c:v>0</c:v>
                </c:pt>
                <c:pt idx="9">
                  <c:v>24</c:v>
                </c:pt>
                <c:pt idx="10">
                  <c:v>4</c:v>
                </c:pt>
                <c:pt idx="11">
                  <c:v>1</c:v>
                </c:pt>
                <c:pt idx="12">
                  <c:v>86</c:v>
                </c:pt>
              </c:numCache>
            </c:numRef>
          </c:val>
          <c:smooth val="0"/>
          <c:extLst>
            <c:ext xmlns:c16="http://schemas.microsoft.com/office/drawing/2014/chart" uri="{C3380CC4-5D6E-409C-BE32-E72D297353CC}">
              <c16:uniqueId val="{00000001-B61C-425D-92FC-66BD9BB69044}"/>
            </c:ext>
          </c:extLst>
        </c:ser>
        <c:ser>
          <c:idx val="1"/>
          <c:order val="3"/>
          <c:tx>
            <c:strRef>
              <c:f>'4　感染症統計'!$P$10</c:f>
              <c:strCache>
                <c:ptCount val="1"/>
                <c:pt idx="0">
                  <c:v>2019年</c:v>
                </c:pt>
              </c:strCache>
            </c:strRef>
          </c:tx>
          <c:spPr>
            <a:ln w="12700" cap="rnd">
              <a:solidFill>
                <a:schemeClr val="accent2"/>
              </a:solidFill>
              <a:round/>
            </a:ln>
            <a:effectLst/>
          </c:spPr>
          <c:marker>
            <c:symbol val="none"/>
          </c:marker>
          <c:val>
            <c:numRef>
              <c:f>'4　感染症統計'!$Q$10:$AC$10</c:f>
              <c:numCache>
                <c:formatCode>#,##0_ </c:formatCode>
                <c:ptCount val="13"/>
                <c:pt idx="0">
                  <c:v>7</c:v>
                </c:pt>
                <c:pt idx="1">
                  <c:v>7</c:v>
                </c:pt>
                <c:pt idx="2">
                  <c:v>13</c:v>
                </c:pt>
                <c:pt idx="3">
                  <c:v>3</c:v>
                </c:pt>
                <c:pt idx="4">
                  <c:v>8</c:v>
                </c:pt>
                <c:pt idx="5">
                  <c:v>11</c:v>
                </c:pt>
                <c:pt idx="6">
                  <c:v>5</c:v>
                </c:pt>
                <c:pt idx="7">
                  <c:v>11</c:v>
                </c:pt>
                <c:pt idx="8">
                  <c:v>9</c:v>
                </c:pt>
                <c:pt idx="9">
                  <c:v>9</c:v>
                </c:pt>
                <c:pt idx="10">
                  <c:v>20</c:v>
                </c:pt>
                <c:pt idx="11">
                  <c:v>35</c:v>
                </c:pt>
                <c:pt idx="12">
                  <c:v>138</c:v>
                </c:pt>
              </c:numCache>
            </c:numRef>
          </c:val>
          <c:smooth val="0"/>
          <c:extLst>
            <c:ext xmlns:c16="http://schemas.microsoft.com/office/drawing/2014/chart" uri="{C3380CC4-5D6E-409C-BE32-E72D297353CC}">
              <c16:uniqueId val="{00000002-B61C-425D-92FC-66BD9BB69044}"/>
            </c:ext>
          </c:extLst>
        </c:ser>
        <c:ser>
          <c:idx val="2"/>
          <c:order val="4"/>
          <c:tx>
            <c:strRef>
              <c:f>'4　感染症統計'!$P$11</c:f>
              <c:strCache>
                <c:ptCount val="1"/>
                <c:pt idx="0">
                  <c:v>2018年</c:v>
                </c:pt>
              </c:strCache>
            </c:strRef>
          </c:tx>
          <c:spPr>
            <a:ln w="12700" cap="rnd">
              <a:solidFill>
                <a:schemeClr val="accent3"/>
              </a:solidFill>
              <a:round/>
            </a:ln>
            <a:effectLst/>
          </c:spPr>
          <c:marker>
            <c:symbol val="none"/>
          </c:marker>
          <c:val>
            <c:numRef>
              <c:f>'4　感染症統計'!$Q$11:$AC$11</c:f>
              <c:numCache>
                <c:formatCode>#,##0_ </c:formatCode>
                <c:ptCount val="13"/>
                <c:pt idx="0">
                  <c:v>9</c:v>
                </c:pt>
                <c:pt idx="1">
                  <c:v>22</c:v>
                </c:pt>
                <c:pt idx="2">
                  <c:v>18</c:v>
                </c:pt>
                <c:pt idx="3">
                  <c:v>9</c:v>
                </c:pt>
                <c:pt idx="4">
                  <c:v>21</c:v>
                </c:pt>
                <c:pt idx="5">
                  <c:v>14</c:v>
                </c:pt>
                <c:pt idx="6">
                  <c:v>6</c:v>
                </c:pt>
                <c:pt idx="7">
                  <c:v>13</c:v>
                </c:pt>
                <c:pt idx="8">
                  <c:v>7</c:v>
                </c:pt>
                <c:pt idx="9">
                  <c:v>81</c:v>
                </c:pt>
                <c:pt idx="10">
                  <c:v>31</c:v>
                </c:pt>
                <c:pt idx="11">
                  <c:v>37</c:v>
                </c:pt>
                <c:pt idx="12">
                  <c:v>268</c:v>
                </c:pt>
              </c:numCache>
            </c:numRef>
          </c:val>
          <c:smooth val="0"/>
          <c:extLst>
            <c:ext xmlns:c16="http://schemas.microsoft.com/office/drawing/2014/chart" uri="{C3380CC4-5D6E-409C-BE32-E72D297353CC}">
              <c16:uniqueId val="{00000003-B61C-425D-92FC-66BD9BB69044}"/>
            </c:ext>
          </c:extLst>
        </c:ser>
        <c:ser>
          <c:idx val="3"/>
          <c:order val="5"/>
          <c:tx>
            <c:strRef>
              <c:f>'4　感染症統計'!$P$12</c:f>
              <c:strCache>
                <c:ptCount val="1"/>
                <c:pt idx="0">
                  <c:v>2017年</c:v>
                </c:pt>
              </c:strCache>
            </c:strRef>
          </c:tx>
          <c:spPr>
            <a:ln w="12700" cap="rnd">
              <a:solidFill>
                <a:schemeClr val="accent4"/>
              </a:solidFill>
              <a:round/>
            </a:ln>
            <a:effectLst/>
          </c:spPr>
          <c:marker>
            <c:symbol val="none"/>
          </c:marker>
          <c:val>
            <c:numRef>
              <c:f>'4　感染症統計'!$Q$12:$AC$12</c:f>
              <c:numCache>
                <c:formatCode>#,##0_ </c:formatCode>
                <c:ptCount val="13"/>
                <c:pt idx="0">
                  <c:v>19</c:v>
                </c:pt>
                <c:pt idx="1">
                  <c:v>12</c:v>
                </c:pt>
                <c:pt idx="2">
                  <c:v>8</c:v>
                </c:pt>
                <c:pt idx="3">
                  <c:v>12</c:v>
                </c:pt>
                <c:pt idx="4">
                  <c:v>7</c:v>
                </c:pt>
                <c:pt idx="5">
                  <c:v>15</c:v>
                </c:pt>
                <c:pt idx="6" formatCode="General">
                  <c:v>16</c:v>
                </c:pt>
                <c:pt idx="7" formatCode="General">
                  <c:v>12</c:v>
                </c:pt>
                <c:pt idx="8">
                  <c:v>16</c:v>
                </c:pt>
                <c:pt idx="9">
                  <c:v>6</c:v>
                </c:pt>
                <c:pt idx="10">
                  <c:v>12</c:v>
                </c:pt>
                <c:pt idx="11">
                  <c:v>6</c:v>
                </c:pt>
                <c:pt idx="12">
                  <c:v>141</c:v>
                </c:pt>
              </c:numCache>
            </c:numRef>
          </c:val>
          <c:smooth val="0"/>
          <c:extLst>
            <c:ext xmlns:c16="http://schemas.microsoft.com/office/drawing/2014/chart" uri="{C3380CC4-5D6E-409C-BE32-E72D297353CC}">
              <c16:uniqueId val="{00000004-B61C-425D-92FC-66BD9BB69044}"/>
            </c:ext>
          </c:extLst>
        </c:ser>
        <c:ser>
          <c:idx val="4"/>
          <c:order val="6"/>
          <c:tx>
            <c:strRef>
              <c:f>'4　感染症統計'!$P$13</c:f>
              <c:strCache>
                <c:ptCount val="1"/>
                <c:pt idx="0">
                  <c:v>2016年</c:v>
                </c:pt>
              </c:strCache>
            </c:strRef>
          </c:tx>
          <c:spPr>
            <a:ln w="12700" cap="rnd">
              <a:solidFill>
                <a:schemeClr val="accent5"/>
              </a:solidFill>
              <a:round/>
            </a:ln>
            <a:effectLst/>
          </c:spPr>
          <c:marker>
            <c:symbol val="none"/>
          </c:marker>
          <c:val>
            <c:numRef>
              <c:f>'4　感染症統計'!$Q$13:$AC$13</c:f>
              <c:numCache>
                <c:formatCode>#,##0_ </c:formatCode>
                <c:ptCount val="13"/>
                <c:pt idx="0" formatCode="General">
                  <c:v>9</c:v>
                </c:pt>
                <c:pt idx="1">
                  <c:v>16</c:v>
                </c:pt>
                <c:pt idx="2">
                  <c:v>12</c:v>
                </c:pt>
                <c:pt idx="3">
                  <c:v>6</c:v>
                </c:pt>
                <c:pt idx="4">
                  <c:v>7</c:v>
                </c:pt>
                <c:pt idx="5">
                  <c:v>14</c:v>
                </c:pt>
                <c:pt idx="6">
                  <c:v>9</c:v>
                </c:pt>
                <c:pt idx="7">
                  <c:v>14</c:v>
                </c:pt>
                <c:pt idx="8">
                  <c:v>9</c:v>
                </c:pt>
                <c:pt idx="9">
                  <c:v>9</c:v>
                </c:pt>
                <c:pt idx="10">
                  <c:v>8</c:v>
                </c:pt>
                <c:pt idx="11">
                  <c:v>7</c:v>
                </c:pt>
                <c:pt idx="12">
                  <c:v>120</c:v>
                </c:pt>
              </c:numCache>
            </c:numRef>
          </c:val>
          <c:smooth val="0"/>
          <c:extLst>
            <c:ext xmlns:c16="http://schemas.microsoft.com/office/drawing/2014/chart" uri="{C3380CC4-5D6E-409C-BE32-E72D297353CC}">
              <c16:uniqueId val="{00000005-B61C-425D-92FC-66BD9BB69044}"/>
            </c:ext>
          </c:extLst>
        </c:ser>
        <c:ser>
          <c:idx val="5"/>
          <c:order val="7"/>
          <c:tx>
            <c:strRef>
              <c:f>'4　感染症統計'!$P$14</c:f>
              <c:strCache>
                <c:ptCount val="1"/>
                <c:pt idx="0">
                  <c:v>2015年</c:v>
                </c:pt>
              </c:strCache>
            </c:strRef>
          </c:tx>
          <c:spPr>
            <a:ln w="12700" cap="rnd">
              <a:solidFill>
                <a:schemeClr val="accent6"/>
              </a:solidFill>
              <a:round/>
            </a:ln>
            <a:effectLst/>
          </c:spPr>
          <c:marker>
            <c:symbol val="none"/>
          </c:marker>
          <c:val>
            <c:numRef>
              <c:f>'4　感染症統計'!$Q$14:$AC$14</c:f>
              <c:numCache>
                <c:formatCode>#,##0_ </c:formatCode>
                <c:ptCount val="13"/>
                <c:pt idx="0">
                  <c:v>7</c:v>
                </c:pt>
                <c:pt idx="1">
                  <c:v>13</c:v>
                </c:pt>
                <c:pt idx="2">
                  <c:v>11</c:v>
                </c:pt>
                <c:pt idx="3">
                  <c:v>11</c:v>
                </c:pt>
                <c:pt idx="4">
                  <c:v>12</c:v>
                </c:pt>
                <c:pt idx="5">
                  <c:v>15</c:v>
                </c:pt>
                <c:pt idx="6">
                  <c:v>20</c:v>
                </c:pt>
                <c:pt idx="7">
                  <c:v>15</c:v>
                </c:pt>
                <c:pt idx="8">
                  <c:v>15</c:v>
                </c:pt>
                <c:pt idx="9">
                  <c:v>20</c:v>
                </c:pt>
                <c:pt idx="10">
                  <c:v>9</c:v>
                </c:pt>
                <c:pt idx="11">
                  <c:v>7</c:v>
                </c:pt>
                <c:pt idx="12">
                  <c:v>155</c:v>
                </c:pt>
              </c:numCache>
            </c:numRef>
          </c:val>
          <c:smooth val="0"/>
          <c:extLst>
            <c:ext xmlns:c16="http://schemas.microsoft.com/office/drawing/2014/chart" uri="{C3380CC4-5D6E-409C-BE32-E72D297353CC}">
              <c16:uniqueId val="{00000006-B61C-425D-92FC-66BD9BB69044}"/>
            </c:ext>
          </c:extLst>
        </c:ser>
        <c:dLbls>
          <c:showLegendKey val="0"/>
          <c:showVal val="0"/>
          <c:showCatName val="0"/>
          <c:showSerName val="0"/>
          <c:showPercent val="0"/>
          <c:showBubbleSize val="0"/>
        </c:dLbls>
        <c:smooth val="0"/>
        <c:axId val="1415465776"/>
        <c:axId val="1415475760"/>
        <c:extLst/>
      </c:lineChart>
      <c:catAx>
        <c:axId val="1415465776"/>
        <c:scaling>
          <c:orientation val="minMax"/>
        </c:scaling>
        <c:delete val="1"/>
        <c:axPos val="b"/>
        <c:numFmt formatCode="g/&quot;標&quot;&quot;準&quot;" sourceLinked="1"/>
        <c:majorTickMark val="none"/>
        <c:minorTickMark val="none"/>
        <c:tickLblPos val="nextTo"/>
        <c:crossAx val="1415475760"/>
        <c:crosses val="autoZero"/>
        <c:auto val="0"/>
        <c:lblAlgn val="ctr"/>
        <c:lblOffset val="100"/>
        <c:noMultiLvlLbl val="0"/>
      </c:catAx>
      <c:valAx>
        <c:axId val="1415475760"/>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15465776"/>
        <c:crosses val="max"/>
        <c:crossBetween val="between"/>
      </c:valAx>
      <c:spPr>
        <a:noFill/>
        <a:ln>
          <a:noFill/>
        </a:ln>
        <a:effectLst/>
      </c:spPr>
    </c:plotArea>
    <c:legend>
      <c:legendPos val="b"/>
      <c:layout>
        <c:manualLayout>
          <c:xMode val="edge"/>
          <c:yMode val="edge"/>
          <c:x val="0.85543391131567292"/>
          <c:y val="8.9866993536922485E-2"/>
          <c:w val="0.11916934337491826"/>
          <c:h val="0.73073178164119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616&amp;page=1&amp;start=0&amp;ndsp=15" TargetMode="External"/><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s>
</file>

<file path=xl/drawings/_rels/drawing5.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11.png"/><Relationship Id="rId7" Type="http://schemas.openxmlformats.org/officeDocument/2006/relationships/image" Target="../media/image15.png"/><Relationship Id="rId2" Type="http://schemas.openxmlformats.org/officeDocument/2006/relationships/image" Target="../media/image10.png"/><Relationship Id="rId1" Type="http://schemas.openxmlformats.org/officeDocument/2006/relationships/image" Target="../media/image9.png"/><Relationship Id="rId6" Type="http://schemas.openxmlformats.org/officeDocument/2006/relationships/image" Target="../media/image14.svg"/><Relationship Id="rId5" Type="http://schemas.openxmlformats.org/officeDocument/2006/relationships/image" Target="../media/image13.png"/><Relationship Id="rId10" Type="http://schemas.openxmlformats.org/officeDocument/2006/relationships/image" Target="../media/image18.png"/><Relationship Id="rId4" Type="http://schemas.openxmlformats.org/officeDocument/2006/relationships/image" Target="../media/image12.svg"/><Relationship Id="rId9" Type="http://schemas.openxmlformats.org/officeDocument/2006/relationships/image" Target="../media/image17.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9.png"/></Relationships>
</file>

<file path=xl/drawings/_rels/drawing7.xml.rels><?xml version="1.0" encoding="UTF-8" standalone="yes"?>
<Relationships xmlns="http://schemas.openxmlformats.org/package/2006/relationships"><Relationship Id="rId1" Type="http://schemas.openxmlformats.org/officeDocument/2006/relationships/image" Target="../media/image20.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5</xdr:col>
      <xdr:colOff>488356</xdr:colOff>
      <xdr:row>14</xdr:row>
      <xdr:rowOff>8172</xdr:rowOff>
    </xdr:to>
    <xdr:pic>
      <xdr:nvPicPr>
        <xdr:cNvPr id="2" name="図 1">
          <a:extLst>
            <a:ext uri="{FF2B5EF4-FFF2-40B4-BE49-F238E27FC236}">
              <a16:creationId xmlns:a16="http://schemas.microsoft.com/office/drawing/2014/main" id="{540F8493-64E8-4649-87CC-7D14C1390EAA}"/>
            </a:ext>
          </a:extLst>
        </xdr:cNvPr>
        <xdr:cNvPicPr>
          <a:picLocks noChangeAspect="1"/>
        </xdr:cNvPicPr>
      </xdr:nvPicPr>
      <xdr:blipFill>
        <a:blip xmlns:r="http://schemas.openxmlformats.org/officeDocument/2006/relationships" r:embed="rId1"/>
        <a:stretch>
          <a:fillRect/>
        </a:stretch>
      </xdr:blipFill>
      <xdr:spPr>
        <a:xfrm>
          <a:off x="1005191" y="1386191"/>
          <a:ext cx="2514951" cy="3372321"/>
        </a:xfrm>
        <a:prstGeom prst="rect">
          <a:avLst/>
        </a:prstGeom>
      </xdr:spPr>
    </xdr:pic>
    <xdr:clientData/>
  </xdr:twoCellAnchor>
  <xdr:twoCellAnchor editAs="oneCell">
    <xdr:from>
      <xdr:col>7</xdr:col>
      <xdr:colOff>0</xdr:colOff>
      <xdr:row>3</xdr:row>
      <xdr:rowOff>0</xdr:rowOff>
    </xdr:from>
    <xdr:to>
      <xdr:col>12</xdr:col>
      <xdr:colOff>64851</xdr:colOff>
      <xdr:row>14</xdr:row>
      <xdr:rowOff>2931</xdr:rowOff>
    </xdr:to>
    <xdr:pic>
      <xdr:nvPicPr>
        <xdr:cNvPr id="7" name="図 6">
          <a:extLst>
            <a:ext uri="{FF2B5EF4-FFF2-40B4-BE49-F238E27FC236}">
              <a16:creationId xmlns:a16="http://schemas.microsoft.com/office/drawing/2014/main" id="{858C18AF-5811-4139-A934-200A47AA60B8}"/>
            </a:ext>
          </a:extLst>
        </xdr:cNvPr>
        <xdr:cNvPicPr>
          <a:picLocks noChangeAspect="1"/>
        </xdr:cNvPicPr>
      </xdr:nvPicPr>
      <xdr:blipFill>
        <a:blip xmlns:r="http://schemas.openxmlformats.org/officeDocument/2006/relationships" r:embed="rId2"/>
        <a:stretch>
          <a:fillRect/>
        </a:stretch>
      </xdr:blipFill>
      <xdr:spPr>
        <a:xfrm>
          <a:off x="4653064" y="1386191"/>
          <a:ext cx="3185808" cy="3363838"/>
        </a:xfrm>
        <a:prstGeom prst="rect">
          <a:avLst/>
        </a:prstGeom>
      </xdr:spPr>
    </xdr:pic>
    <xdr:clientData/>
  </xdr:twoCellAnchor>
  <xdr:twoCellAnchor editAs="oneCell">
    <xdr:from>
      <xdr:col>13</xdr:col>
      <xdr:colOff>299935</xdr:colOff>
      <xdr:row>3</xdr:row>
      <xdr:rowOff>0</xdr:rowOff>
    </xdr:from>
    <xdr:to>
      <xdr:col>18</xdr:col>
      <xdr:colOff>384432</xdr:colOff>
      <xdr:row>13</xdr:row>
      <xdr:rowOff>291830</xdr:rowOff>
    </xdr:to>
    <xdr:pic>
      <xdr:nvPicPr>
        <xdr:cNvPr id="8" name="図 7">
          <a:extLst>
            <a:ext uri="{FF2B5EF4-FFF2-40B4-BE49-F238E27FC236}">
              <a16:creationId xmlns:a16="http://schemas.microsoft.com/office/drawing/2014/main" id="{8AAFF345-3ABA-4A59-B7C6-9AF1C2DB1B97}"/>
            </a:ext>
          </a:extLst>
        </xdr:cNvPr>
        <xdr:cNvPicPr>
          <a:picLocks noChangeAspect="1"/>
        </xdr:cNvPicPr>
      </xdr:nvPicPr>
      <xdr:blipFill>
        <a:blip xmlns:r="http://schemas.openxmlformats.org/officeDocument/2006/relationships" r:embed="rId3"/>
        <a:stretch>
          <a:fillRect/>
        </a:stretch>
      </xdr:blipFill>
      <xdr:spPr>
        <a:xfrm>
          <a:off x="8430637" y="1386191"/>
          <a:ext cx="2654221" cy="3347937"/>
        </a:xfrm>
        <a:prstGeom prst="rect">
          <a:avLst/>
        </a:prstGeom>
      </xdr:spPr>
    </xdr:pic>
    <xdr:clientData/>
  </xdr:twoCellAnchor>
  <xdr:twoCellAnchor>
    <xdr:from>
      <xdr:col>14</xdr:col>
      <xdr:colOff>396240</xdr:colOff>
      <xdr:row>10</xdr:row>
      <xdr:rowOff>556260</xdr:rowOff>
    </xdr:from>
    <xdr:to>
      <xdr:col>17</xdr:col>
      <xdr:colOff>495300</xdr:colOff>
      <xdr:row>12</xdr:row>
      <xdr:rowOff>91440</xdr:rowOff>
    </xdr:to>
    <xdr:sp macro="" textlink="">
      <xdr:nvSpPr>
        <xdr:cNvPr id="3" name="テキスト ボックス 2">
          <a:extLst>
            <a:ext uri="{FF2B5EF4-FFF2-40B4-BE49-F238E27FC236}">
              <a16:creationId xmlns:a16="http://schemas.microsoft.com/office/drawing/2014/main" id="{505EC80B-8597-4DFC-9050-2BBBEFD30C3D}"/>
            </a:ext>
          </a:extLst>
        </xdr:cNvPr>
        <xdr:cNvSpPr txBox="1"/>
      </xdr:nvSpPr>
      <xdr:spPr>
        <a:xfrm>
          <a:off x="8831580" y="3291840"/>
          <a:ext cx="1760220" cy="11049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小分け容器　　　　　は購入者が　　　　　ご用意ください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13</xdr:col>
      <xdr:colOff>121920</xdr:colOff>
      <xdr:row>18</xdr:row>
      <xdr:rowOff>30480</xdr:rowOff>
    </xdr:to>
    <xdr:pic>
      <xdr:nvPicPr>
        <xdr:cNvPr id="15" name="図 14" descr="感染性胃腸炎患者報告数　直近5シーズン">
          <a:extLst>
            <a:ext uri="{FF2B5EF4-FFF2-40B4-BE49-F238E27FC236}">
              <a16:creationId xmlns:a16="http://schemas.microsoft.com/office/drawing/2014/main" id="{70313FA2-8095-4FCA-B38E-EB06CA54B1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990600"/>
          <a:ext cx="7193280" cy="284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9</xdr:row>
      <xdr:rowOff>91419</xdr:rowOff>
    </xdr:from>
    <xdr:to>
      <xdr:col>13</xdr:col>
      <xdr:colOff>350705</xdr:colOff>
      <xdr:row>16</xdr:row>
      <xdr:rowOff>22843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65580" y="1973559"/>
          <a:ext cx="6890385" cy="1104904"/>
          <a:chOff x="15526115" y="3871792"/>
          <a:chExt cx="7163624"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19050" algn="ctr">
            <a:solidFill>
              <a:srgbClr val="FF0000"/>
            </a:solidFill>
            <a:prstDash val="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flipV="1">
            <a:off x="15659576" y="447370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3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3)</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7.10</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775162</xdr:colOff>
      <xdr:row>4</xdr:row>
      <xdr:rowOff>7991</xdr:rowOff>
    </xdr:from>
    <xdr:to>
      <xdr:col>12</xdr:col>
      <xdr:colOff>908891</xdr:colOff>
      <xdr:row>7</xdr:row>
      <xdr:rowOff>45903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34302" y="998591"/>
          <a:ext cx="2457829" cy="594172"/>
        </a:xfrm>
        <a:prstGeom prst="borderCallout2">
          <a:avLst>
            <a:gd name="adj1" fmla="val 103844"/>
            <a:gd name="adj2" fmla="val 52920"/>
            <a:gd name="adj3" fmla="val 210486"/>
            <a:gd name="adj4" fmla="val 51057"/>
            <a:gd name="adj5" fmla="val 286528"/>
            <a:gd name="adj6" fmla="val -52259"/>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散発事故事例の報告多数</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9</xdr:col>
      <xdr:colOff>328384</xdr:colOff>
      <xdr:row>13</xdr:row>
      <xdr:rowOff>1127</xdr:rowOff>
    </xdr:from>
    <xdr:to>
      <xdr:col>9</xdr:col>
      <xdr:colOff>651202</xdr:colOff>
      <xdr:row>14</xdr:row>
      <xdr:rowOff>132886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7582624" y="2553827"/>
          <a:ext cx="322818" cy="299399"/>
        </a:xfrm>
        <a:prstGeom prst="ellipse">
          <a:avLst/>
        </a:prstGeom>
        <a:noFill/>
        <a:ln w="25400" algn="ctr">
          <a:solidFill>
            <a:srgbClr val="000000"/>
          </a:solidFill>
          <a:round/>
          <a:headEnd/>
          <a:tailEnd/>
        </a:ln>
      </xdr:spPr>
    </xdr:sp>
    <xdr:clientData/>
  </xdr:twoCellAnchor>
  <xdr:twoCellAnchor editAs="oneCell">
    <xdr:from>
      <xdr:col>5</xdr:col>
      <xdr:colOff>60960</xdr:colOff>
      <xdr:row>2</xdr:row>
      <xdr:rowOff>1</xdr:rowOff>
    </xdr:from>
    <xdr:to>
      <xdr:col>6</xdr:col>
      <xdr:colOff>763497</xdr:colOff>
      <xdr:row>16</xdr:row>
      <xdr:rowOff>7621</xdr:rowOff>
    </xdr:to>
    <xdr:pic>
      <xdr:nvPicPr>
        <xdr:cNvPr id="16" name="図 15">
          <a:extLst>
            <a:ext uri="{FF2B5EF4-FFF2-40B4-BE49-F238E27FC236}">
              <a16:creationId xmlns:a16="http://schemas.microsoft.com/office/drawing/2014/main" id="{661BDEDF-2F72-485F-8BAA-F475482FB5B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918460" y="548641"/>
          <a:ext cx="1601697" cy="2514600"/>
        </a:xfrm>
        <a:prstGeom prst="rect">
          <a:avLst/>
        </a:prstGeom>
      </xdr:spPr>
    </xdr:pic>
    <xdr:clientData/>
  </xdr:twoCellAnchor>
  <xdr:twoCellAnchor editAs="oneCell">
    <xdr:from>
      <xdr:col>0</xdr:col>
      <xdr:colOff>0</xdr:colOff>
      <xdr:row>2</xdr:row>
      <xdr:rowOff>1</xdr:rowOff>
    </xdr:from>
    <xdr:to>
      <xdr:col>3</xdr:col>
      <xdr:colOff>140203</xdr:colOff>
      <xdr:row>15</xdr:row>
      <xdr:rowOff>152401</xdr:rowOff>
    </xdr:to>
    <xdr:pic>
      <xdr:nvPicPr>
        <xdr:cNvPr id="2" name="図 1">
          <a:extLst>
            <a:ext uri="{FF2B5EF4-FFF2-40B4-BE49-F238E27FC236}">
              <a16:creationId xmlns:a16="http://schemas.microsoft.com/office/drawing/2014/main" id="{56317005-003C-4552-81CC-3A63B3ABDDAF}"/>
            </a:ext>
          </a:extLst>
        </xdr:cNvPr>
        <xdr:cNvPicPr>
          <a:picLocks noChangeAspect="1"/>
        </xdr:cNvPicPr>
      </xdr:nvPicPr>
      <xdr:blipFill>
        <a:blip xmlns:r="http://schemas.openxmlformats.org/officeDocument/2006/relationships" r:embed="rId3"/>
        <a:stretch>
          <a:fillRect/>
        </a:stretch>
      </xdr:blipFill>
      <xdr:spPr>
        <a:xfrm>
          <a:off x="0" y="548641"/>
          <a:ext cx="1626103" cy="24917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8</xdr:col>
      <xdr:colOff>0</xdr:colOff>
      <xdr:row>17</xdr:row>
      <xdr:rowOff>0</xdr:rowOff>
    </xdr:from>
    <xdr:ext cx="304800" cy="299085"/>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6C3D8A03-5089-4DAD-969F-631555C8EF66}"/>
            </a:ext>
          </a:extLst>
        </xdr:cNvPr>
        <xdr:cNvSpPr>
          <a:spLocks noChangeAspect="1" noChangeArrowheads="1"/>
        </xdr:cNvSpPr>
      </xdr:nvSpPr>
      <xdr:spPr bwMode="auto">
        <a:xfrm>
          <a:off x="5173980" y="3474720"/>
          <a:ext cx="304800" cy="299085"/>
        </a:xfrm>
        <a:prstGeom prst="rect">
          <a:avLst/>
        </a:prstGeom>
        <a:noFill/>
        <a:ln w="9525">
          <a:noFill/>
          <a:miter lim="800000"/>
          <a:headEnd/>
          <a:tailEnd/>
        </a:ln>
      </xdr:spPr>
    </xdr:sp>
    <xdr:clientData/>
  </xdr:oneCellAnchor>
  <xdr:oneCellAnchor>
    <xdr:from>
      <xdr:col>15</xdr:col>
      <xdr:colOff>0</xdr:colOff>
      <xdr:row>13</xdr:row>
      <xdr:rowOff>0</xdr:rowOff>
    </xdr:from>
    <xdr:ext cx="304800" cy="297180"/>
    <xdr:sp macro="" textlink="">
      <xdr:nvSpPr>
        <xdr:cNvPr id="3" name="AutoShape 74"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9A68E4A6-411E-4BEC-8872-DD18AED9C663}"/>
            </a:ext>
          </a:extLst>
        </xdr:cNvPr>
        <xdr:cNvSpPr>
          <a:spLocks noChangeAspect="1" noChangeArrowheads="1"/>
        </xdr:cNvSpPr>
      </xdr:nvSpPr>
      <xdr:spPr bwMode="auto">
        <a:xfrm>
          <a:off x="9662160" y="2842260"/>
          <a:ext cx="304800" cy="297180"/>
        </a:xfrm>
        <a:prstGeom prst="rect">
          <a:avLst/>
        </a:prstGeom>
        <a:noFill/>
        <a:ln w="9525">
          <a:noFill/>
          <a:miter lim="800000"/>
          <a:headEnd/>
          <a:tailEnd/>
        </a:ln>
      </xdr:spPr>
    </xdr:sp>
    <xdr:clientData/>
  </xdr:oneCellAnchor>
  <xdr:oneCellAnchor>
    <xdr:from>
      <xdr:col>15</xdr:col>
      <xdr:colOff>0</xdr:colOff>
      <xdr:row>13</xdr:row>
      <xdr:rowOff>0</xdr:rowOff>
    </xdr:from>
    <xdr:ext cx="304800" cy="297180"/>
    <xdr:sp macro="" textlink="">
      <xdr:nvSpPr>
        <xdr:cNvPr id="4" name="AutoShape 76"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2"/>
          <a:extLst>
            <a:ext uri="{FF2B5EF4-FFF2-40B4-BE49-F238E27FC236}">
              <a16:creationId xmlns:a16="http://schemas.microsoft.com/office/drawing/2014/main" id="{29CFCDDF-AC33-4CF2-B1ED-88F2A56ABE39}"/>
            </a:ext>
          </a:extLst>
        </xdr:cNvPr>
        <xdr:cNvSpPr>
          <a:spLocks noChangeAspect="1" noChangeArrowheads="1"/>
        </xdr:cNvSpPr>
      </xdr:nvSpPr>
      <xdr:spPr bwMode="auto">
        <a:xfrm>
          <a:off x="9662160" y="2842260"/>
          <a:ext cx="304800" cy="297180"/>
        </a:xfrm>
        <a:prstGeom prst="rect">
          <a:avLst/>
        </a:prstGeom>
        <a:noFill/>
        <a:ln w="9525">
          <a:noFill/>
          <a:miter lim="800000"/>
          <a:headEnd/>
          <a:tailEnd/>
        </a:ln>
      </xdr:spPr>
    </xdr:sp>
    <xdr:clientData/>
  </xdr:oneCellAnchor>
  <xdr:oneCellAnchor>
    <xdr:from>
      <xdr:col>5</xdr:col>
      <xdr:colOff>114300</xdr:colOff>
      <xdr:row>6</xdr:row>
      <xdr:rowOff>38100</xdr:rowOff>
    </xdr:from>
    <xdr:ext cx="1339215" cy="1091565"/>
    <xdr:pic>
      <xdr:nvPicPr>
        <xdr:cNvPr id="5" name="Picture 242" descr="image">
          <a:extLst>
            <a:ext uri="{FF2B5EF4-FFF2-40B4-BE49-F238E27FC236}">
              <a16:creationId xmlns:a16="http://schemas.microsoft.com/office/drawing/2014/main" id="{8D642B6D-23F7-4408-971F-2D46FA24C9D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18460" y="1440180"/>
          <a:ext cx="1339215" cy="1091565"/>
        </a:xfrm>
        <a:prstGeom prst="rect">
          <a:avLst/>
        </a:prstGeom>
        <a:noFill/>
        <a:ln w="38100">
          <a:solidFill>
            <a:srgbClr val="FF9900"/>
          </a:solidFill>
          <a:miter lim="800000"/>
          <a:headEnd/>
          <a:tailEnd/>
        </a:ln>
        <a:effectLst>
          <a:outerShdw dist="35921" dir="2700000" algn="ctr" rotWithShape="0">
            <a:srgbClr val="FF0000"/>
          </a:outerShdw>
        </a:effec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1676400</xdr:colOff>
      <xdr:row>33</xdr:row>
      <xdr:rowOff>203200</xdr:rowOff>
    </xdr:from>
    <xdr:to>
      <xdr:col>10</xdr:col>
      <xdr:colOff>538480</xdr:colOff>
      <xdr:row>42</xdr:row>
      <xdr:rowOff>174732</xdr:rowOff>
    </xdr:to>
    <xdr:pic>
      <xdr:nvPicPr>
        <xdr:cNvPr id="17" name="図 16">
          <a:extLst>
            <a:ext uri="{FF2B5EF4-FFF2-40B4-BE49-F238E27FC236}">
              <a16:creationId xmlns:a16="http://schemas.microsoft.com/office/drawing/2014/main" id="{BC1AD0C2-A551-4AA5-9D6E-FA29067D837C}"/>
            </a:ext>
          </a:extLst>
        </xdr:cNvPr>
        <xdr:cNvPicPr>
          <a:picLocks noChangeAspect="1"/>
        </xdr:cNvPicPr>
      </xdr:nvPicPr>
      <xdr:blipFill>
        <a:blip xmlns:r="http://schemas.openxmlformats.org/officeDocument/2006/relationships" r:embed="rId1"/>
        <a:stretch>
          <a:fillRect/>
        </a:stretch>
      </xdr:blipFill>
      <xdr:spPr>
        <a:xfrm>
          <a:off x="2550160" y="16032480"/>
          <a:ext cx="9611360" cy="2440412"/>
        </a:xfrm>
        <a:prstGeom prst="rect">
          <a:avLst/>
        </a:prstGeom>
      </xdr:spPr>
    </xdr:pic>
    <xdr:clientData/>
  </xdr:twoCellAnchor>
  <xdr:twoCellAnchor editAs="oneCell">
    <xdr:from>
      <xdr:col>8</xdr:col>
      <xdr:colOff>1239520</xdr:colOff>
      <xdr:row>48</xdr:row>
      <xdr:rowOff>355600</xdr:rowOff>
    </xdr:from>
    <xdr:to>
      <xdr:col>12</xdr:col>
      <xdr:colOff>1097280</xdr:colOff>
      <xdr:row>59</xdr:row>
      <xdr:rowOff>447040</xdr:rowOff>
    </xdr:to>
    <xdr:pic>
      <xdr:nvPicPr>
        <xdr:cNvPr id="19" name="図 18">
          <a:extLst>
            <a:ext uri="{FF2B5EF4-FFF2-40B4-BE49-F238E27FC236}">
              <a16:creationId xmlns:a16="http://schemas.microsoft.com/office/drawing/2014/main" id="{9E3490DA-FFF6-49E4-A3D5-EE2D4AF39C42}"/>
            </a:ext>
          </a:extLst>
        </xdr:cNvPr>
        <xdr:cNvPicPr>
          <a:picLocks noChangeAspect="1"/>
        </xdr:cNvPicPr>
      </xdr:nvPicPr>
      <xdr:blipFill>
        <a:blip xmlns:r="http://schemas.openxmlformats.org/officeDocument/2006/relationships" r:embed="rId2"/>
        <a:stretch>
          <a:fillRect/>
        </a:stretch>
      </xdr:blipFill>
      <xdr:spPr>
        <a:xfrm>
          <a:off x="10657840" y="20299680"/>
          <a:ext cx="3708400" cy="4744720"/>
        </a:xfrm>
        <a:prstGeom prst="rect">
          <a:avLst/>
        </a:prstGeom>
      </xdr:spPr>
    </xdr:pic>
    <xdr:clientData/>
  </xdr:twoCellAnchor>
  <xdr:twoCellAnchor>
    <xdr:from>
      <xdr:col>12</xdr:col>
      <xdr:colOff>29211</xdr:colOff>
      <xdr:row>6</xdr:row>
      <xdr:rowOff>1389382</xdr:rowOff>
    </xdr:from>
    <xdr:to>
      <xdr:col>14</xdr:col>
      <xdr:colOff>10160</xdr:colOff>
      <xdr:row>10</xdr:row>
      <xdr:rowOff>182880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298171" y="9791702"/>
          <a:ext cx="3059429" cy="1008378"/>
        </a:xfrm>
        <a:prstGeom prst="wedgeRectCallout">
          <a:avLst>
            <a:gd name="adj1" fmla="val -47553"/>
            <a:gd name="adj2" fmla="val 72953"/>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6.7% </a:t>
          </a:r>
          <a:r>
            <a:rPr kumimoji="1" lang="ja-JP" altLang="en-US" sz="1400" b="1">
              <a:solidFill>
                <a:srgbClr val="FFFF00"/>
              </a:solidFill>
            </a:rPr>
            <a:t>急増</a:t>
          </a:r>
          <a:r>
            <a:rPr kumimoji="1" lang="en-US" altLang="ja-JP" sz="1400" b="1">
              <a:solidFill>
                <a:srgbClr val="FFFF00"/>
              </a:solidFill>
            </a:rPr>
            <a:t> </a:t>
          </a:r>
          <a:endParaRPr kumimoji="1" lang="ja-JP" altLang="en-US" sz="1400" b="1">
            <a:solidFill>
              <a:srgbClr val="FFFF00"/>
            </a:solidFill>
          </a:endParaRPr>
        </a:p>
        <a:p>
          <a:pPr algn="l"/>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r>
            <a:rPr kumimoji="1" lang="ja-JP" altLang="en-US" sz="1100" b="1">
              <a:solidFill>
                <a:schemeClr val="bg1"/>
              </a:solidFill>
            </a:rPr>
            <a:t>  </a:t>
          </a:r>
          <a:r>
            <a:rPr kumimoji="1" lang="ja-JP" altLang="en-US" sz="1400" b="1" i="0" u="sng">
              <a:solidFill>
                <a:schemeClr val="accent6">
                  <a:lumMod val="60000"/>
                  <a:lumOff val="40000"/>
                </a:schemeClr>
              </a:solidFill>
            </a:rPr>
            <a:t>致死率</a:t>
          </a:r>
          <a:r>
            <a:rPr kumimoji="1" lang="en-US" altLang="ja-JP" sz="1400" b="1" i="0" u="sng">
              <a:solidFill>
                <a:srgbClr val="FFC000"/>
              </a:solidFill>
            </a:rPr>
            <a:t>1.5%(</a:t>
          </a:r>
          <a:r>
            <a:rPr kumimoji="1" lang="ja-JP" altLang="en-US" sz="1400" b="1" i="0" u="sng">
              <a:solidFill>
                <a:srgbClr val="FFC000"/>
              </a:solidFill>
            </a:rPr>
            <a:t>▲</a:t>
          </a:r>
          <a:r>
            <a:rPr kumimoji="1" lang="en-US" altLang="ja-JP" sz="1400" b="1" i="0" u="sng">
              <a:solidFill>
                <a:srgbClr val="FFC000"/>
              </a:solidFill>
            </a:rPr>
            <a:t>0.</a:t>
          </a:r>
          <a:r>
            <a:rPr kumimoji="1" lang="ja-JP" altLang="en-US" sz="1400" b="1" i="0" u="sng">
              <a:solidFill>
                <a:srgbClr val="FFC000"/>
              </a:solidFill>
            </a:rPr>
            <a:t>１</a:t>
          </a:r>
          <a:r>
            <a:rPr kumimoji="1" lang="en-US" altLang="ja-JP" sz="1400" b="1" i="0" u="sng">
              <a:solidFill>
                <a:srgbClr val="FFC000"/>
              </a:solidFill>
            </a:rPr>
            <a:t>%)</a:t>
          </a:r>
          <a:r>
            <a:rPr kumimoji="1" lang="ja-JP" altLang="en-US" sz="1400" b="1" i="0" u="sng">
              <a:solidFill>
                <a:srgbClr val="FFFF00"/>
              </a:solidFill>
            </a:rPr>
            <a:t>　</a:t>
          </a:r>
          <a:r>
            <a:rPr kumimoji="1" lang="en-US" altLang="ja-JP" sz="1400" b="1" i="0" u="sng">
              <a:solidFill>
                <a:srgbClr val="FFFF00"/>
              </a:solidFill>
            </a:rPr>
            <a:t>3</a:t>
          </a:r>
          <a:r>
            <a:rPr kumimoji="1" lang="ja-JP" altLang="en-US" sz="1400" b="1" i="0" u="sng">
              <a:solidFill>
                <a:srgbClr val="FFFF00"/>
              </a:solidFill>
            </a:rPr>
            <a:t>週連続減少</a:t>
          </a: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65</xdr:row>
      <xdr:rowOff>265814</xdr:rowOff>
    </xdr:from>
    <xdr:to>
      <xdr:col>5</xdr:col>
      <xdr:colOff>593651</xdr:colOff>
      <xdr:row>86</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530421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オミクン株</a:t>
          </a: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第三回ブースター接種の予定を明確にすべき時期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4</a:t>
          </a:r>
          <a:r>
            <a:rPr kumimoji="1" lang="ja-JP" altLang="en-US" sz="2000" b="1">
              <a:solidFill>
                <a:srgbClr val="FFFF00"/>
              </a:solidFill>
            </a:rPr>
            <a:t>波ピークにさしかかるものの　今週は毎日</a:t>
          </a:r>
          <a:r>
            <a:rPr kumimoji="1" lang="en-US" altLang="ja-JP" sz="2000" b="1">
              <a:solidFill>
                <a:srgbClr val="FFFF00"/>
              </a:solidFill>
            </a:rPr>
            <a:t>300</a:t>
          </a:r>
          <a:r>
            <a:rPr kumimoji="1" lang="ja-JP" altLang="en-US" sz="2000" b="1">
              <a:solidFill>
                <a:srgbClr val="FFFF00"/>
              </a:solidFill>
            </a:rPr>
            <a:t>万人が新規感染状態。　　　　　　　　　　　　　　　　　　　　　　　　　　　　　*</a:t>
          </a:r>
          <a:r>
            <a:rPr kumimoji="1" lang="ja-JP" altLang="en-US" sz="2000" b="1">
              <a:solidFill>
                <a:schemeClr val="bg1"/>
              </a:solidFill>
            </a:rPr>
            <a:t>国産ワクチン製造承認と経済再生プログラムの更なる後押しが急務</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a:ext>
            <a:ext uri="{96DAC541-7B7A-43D3-8B79-37D633B846F1}">
              <asvg:svgBlip xmlns:asvg="http://schemas.microsoft.com/office/drawing/2016/SVG/main" r:embed="rId4"/>
            </a:ext>
          </a:extLst>
        </a:blip>
        <a:stretch>
          <a:fillRect/>
        </a:stretch>
      </xdr:blipFill>
      <xdr:spPr>
        <a:xfrm>
          <a:off x="1151271" y="5110007"/>
          <a:ext cx="912510" cy="914400"/>
        </a:xfrm>
        <a:prstGeom prst="rect">
          <a:avLst/>
        </a:prstGeom>
      </xdr:spPr>
    </xdr:pic>
    <xdr:clientData/>
  </xdr:twoCellAnchor>
  <xdr:twoCellAnchor editAs="oneCell">
    <xdr:from>
      <xdr:col>1</xdr:col>
      <xdr:colOff>1011275</xdr:colOff>
      <xdr:row>31</xdr:row>
      <xdr:rowOff>0</xdr:rowOff>
    </xdr:from>
    <xdr:to>
      <xdr:col>2</xdr:col>
      <xdr:colOff>206745</xdr:colOff>
      <xdr:row>34</xdr:row>
      <xdr:rowOff>133615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a:ext>
            <a:ext uri="{96DAC541-7B7A-43D3-8B79-37D633B846F1}">
              <asvg:svgBlip xmlns:asvg="http://schemas.microsoft.com/office/drawing/2016/SVG/main" r:embed="rId6"/>
            </a:ext>
          </a:extLst>
        </a:blip>
        <a:stretch>
          <a:fillRect/>
        </a:stretch>
      </xdr:blipFill>
      <xdr:spPr>
        <a:xfrm rot="10800000">
          <a:off x="1885035" y="15449463"/>
          <a:ext cx="912510" cy="936255"/>
        </a:xfrm>
        <a:prstGeom prst="rect">
          <a:avLst/>
        </a:prstGeom>
      </xdr:spPr>
    </xdr:pic>
    <xdr:clientData/>
  </xdr:twoCellAnchor>
  <xdr:twoCellAnchor>
    <xdr:from>
      <xdr:col>5</xdr:col>
      <xdr:colOff>711200</xdr:colOff>
      <xdr:row>1</xdr:row>
      <xdr:rowOff>50800</xdr:rowOff>
    </xdr:from>
    <xdr:to>
      <xdr:col>13</xdr:col>
      <xdr:colOff>1351280</xdr:colOff>
      <xdr:row>2</xdr:row>
      <xdr:rowOff>3098800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664960" y="447040"/>
          <a:ext cx="8432800" cy="3444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2000" b="0" i="0">
              <a:solidFill>
                <a:schemeClr val="dk1"/>
              </a:solidFill>
              <a:effectLst/>
              <a:latin typeface="+mn-lt"/>
              <a:ea typeface="+mn-ea"/>
              <a:cs typeface="+mn-cs"/>
            </a:rPr>
            <a:t>ο(</a:t>
          </a:r>
          <a:r>
            <a:rPr lang="ja-JP" altLang="en-US" sz="2000" b="0" i="0">
              <a:solidFill>
                <a:schemeClr val="dk1"/>
              </a:solidFill>
              <a:effectLst/>
              <a:latin typeface="+mn-lt"/>
              <a:ea typeface="+mn-ea"/>
              <a:cs typeface="+mn-cs"/>
            </a:rPr>
            <a:t>オミクロン</a:t>
          </a:r>
          <a:r>
            <a:rPr lang="en-US" altLang="ja-JP" sz="2000" b="0" i="0">
              <a:solidFill>
                <a:schemeClr val="dk1"/>
              </a:solidFill>
              <a:effectLst/>
              <a:latin typeface="+mn-lt"/>
              <a:ea typeface="+mn-ea"/>
              <a:cs typeface="+mn-cs"/>
            </a:rPr>
            <a:t>)</a:t>
          </a:r>
          <a:r>
            <a:rPr lang="ja-JP" altLang="en-US" sz="2000" b="0" i="0">
              <a:solidFill>
                <a:schemeClr val="dk1"/>
              </a:solidFill>
              <a:effectLst/>
              <a:latin typeface="+mn-lt"/>
              <a:ea typeface="+mn-ea"/>
              <a:cs typeface="+mn-cs"/>
            </a:rPr>
            <a:t>株の感染スピードは、これまでの変異株の中で驚異的に早い。感染力が格段に強いことを示している。一方で感染部位は主に上気道にとどまること、肺胞部への感染侵入が弱く、重症化傾向は低いとされる、臨床報告が各方面からなされている。また変異発祥の南アフリカでは、感染ピークが約一ヵ月と短期で終息した。イギリスでも年初日</a:t>
          </a:r>
          <a:r>
            <a:rPr lang="en-US" altLang="ja-JP" sz="2000" b="0" i="0">
              <a:solidFill>
                <a:schemeClr val="dk1"/>
              </a:solidFill>
              <a:effectLst/>
              <a:latin typeface="+mn-lt"/>
              <a:ea typeface="+mn-ea"/>
              <a:cs typeface="+mn-cs"/>
            </a:rPr>
            <a:t>20</a:t>
          </a:r>
          <a:r>
            <a:rPr lang="ja-JP" altLang="en-US" sz="2000" b="0" i="0">
              <a:solidFill>
                <a:schemeClr val="dk1"/>
              </a:solidFill>
              <a:effectLst/>
              <a:latin typeface="+mn-lt"/>
              <a:ea typeface="+mn-ea"/>
              <a:cs typeface="+mn-cs"/>
            </a:rPr>
            <a:t>万人の感染者数は、</a:t>
          </a:r>
          <a:r>
            <a:rPr lang="en-US" altLang="ja-JP" sz="2000" b="0" i="0">
              <a:solidFill>
                <a:schemeClr val="dk1"/>
              </a:solidFill>
              <a:effectLst/>
              <a:latin typeface="+mn-lt"/>
              <a:ea typeface="+mn-ea"/>
              <a:cs typeface="+mn-cs"/>
            </a:rPr>
            <a:t>9</a:t>
          </a:r>
          <a:r>
            <a:rPr lang="ja-JP" altLang="en-US" sz="2000" b="0" i="0">
              <a:solidFill>
                <a:schemeClr val="dk1"/>
              </a:solidFill>
              <a:effectLst/>
              <a:latin typeface="+mn-lt"/>
              <a:ea typeface="+mn-ea"/>
              <a:cs typeface="+mn-cs"/>
            </a:rPr>
            <a:t>日には</a:t>
          </a:r>
          <a:r>
            <a:rPr lang="en-US" altLang="ja-JP" sz="2000" b="0" i="0">
              <a:solidFill>
                <a:schemeClr val="dk1"/>
              </a:solidFill>
              <a:effectLst/>
              <a:latin typeface="+mn-lt"/>
              <a:ea typeface="+mn-ea"/>
              <a:cs typeface="+mn-cs"/>
            </a:rPr>
            <a:t>14</a:t>
          </a:r>
          <a:r>
            <a:rPr lang="ja-JP" altLang="en-US" sz="2000" b="0" i="0">
              <a:solidFill>
                <a:schemeClr val="dk1"/>
              </a:solidFill>
              <a:effectLst/>
              <a:latin typeface="+mn-lt"/>
              <a:ea typeface="+mn-ea"/>
              <a:cs typeface="+mn-cs"/>
            </a:rPr>
            <a:t>万人まで減少している。　　　　　　　　　　　　　　　　　　　　　　　　　　　　　　　　　　　　　　　　　　　　　　　　未成人へのワクチン接種の推移と、人口に占める年齢構成で重症化の差があることも予想されるが、感染者数の多さにだけ目を奪われると、社会生活や経済への過度な負担がその後に大きくのしかかることも、十分ら考慮すべきだ局面だ。</a:t>
          </a:r>
        </a:p>
        <a:p>
          <a:endParaRPr lang="en-US" altLang="ja-JP" sz="2000" b="0" i="0">
            <a:solidFill>
              <a:schemeClr val="dk1"/>
            </a:solidFill>
            <a:effectLst/>
            <a:latin typeface="+mn-lt"/>
            <a:ea typeface="+mn-ea"/>
            <a:cs typeface="+mn-cs"/>
          </a:endParaRPr>
        </a:p>
      </xdr:txBody>
    </xdr:sp>
    <xdr:clientData/>
  </xdr:twoCellAnchor>
  <xdr:twoCellAnchor>
    <xdr:from>
      <xdr:col>3</xdr:col>
      <xdr:colOff>1066800</xdr:colOff>
      <xdr:row>16</xdr:row>
      <xdr:rowOff>172720</xdr:rowOff>
    </xdr:from>
    <xdr:to>
      <xdr:col>3</xdr:col>
      <xdr:colOff>1245870</xdr:colOff>
      <xdr:row>17</xdr:row>
      <xdr:rowOff>172719</xdr:rowOff>
    </xdr:to>
    <xdr:sp macro="" textlink="">
      <xdr:nvSpPr>
        <xdr:cNvPr id="16" name="右矢印 11">
          <a:extLst>
            <a:ext uri="{FF2B5EF4-FFF2-40B4-BE49-F238E27FC236}">
              <a16:creationId xmlns:a16="http://schemas.microsoft.com/office/drawing/2014/main" id="{5A2444BA-5CBA-4F78-A6D3-6061C6413329}"/>
            </a:ext>
          </a:extLst>
        </xdr:cNvPr>
        <xdr:cNvSpPr/>
      </xdr:nvSpPr>
      <xdr:spPr>
        <a:xfrm>
          <a:off x="4287520" y="12029440"/>
          <a:ext cx="179070" cy="21335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1005840</xdr:colOff>
      <xdr:row>18</xdr:row>
      <xdr:rowOff>30480</xdr:rowOff>
    </xdr:from>
    <xdr:to>
      <xdr:col>4</xdr:col>
      <xdr:colOff>1184910</xdr:colOff>
      <xdr:row>19</xdr:row>
      <xdr:rowOff>29771</xdr:rowOff>
    </xdr:to>
    <xdr:sp macro="" textlink="">
      <xdr:nvSpPr>
        <xdr:cNvPr id="28" name="右矢印 11">
          <a:extLst>
            <a:ext uri="{FF2B5EF4-FFF2-40B4-BE49-F238E27FC236}">
              <a16:creationId xmlns:a16="http://schemas.microsoft.com/office/drawing/2014/main" id="{176A9FB3-0E2C-4FFC-A5F4-7F8D470D0741}"/>
            </a:ext>
          </a:extLst>
        </xdr:cNvPr>
        <xdr:cNvSpPr/>
      </xdr:nvSpPr>
      <xdr:spPr>
        <a:xfrm>
          <a:off x="5801360" y="12313920"/>
          <a:ext cx="179070" cy="212651"/>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xdr:colOff>
      <xdr:row>34</xdr:row>
      <xdr:rowOff>30491</xdr:rowOff>
    </xdr:from>
    <xdr:to>
      <xdr:col>9</xdr:col>
      <xdr:colOff>782319</xdr:colOff>
      <xdr:row>40</xdr:row>
      <xdr:rowOff>264160</xdr:rowOff>
    </xdr:to>
    <xdr:grpSp>
      <xdr:nvGrpSpPr>
        <xdr:cNvPr id="15" name="グループ化 14">
          <a:extLst>
            <a:ext uri="{FF2B5EF4-FFF2-40B4-BE49-F238E27FC236}">
              <a16:creationId xmlns:a16="http://schemas.microsoft.com/office/drawing/2014/main" id="{8F1D3020-CDBB-4672-A302-344DB8CE3EE1}"/>
            </a:ext>
          </a:extLst>
        </xdr:cNvPr>
        <xdr:cNvGrpSpPr/>
      </xdr:nvGrpSpPr>
      <xdr:grpSpPr>
        <a:xfrm>
          <a:off x="4795525" y="16134091"/>
          <a:ext cx="6705594" cy="1879589"/>
          <a:chOff x="4817782" y="22221924"/>
          <a:chExt cx="7982616" cy="1044476"/>
        </a:xfrm>
      </xdr:grpSpPr>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6346232" y="20693474"/>
            <a:ext cx="668317" cy="3725218"/>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10829166" y="21455298"/>
            <a:ext cx="701040" cy="2249644"/>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9005984" y="21930745"/>
            <a:ext cx="670560" cy="125786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6055360" y="22880320"/>
            <a:ext cx="6745038" cy="386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a:t>
            </a:r>
          </a:p>
        </xdr:txBody>
      </xdr:sp>
    </xdr:grpSp>
    <xdr:clientData/>
  </xdr:twoCellAnchor>
  <xdr:twoCellAnchor>
    <xdr:from>
      <xdr:col>4</xdr:col>
      <xdr:colOff>1026160</xdr:colOff>
      <xdr:row>26</xdr:row>
      <xdr:rowOff>20320</xdr:rowOff>
    </xdr:from>
    <xdr:to>
      <xdr:col>4</xdr:col>
      <xdr:colOff>1205230</xdr:colOff>
      <xdr:row>27</xdr:row>
      <xdr:rowOff>12699</xdr:rowOff>
    </xdr:to>
    <xdr:sp macro="" textlink="">
      <xdr:nvSpPr>
        <xdr:cNvPr id="23" name="右矢印 11">
          <a:extLst>
            <a:ext uri="{FF2B5EF4-FFF2-40B4-BE49-F238E27FC236}">
              <a16:creationId xmlns:a16="http://schemas.microsoft.com/office/drawing/2014/main" id="{62CDBF4E-019C-48A6-AB53-4296FC770297}"/>
            </a:ext>
          </a:extLst>
        </xdr:cNvPr>
        <xdr:cNvSpPr/>
      </xdr:nvSpPr>
      <xdr:spPr>
        <a:xfrm>
          <a:off x="5821680" y="14010640"/>
          <a:ext cx="179070" cy="20573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4</xdr:col>
      <xdr:colOff>1016000</xdr:colOff>
      <xdr:row>27</xdr:row>
      <xdr:rowOff>264160</xdr:rowOff>
    </xdr:from>
    <xdr:to>
      <xdr:col>4</xdr:col>
      <xdr:colOff>1223282</xdr:colOff>
      <xdr:row>28</xdr:row>
      <xdr:rowOff>266217</xdr:rowOff>
    </xdr:to>
    <xdr:pic>
      <xdr:nvPicPr>
        <xdr:cNvPr id="9" name="図 8">
          <a:extLst>
            <a:ext uri="{FF2B5EF4-FFF2-40B4-BE49-F238E27FC236}">
              <a16:creationId xmlns:a16="http://schemas.microsoft.com/office/drawing/2014/main" id="{838DBEEE-DCC2-4ED9-865D-37D7635D5293}"/>
            </a:ext>
          </a:extLst>
        </xdr:cNvPr>
        <xdr:cNvPicPr>
          <a:picLocks noChangeAspect="1"/>
        </xdr:cNvPicPr>
      </xdr:nvPicPr>
      <xdr:blipFill>
        <a:blip xmlns:r="http://schemas.openxmlformats.org/officeDocument/2006/relationships" r:embed="rId7"/>
        <a:stretch>
          <a:fillRect/>
        </a:stretch>
      </xdr:blipFill>
      <xdr:spPr>
        <a:xfrm>
          <a:off x="5811520" y="14467840"/>
          <a:ext cx="207282" cy="286537"/>
        </a:xfrm>
        <a:prstGeom prst="rect">
          <a:avLst/>
        </a:prstGeom>
      </xdr:spPr>
    </xdr:pic>
    <xdr:clientData/>
  </xdr:twoCellAnchor>
  <xdr:twoCellAnchor>
    <xdr:from>
      <xdr:col>8</xdr:col>
      <xdr:colOff>619760</xdr:colOff>
      <xdr:row>31</xdr:row>
      <xdr:rowOff>182880</xdr:rowOff>
    </xdr:from>
    <xdr:to>
      <xdr:col>9</xdr:col>
      <xdr:colOff>883920</xdr:colOff>
      <xdr:row>33</xdr:row>
      <xdr:rowOff>91440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10038080" y="15463520"/>
          <a:ext cx="156464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世界は第</a:t>
          </a:r>
          <a:r>
            <a:rPr kumimoji="1" lang="en-US" altLang="ja-JP" sz="1800">
              <a:solidFill>
                <a:srgbClr val="FFFF00"/>
              </a:solidFill>
            </a:rPr>
            <a:t>4</a:t>
          </a:r>
          <a:r>
            <a:rPr kumimoji="1" lang="ja-JP" altLang="en-US" sz="1800">
              <a:solidFill>
                <a:srgbClr val="FFFF00"/>
              </a:solidFill>
            </a:rPr>
            <a:t>波</a:t>
          </a:r>
        </a:p>
      </xdr:txBody>
    </xdr:sp>
    <xdr:clientData/>
  </xdr:twoCellAnchor>
  <xdr:twoCellAnchor>
    <xdr:from>
      <xdr:col>4</xdr:col>
      <xdr:colOff>1016000</xdr:colOff>
      <xdr:row>27</xdr:row>
      <xdr:rowOff>50800</xdr:rowOff>
    </xdr:from>
    <xdr:to>
      <xdr:col>4</xdr:col>
      <xdr:colOff>1195070</xdr:colOff>
      <xdr:row>27</xdr:row>
      <xdr:rowOff>256539</xdr:rowOff>
    </xdr:to>
    <xdr:sp macro="" textlink="">
      <xdr:nvSpPr>
        <xdr:cNvPr id="26" name="右矢印 11">
          <a:extLst>
            <a:ext uri="{FF2B5EF4-FFF2-40B4-BE49-F238E27FC236}">
              <a16:creationId xmlns:a16="http://schemas.microsoft.com/office/drawing/2014/main" id="{7C259670-DFF8-4379-879F-71FD48FE93BE}"/>
            </a:ext>
          </a:extLst>
        </xdr:cNvPr>
        <xdr:cNvSpPr/>
      </xdr:nvSpPr>
      <xdr:spPr>
        <a:xfrm>
          <a:off x="5811520" y="14254480"/>
          <a:ext cx="179070" cy="20573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772160</xdr:colOff>
      <xdr:row>33</xdr:row>
      <xdr:rowOff>142240</xdr:rowOff>
    </xdr:from>
    <xdr:to>
      <xdr:col>10</xdr:col>
      <xdr:colOff>640080</xdr:colOff>
      <xdr:row>37</xdr:row>
      <xdr:rowOff>182880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11308080" y="16154400"/>
          <a:ext cx="1137920" cy="77216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0</xdr:col>
      <xdr:colOff>568960</xdr:colOff>
      <xdr:row>48</xdr:row>
      <xdr:rowOff>71120</xdr:rowOff>
    </xdr:from>
    <xdr:to>
      <xdr:col>4</xdr:col>
      <xdr:colOff>546131</xdr:colOff>
      <xdr:row>52</xdr:row>
      <xdr:rowOff>451816</xdr:rowOff>
    </xdr:to>
    <xdr:pic>
      <xdr:nvPicPr>
        <xdr:cNvPr id="7" name="図 6">
          <a:extLst>
            <a:ext uri="{FF2B5EF4-FFF2-40B4-BE49-F238E27FC236}">
              <a16:creationId xmlns:a16="http://schemas.microsoft.com/office/drawing/2014/main" id="{D6B68FC3-1EE7-454C-BDF9-C5FE1E4DD298}"/>
            </a:ext>
          </a:extLst>
        </xdr:cNvPr>
        <xdr:cNvPicPr>
          <a:picLocks noChangeAspect="1"/>
        </xdr:cNvPicPr>
      </xdr:nvPicPr>
      <xdr:blipFill>
        <a:blip xmlns:r="http://schemas.openxmlformats.org/officeDocument/2006/relationships" r:embed="rId8"/>
        <a:stretch>
          <a:fillRect/>
        </a:stretch>
      </xdr:blipFill>
      <xdr:spPr>
        <a:xfrm>
          <a:off x="568960" y="20015200"/>
          <a:ext cx="4772691" cy="2372056"/>
        </a:xfrm>
        <a:prstGeom prst="rect">
          <a:avLst/>
        </a:prstGeom>
      </xdr:spPr>
    </xdr:pic>
    <xdr:clientData/>
  </xdr:twoCellAnchor>
  <xdr:twoCellAnchor>
    <xdr:from>
      <xdr:col>4</xdr:col>
      <xdr:colOff>172720</xdr:colOff>
      <xdr:row>50</xdr:row>
      <xdr:rowOff>233680</xdr:rowOff>
    </xdr:from>
    <xdr:to>
      <xdr:col>4</xdr:col>
      <xdr:colOff>1259840</xdr:colOff>
      <xdr:row>51</xdr:row>
      <xdr:rowOff>132080</xdr:rowOff>
    </xdr:to>
    <xdr:cxnSp macro="">
      <xdr:nvCxnSpPr>
        <xdr:cNvPr id="25" name="直線矢印コネクタ 24">
          <a:extLst>
            <a:ext uri="{FF2B5EF4-FFF2-40B4-BE49-F238E27FC236}">
              <a16:creationId xmlns:a16="http://schemas.microsoft.com/office/drawing/2014/main" id="{758C7223-2C83-478E-9810-A6583C0599F8}"/>
            </a:ext>
          </a:extLst>
        </xdr:cNvPr>
        <xdr:cNvCxnSpPr/>
      </xdr:nvCxnSpPr>
      <xdr:spPr>
        <a:xfrm flipH="1">
          <a:off x="4968240" y="21173440"/>
          <a:ext cx="1087120" cy="396240"/>
        </a:xfrm>
        <a:prstGeom prst="straightConnector1">
          <a:avLst/>
        </a:prstGeom>
        <a:ln w="38100">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0</xdr:col>
      <xdr:colOff>558800</xdr:colOff>
      <xdr:row>53</xdr:row>
      <xdr:rowOff>60960</xdr:rowOff>
    </xdr:from>
    <xdr:to>
      <xdr:col>4</xdr:col>
      <xdr:colOff>414685</xdr:colOff>
      <xdr:row>59</xdr:row>
      <xdr:rowOff>259410</xdr:rowOff>
    </xdr:to>
    <xdr:pic>
      <xdr:nvPicPr>
        <xdr:cNvPr id="27" name="図 26">
          <a:extLst>
            <a:ext uri="{FF2B5EF4-FFF2-40B4-BE49-F238E27FC236}">
              <a16:creationId xmlns:a16="http://schemas.microsoft.com/office/drawing/2014/main" id="{0614841A-BE31-45B8-B982-4054AB0AFF92}"/>
            </a:ext>
          </a:extLst>
        </xdr:cNvPr>
        <xdr:cNvPicPr>
          <a:picLocks noChangeAspect="1"/>
        </xdr:cNvPicPr>
      </xdr:nvPicPr>
      <xdr:blipFill>
        <a:blip xmlns:r="http://schemas.openxmlformats.org/officeDocument/2006/relationships" r:embed="rId9"/>
        <a:stretch>
          <a:fillRect/>
        </a:stretch>
      </xdr:blipFill>
      <xdr:spPr>
        <a:xfrm>
          <a:off x="558800" y="22494240"/>
          <a:ext cx="4651405" cy="2362530"/>
        </a:xfrm>
        <a:prstGeom prst="rect">
          <a:avLst/>
        </a:prstGeom>
      </xdr:spPr>
    </xdr:pic>
    <xdr:clientData/>
  </xdr:twoCellAnchor>
  <xdr:twoCellAnchor>
    <xdr:from>
      <xdr:col>4</xdr:col>
      <xdr:colOff>78763</xdr:colOff>
      <xdr:row>53</xdr:row>
      <xdr:rowOff>71121</xdr:rowOff>
    </xdr:from>
    <xdr:to>
      <xdr:col>4</xdr:col>
      <xdr:colOff>416560</xdr:colOff>
      <xdr:row>58</xdr:row>
      <xdr:rowOff>284481</xdr:rowOff>
    </xdr:to>
    <xdr:sp macro="" textlink="">
      <xdr:nvSpPr>
        <xdr:cNvPr id="34" name="フリーフォーム: 図形 33">
          <a:extLst>
            <a:ext uri="{FF2B5EF4-FFF2-40B4-BE49-F238E27FC236}">
              <a16:creationId xmlns:a16="http://schemas.microsoft.com/office/drawing/2014/main" id="{B4FF7152-A57D-4F53-8554-4CC99BA99567}"/>
            </a:ext>
          </a:extLst>
        </xdr:cNvPr>
        <xdr:cNvSpPr/>
      </xdr:nvSpPr>
      <xdr:spPr>
        <a:xfrm>
          <a:off x="4874283" y="22504401"/>
          <a:ext cx="337797" cy="2072640"/>
        </a:xfrm>
        <a:custGeom>
          <a:avLst/>
          <a:gdLst>
            <a:gd name="connsiteX0" fmla="*/ 43157 w 429153"/>
            <a:gd name="connsiteY0" fmla="*/ 1494015 h 1554975"/>
            <a:gd name="connsiteX1" fmla="*/ 93957 w 429153"/>
            <a:gd name="connsiteY1" fmla="*/ 1483855 h 1554975"/>
            <a:gd name="connsiteX2" fmla="*/ 419077 w 429153"/>
            <a:gd name="connsiteY2" fmla="*/ 1473695 h 1554975"/>
            <a:gd name="connsiteX3" fmla="*/ 408917 w 429153"/>
            <a:gd name="connsiteY3" fmla="*/ 1402575 h 1554975"/>
            <a:gd name="connsiteX4" fmla="*/ 337797 w 429153"/>
            <a:gd name="connsiteY4" fmla="*/ 1351775 h 1554975"/>
            <a:gd name="connsiteX5" fmla="*/ 236197 w 429153"/>
            <a:gd name="connsiteY5" fmla="*/ 1260335 h 1554975"/>
            <a:gd name="connsiteX6" fmla="*/ 215877 w 429153"/>
            <a:gd name="connsiteY6" fmla="*/ 894575 h 1554975"/>
            <a:gd name="connsiteX7" fmla="*/ 195557 w 429153"/>
            <a:gd name="connsiteY7" fmla="*/ 701535 h 1554975"/>
            <a:gd name="connsiteX8" fmla="*/ 185397 w 429153"/>
            <a:gd name="connsiteY8" fmla="*/ 589775 h 1554975"/>
            <a:gd name="connsiteX9" fmla="*/ 175237 w 429153"/>
            <a:gd name="connsiteY9" fmla="*/ 173215 h 1554975"/>
            <a:gd name="connsiteX10" fmla="*/ 165077 w 429153"/>
            <a:gd name="connsiteY10" fmla="*/ 495 h 1554975"/>
            <a:gd name="connsiteX11" fmla="*/ 104117 w 429153"/>
            <a:gd name="connsiteY11" fmla="*/ 81775 h 1554975"/>
            <a:gd name="connsiteX12" fmla="*/ 93957 w 429153"/>
            <a:gd name="connsiteY12" fmla="*/ 335775 h 1554975"/>
            <a:gd name="connsiteX13" fmla="*/ 83797 w 429153"/>
            <a:gd name="connsiteY13" fmla="*/ 376415 h 1554975"/>
            <a:gd name="connsiteX14" fmla="*/ 73637 w 429153"/>
            <a:gd name="connsiteY14" fmla="*/ 447535 h 1554975"/>
            <a:gd name="connsiteX15" fmla="*/ 53317 w 429153"/>
            <a:gd name="connsiteY15" fmla="*/ 569455 h 1554975"/>
            <a:gd name="connsiteX16" fmla="*/ 43157 w 429153"/>
            <a:gd name="connsiteY16" fmla="*/ 1504175 h 1554975"/>
            <a:gd name="connsiteX17" fmla="*/ 2517 w 429153"/>
            <a:gd name="connsiteY17" fmla="*/ 1534655 h 1554975"/>
            <a:gd name="connsiteX18" fmla="*/ 114277 w 429153"/>
            <a:gd name="connsiteY18" fmla="*/ 1544815 h 1554975"/>
            <a:gd name="connsiteX19" fmla="*/ 286997 w 429153"/>
            <a:gd name="connsiteY19" fmla="*/ 1554975 h 1554975"/>
            <a:gd name="connsiteX20" fmla="*/ 408917 w 429153"/>
            <a:gd name="connsiteY20" fmla="*/ 1534655 h 1554975"/>
            <a:gd name="connsiteX21" fmla="*/ 408917 w 429153"/>
            <a:gd name="connsiteY21" fmla="*/ 1443215 h 1554975"/>
            <a:gd name="connsiteX22" fmla="*/ 347957 w 429153"/>
            <a:gd name="connsiteY22" fmla="*/ 1382255 h 1554975"/>
            <a:gd name="connsiteX23" fmla="*/ 286997 w 429153"/>
            <a:gd name="connsiteY23" fmla="*/ 1300975 h 1554975"/>
            <a:gd name="connsiteX24" fmla="*/ 266677 w 429153"/>
            <a:gd name="connsiteY24" fmla="*/ 1270495 h 1554975"/>
            <a:gd name="connsiteX25" fmla="*/ 256517 w 429153"/>
            <a:gd name="connsiteY25" fmla="*/ 1229855 h 1554975"/>
            <a:gd name="connsiteX26" fmla="*/ 246357 w 429153"/>
            <a:gd name="connsiteY26" fmla="*/ 1189215 h 15549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Lst>
          <a:rect l="l" t="t" r="r" b="b"/>
          <a:pathLst>
            <a:path w="429153" h="1554975">
              <a:moveTo>
                <a:pt x="43157" y="1494015"/>
              </a:moveTo>
              <a:cubicBezTo>
                <a:pt x="60090" y="1490628"/>
                <a:pt x="76713" y="1484787"/>
                <a:pt x="93957" y="1483855"/>
              </a:cubicBezTo>
              <a:cubicBezTo>
                <a:pt x="202225" y="1478003"/>
                <a:pt x="314090" y="1500788"/>
                <a:pt x="419077" y="1473695"/>
              </a:cubicBezTo>
              <a:cubicBezTo>
                <a:pt x="442265" y="1467711"/>
                <a:pt x="419627" y="1423994"/>
                <a:pt x="408917" y="1402575"/>
              </a:cubicBezTo>
              <a:cubicBezTo>
                <a:pt x="402680" y="1390102"/>
                <a:pt x="350513" y="1363220"/>
                <a:pt x="337797" y="1351775"/>
              </a:cubicBezTo>
              <a:cubicBezTo>
                <a:pt x="223862" y="1249234"/>
                <a:pt x="307022" y="1307551"/>
                <a:pt x="236197" y="1260335"/>
              </a:cubicBezTo>
              <a:cubicBezTo>
                <a:pt x="204422" y="1101462"/>
                <a:pt x="232764" y="1257646"/>
                <a:pt x="215877" y="894575"/>
              </a:cubicBezTo>
              <a:cubicBezTo>
                <a:pt x="208622" y="738584"/>
                <a:pt x="208611" y="819019"/>
                <a:pt x="195557" y="701535"/>
              </a:cubicBezTo>
              <a:cubicBezTo>
                <a:pt x="191426" y="664357"/>
                <a:pt x="188784" y="627028"/>
                <a:pt x="185397" y="589775"/>
              </a:cubicBezTo>
              <a:cubicBezTo>
                <a:pt x="182010" y="450922"/>
                <a:pt x="180024" y="312027"/>
                <a:pt x="175237" y="173215"/>
              </a:cubicBezTo>
              <a:cubicBezTo>
                <a:pt x="173249" y="115576"/>
                <a:pt x="187259" y="53731"/>
                <a:pt x="165077" y="495"/>
              </a:cubicBezTo>
              <a:cubicBezTo>
                <a:pt x="161983" y="-6931"/>
                <a:pt x="111029" y="71407"/>
                <a:pt x="104117" y="81775"/>
              </a:cubicBezTo>
              <a:cubicBezTo>
                <a:pt x="100730" y="166442"/>
                <a:pt x="99787" y="251241"/>
                <a:pt x="93957" y="335775"/>
              </a:cubicBezTo>
              <a:cubicBezTo>
                <a:pt x="92996" y="349705"/>
                <a:pt x="86295" y="362677"/>
                <a:pt x="83797" y="376415"/>
              </a:cubicBezTo>
              <a:cubicBezTo>
                <a:pt x="79513" y="399976"/>
                <a:pt x="77921" y="423974"/>
                <a:pt x="73637" y="447535"/>
              </a:cubicBezTo>
              <a:cubicBezTo>
                <a:pt x="46785" y="595219"/>
                <a:pt x="84898" y="316804"/>
                <a:pt x="53317" y="569455"/>
              </a:cubicBezTo>
              <a:cubicBezTo>
                <a:pt x="49930" y="881028"/>
                <a:pt x="59534" y="1193014"/>
                <a:pt x="43157" y="1504175"/>
              </a:cubicBezTo>
              <a:cubicBezTo>
                <a:pt x="42267" y="1521085"/>
                <a:pt x="-12185" y="1526254"/>
                <a:pt x="2517" y="1534655"/>
              </a:cubicBezTo>
              <a:cubicBezTo>
                <a:pt x="34995" y="1553214"/>
                <a:pt x="76965" y="1542150"/>
                <a:pt x="114277" y="1544815"/>
              </a:cubicBezTo>
              <a:cubicBezTo>
                <a:pt x="171803" y="1548924"/>
                <a:pt x="229424" y="1551588"/>
                <a:pt x="286997" y="1554975"/>
              </a:cubicBezTo>
              <a:cubicBezTo>
                <a:pt x="327637" y="1548202"/>
                <a:pt x="373828" y="1556248"/>
                <a:pt x="408917" y="1534655"/>
              </a:cubicBezTo>
              <a:cubicBezTo>
                <a:pt x="425679" y="1524340"/>
                <a:pt x="423074" y="1461417"/>
                <a:pt x="408917" y="1443215"/>
              </a:cubicBezTo>
              <a:cubicBezTo>
                <a:pt x="391274" y="1420532"/>
                <a:pt x="363897" y="1406165"/>
                <a:pt x="347957" y="1382255"/>
              </a:cubicBezTo>
              <a:cubicBezTo>
                <a:pt x="302019" y="1313347"/>
                <a:pt x="359399" y="1397511"/>
                <a:pt x="286997" y="1300975"/>
              </a:cubicBezTo>
              <a:cubicBezTo>
                <a:pt x="279671" y="1291206"/>
                <a:pt x="273450" y="1280655"/>
                <a:pt x="266677" y="1270495"/>
              </a:cubicBezTo>
              <a:cubicBezTo>
                <a:pt x="263290" y="1256948"/>
                <a:pt x="260353" y="1243281"/>
                <a:pt x="256517" y="1229855"/>
              </a:cubicBezTo>
              <a:cubicBezTo>
                <a:pt x="245286" y="1190547"/>
                <a:pt x="246357" y="1211860"/>
                <a:pt x="246357" y="1189215"/>
              </a:cubicBezTo>
            </a:path>
          </a:pathLst>
        </a:custGeom>
        <a:pattFill prst="smCheck">
          <a:fgClr>
            <a:srgbClr val="FF0000"/>
          </a:fgClr>
          <a:bgClr>
            <a:schemeClr val="bg1"/>
          </a:bgClr>
        </a:pattFill>
        <a:ln>
          <a:solidFill>
            <a:srgbClr val="C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l"/>
          <a:endParaRPr kumimoji="1" lang="ja-JP" altLang="en-US" sz="1100"/>
        </a:p>
      </xdr:txBody>
    </xdr:sp>
    <xdr:clientData/>
  </xdr:twoCellAnchor>
  <xdr:twoCellAnchor>
    <xdr:from>
      <xdr:col>4</xdr:col>
      <xdr:colOff>101600</xdr:colOff>
      <xdr:row>57</xdr:row>
      <xdr:rowOff>254000</xdr:rowOff>
    </xdr:from>
    <xdr:to>
      <xdr:col>4</xdr:col>
      <xdr:colOff>444954</xdr:colOff>
      <xdr:row>58</xdr:row>
      <xdr:rowOff>267540</xdr:rowOff>
    </xdr:to>
    <xdr:sp macro="" textlink="">
      <xdr:nvSpPr>
        <xdr:cNvPr id="35" name="フリーフォーム: 図形 34">
          <a:extLst>
            <a:ext uri="{FF2B5EF4-FFF2-40B4-BE49-F238E27FC236}">
              <a16:creationId xmlns:a16="http://schemas.microsoft.com/office/drawing/2014/main" id="{46347946-7A03-4A7F-9730-0A80F5E16248}"/>
            </a:ext>
          </a:extLst>
        </xdr:cNvPr>
        <xdr:cNvSpPr/>
      </xdr:nvSpPr>
      <xdr:spPr>
        <a:xfrm>
          <a:off x="4897120" y="24241760"/>
          <a:ext cx="343354" cy="318340"/>
        </a:xfrm>
        <a:custGeom>
          <a:avLst/>
          <a:gdLst>
            <a:gd name="connsiteX0" fmla="*/ 152400 w 343354"/>
            <a:gd name="connsiteY0" fmla="*/ 10160 h 318340"/>
            <a:gd name="connsiteX1" fmla="*/ 203200 w 343354"/>
            <a:gd name="connsiteY1" fmla="*/ 142240 h 318340"/>
            <a:gd name="connsiteX2" fmla="*/ 243840 w 343354"/>
            <a:gd name="connsiteY2" fmla="*/ 172720 h 318340"/>
            <a:gd name="connsiteX3" fmla="*/ 274320 w 343354"/>
            <a:gd name="connsiteY3" fmla="*/ 182880 h 318340"/>
            <a:gd name="connsiteX4" fmla="*/ 335280 w 343354"/>
            <a:gd name="connsiteY4" fmla="*/ 264160 h 318340"/>
            <a:gd name="connsiteX5" fmla="*/ 304800 w 343354"/>
            <a:gd name="connsiteY5" fmla="*/ 274320 h 318340"/>
            <a:gd name="connsiteX6" fmla="*/ 254000 w 343354"/>
            <a:gd name="connsiteY6" fmla="*/ 284480 h 318340"/>
            <a:gd name="connsiteX7" fmla="*/ 335280 w 343354"/>
            <a:gd name="connsiteY7" fmla="*/ 274320 h 318340"/>
            <a:gd name="connsiteX8" fmla="*/ 304800 w 343354"/>
            <a:gd name="connsiteY8" fmla="*/ 193040 h 318340"/>
            <a:gd name="connsiteX9" fmla="*/ 274320 w 343354"/>
            <a:gd name="connsiteY9" fmla="*/ 172720 h 318340"/>
            <a:gd name="connsiteX10" fmla="*/ 213360 w 343354"/>
            <a:gd name="connsiteY10" fmla="*/ 71120 h 318340"/>
            <a:gd name="connsiteX11" fmla="*/ 193040 w 343354"/>
            <a:gd name="connsiteY11" fmla="*/ 40640 h 318340"/>
            <a:gd name="connsiteX12" fmla="*/ 142240 w 343354"/>
            <a:gd name="connsiteY12" fmla="*/ 0 h 318340"/>
            <a:gd name="connsiteX13" fmla="*/ 91440 w 343354"/>
            <a:gd name="connsiteY13" fmla="*/ 101600 h 318340"/>
            <a:gd name="connsiteX14" fmla="*/ 60960 w 343354"/>
            <a:gd name="connsiteY14" fmla="*/ 142240 h 318340"/>
            <a:gd name="connsiteX15" fmla="*/ 10160 w 343354"/>
            <a:gd name="connsiteY15" fmla="*/ 213360 h 318340"/>
            <a:gd name="connsiteX16" fmla="*/ 0 w 343354"/>
            <a:gd name="connsiteY16" fmla="*/ 243840 h 318340"/>
            <a:gd name="connsiteX17" fmla="*/ 314960 w 343354"/>
            <a:gd name="connsiteY17" fmla="*/ 284480 h 31834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343354" h="318340">
              <a:moveTo>
                <a:pt x="152400" y="10160"/>
              </a:moveTo>
              <a:cubicBezTo>
                <a:pt x="170987" y="103096"/>
                <a:pt x="150192" y="96804"/>
                <a:pt x="203200" y="142240"/>
              </a:cubicBezTo>
              <a:cubicBezTo>
                <a:pt x="216057" y="153260"/>
                <a:pt x="229138" y="164319"/>
                <a:pt x="243840" y="172720"/>
              </a:cubicBezTo>
              <a:cubicBezTo>
                <a:pt x="253139" y="178033"/>
                <a:pt x="264160" y="179493"/>
                <a:pt x="274320" y="182880"/>
              </a:cubicBezTo>
              <a:cubicBezTo>
                <a:pt x="294640" y="209973"/>
                <a:pt x="367409" y="253450"/>
                <a:pt x="335280" y="264160"/>
              </a:cubicBezTo>
              <a:cubicBezTo>
                <a:pt x="325120" y="267547"/>
                <a:pt x="315190" y="271723"/>
                <a:pt x="304800" y="274320"/>
              </a:cubicBezTo>
              <a:cubicBezTo>
                <a:pt x="288047" y="278508"/>
                <a:pt x="236731" y="284480"/>
                <a:pt x="254000" y="284480"/>
              </a:cubicBezTo>
              <a:cubicBezTo>
                <a:pt x="281304" y="284480"/>
                <a:pt x="308187" y="277707"/>
                <a:pt x="335280" y="274320"/>
              </a:cubicBezTo>
              <a:cubicBezTo>
                <a:pt x="328011" y="237974"/>
                <a:pt x="330962" y="219202"/>
                <a:pt x="304800" y="193040"/>
              </a:cubicBezTo>
              <a:cubicBezTo>
                <a:pt x="296166" y="184406"/>
                <a:pt x="284480" y="179493"/>
                <a:pt x="274320" y="172720"/>
              </a:cubicBezTo>
              <a:cubicBezTo>
                <a:pt x="243078" y="110237"/>
                <a:pt x="262401" y="144682"/>
                <a:pt x="213360" y="71120"/>
              </a:cubicBezTo>
              <a:cubicBezTo>
                <a:pt x="206587" y="60960"/>
                <a:pt x="202575" y="48268"/>
                <a:pt x="193040" y="40640"/>
              </a:cubicBezTo>
              <a:lnTo>
                <a:pt x="142240" y="0"/>
              </a:lnTo>
              <a:cubicBezTo>
                <a:pt x="68462" y="98371"/>
                <a:pt x="155627" y="-26774"/>
                <a:pt x="91440" y="101600"/>
              </a:cubicBezTo>
              <a:cubicBezTo>
                <a:pt x="83867" y="116746"/>
                <a:pt x="70802" y="128461"/>
                <a:pt x="60960" y="142240"/>
              </a:cubicBezTo>
              <a:cubicBezTo>
                <a:pt x="-13322" y="246235"/>
                <a:pt x="109773" y="80543"/>
                <a:pt x="10160" y="213360"/>
              </a:cubicBezTo>
              <a:cubicBezTo>
                <a:pt x="6773" y="223520"/>
                <a:pt x="0" y="233130"/>
                <a:pt x="0" y="243840"/>
              </a:cubicBezTo>
              <a:cubicBezTo>
                <a:pt x="0" y="383046"/>
                <a:pt x="249415" y="284480"/>
                <a:pt x="314960" y="284480"/>
              </a:cubicBezTo>
            </a:path>
          </a:pathLst>
        </a:custGeom>
        <a:pattFill prst="smCheck">
          <a:fgClr>
            <a:srgbClr val="FF0000"/>
          </a:fgClr>
          <a:bgClr>
            <a:schemeClr val="bg1"/>
          </a:bgClr>
        </a:pattFill>
        <a:ln w="28575">
          <a:solidFill>
            <a:srgbClr val="FF0000"/>
          </a:solidFill>
          <a:prstDash val="sysDot"/>
        </a:ln>
      </xdr:spPr>
      <xdr:style>
        <a:lnRef idx="2">
          <a:schemeClr val="accent6"/>
        </a:lnRef>
        <a:fillRef idx="1">
          <a:schemeClr val="lt1"/>
        </a:fillRef>
        <a:effectRef idx="0">
          <a:schemeClr val="accent6"/>
        </a:effectRef>
        <a:fontRef idx="minor">
          <a:schemeClr val="dk1"/>
        </a:fontRef>
      </xdr:style>
      <xdr:txBody>
        <a:bodyPr rtlCol="0" anchor="ctr"/>
        <a:lstStyle/>
        <a:p>
          <a:pPr algn="l"/>
          <a:endParaRPr kumimoji="1" lang="ja-JP" altLang="en-US" sz="1100"/>
        </a:p>
      </xdr:txBody>
    </xdr:sp>
    <xdr:clientData/>
  </xdr:twoCellAnchor>
  <xdr:twoCellAnchor>
    <xdr:from>
      <xdr:col>11</xdr:col>
      <xdr:colOff>233680</xdr:colOff>
      <xdr:row>50</xdr:row>
      <xdr:rowOff>274320</xdr:rowOff>
    </xdr:from>
    <xdr:to>
      <xdr:col>12</xdr:col>
      <xdr:colOff>294640</xdr:colOff>
      <xdr:row>54</xdr:row>
      <xdr:rowOff>20320</xdr:rowOff>
    </xdr:to>
    <xdr:cxnSp macro="">
      <xdr:nvCxnSpPr>
        <xdr:cNvPr id="38" name="直線矢印コネクタ 37">
          <a:extLst>
            <a:ext uri="{FF2B5EF4-FFF2-40B4-BE49-F238E27FC236}">
              <a16:creationId xmlns:a16="http://schemas.microsoft.com/office/drawing/2014/main" id="{41009026-9871-401A-8B22-D39F708297C8}"/>
            </a:ext>
          </a:extLst>
        </xdr:cNvPr>
        <xdr:cNvCxnSpPr/>
      </xdr:nvCxnSpPr>
      <xdr:spPr>
        <a:xfrm>
          <a:off x="12608560" y="21214080"/>
          <a:ext cx="955040" cy="1737360"/>
        </a:xfrm>
        <a:prstGeom prst="straightConnector1">
          <a:avLst/>
        </a:prstGeom>
        <a:ln>
          <a:solidFill>
            <a:srgbClr val="FF00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924560</xdr:colOff>
      <xdr:row>2</xdr:row>
      <xdr:rowOff>1452880</xdr:rowOff>
    </xdr:from>
    <xdr:to>
      <xdr:col>5</xdr:col>
      <xdr:colOff>71120</xdr:colOff>
      <xdr:row>2</xdr:row>
      <xdr:rowOff>1920240</xdr:rowOff>
    </xdr:to>
    <xdr:sp macro="" textlink="">
      <xdr:nvSpPr>
        <xdr:cNvPr id="40" name="楕円 39">
          <a:extLst>
            <a:ext uri="{FF2B5EF4-FFF2-40B4-BE49-F238E27FC236}">
              <a16:creationId xmlns:a16="http://schemas.microsoft.com/office/drawing/2014/main" id="{B9C923AD-8FF8-4C39-A60D-7E37417E3F57}"/>
            </a:ext>
          </a:extLst>
        </xdr:cNvPr>
        <xdr:cNvSpPr/>
      </xdr:nvSpPr>
      <xdr:spPr>
        <a:xfrm>
          <a:off x="5720080" y="2245360"/>
          <a:ext cx="477520" cy="467360"/>
        </a:xfrm>
        <a:prstGeom prst="ellipse">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121920</xdr:colOff>
      <xdr:row>2</xdr:row>
      <xdr:rowOff>894080</xdr:rowOff>
    </xdr:from>
    <xdr:to>
      <xdr:col>4</xdr:col>
      <xdr:colOff>853440</xdr:colOff>
      <xdr:row>2</xdr:row>
      <xdr:rowOff>1879600</xdr:rowOff>
    </xdr:to>
    <xdr:cxnSp macro="">
      <xdr:nvCxnSpPr>
        <xdr:cNvPr id="42" name="直線矢印コネクタ 41">
          <a:extLst>
            <a:ext uri="{FF2B5EF4-FFF2-40B4-BE49-F238E27FC236}">
              <a16:creationId xmlns:a16="http://schemas.microsoft.com/office/drawing/2014/main" id="{4D523AE9-070B-4FA9-8B2A-17FF97C38FFD}"/>
            </a:ext>
          </a:extLst>
        </xdr:cNvPr>
        <xdr:cNvCxnSpPr/>
      </xdr:nvCxnSpPr>
      <xdr:spPr>
        <a:xfrm>
          <a:off x="3342640" y="1686560"/>
          <a:ext cx="2306320" cy="985520"/>
        </a:xfrm>
        <a:prstGeom prst="straightConnector1">
          <a:avLst/>
        </a:prstGeom>
        <a:ln>
          <a:solidFill>
            <a:schemeClr val="bg1"/>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2</xdr:col>
      <xdr:colOff>152400</xdr:colOff>
      <xdr:row>1</xdr:row>
      <xdr:rowOff>91440</xdr:rowOff>
    </xdr:from>
    <xdr:to>
      <xdr:col>5</xdr:col>
      <xdr:colOff>446092</xdr:colOff>
      <xdr:row>2</xdr:row>
      <xdr:rowOff>3088639</xdr:rowOff>
    </xdr:to>
    <xdr:pic>
      <xdr:nvPicPr>
        <xdr:cNvPr id="13" name="図 12">
          <a:extLst>
            <a:ext uri="{FF2B5EF4-FFF2-40B4-BE49-F238E27FC236}">
              <a16:creationId xmlns:a16="http://schemas.microsoft.com/office/drawing/2014/main" id="{55492A02-9B8C-486E-8B3B-126425C6F671}"/>
            </a:ext>
          </a:extLst>
        </xdr:cNvPr>
        <xdr:cNvPicPr>
          <a:picLocks noChangeAspect="1"/>
        </xdr:cNvPicPr>
      </xdr:nvPicPr>
      <xdr:blipFill>
        <a:blip xmlns:r="http://schemas.openxmlformats.org/officeDocument/2006/relationships" r:embed="rId10"/>
        <a:stretch>
          <a:fillRect/>
        </a:stretch>
      </xdr:blipFill>
      <xdr:spPr>
        <a:xfrm>
          <a:off x="2743200" y="487680"/>
          <a:ext cx="3829372" cy="3393439"/>
        </a:xfrm>
        <a:prstGeom prst="rect">
          <a:avLst/>
        </a:prstGeom>
      </xdr:spPr>
    </xdr:pic>
    <xdr:clientData/>
  </xdr:twoCellAnchor>
  <xdr:twoCellAnchor>
    <xdr:from>
      <xdr:col>9</xdr:col>
      <xdr:colOff>629920</xdr:colOff>
      <xdr:row>34</xdr:row>
      <xdr:rowOff>222743</xdr:rowOff>
    </xdr:from>
    <xdr:to>
      <xdr:col>10</xdr:col>
      <xdr:colOff>497840</xdr:colOff>
      <xdr:row>37</xdr:row>
      <xdr:rowOff>50800</xdr:rowOff>
    </xdr:to>
    <xdr:sp macro="" textlink="">
      <xdr:nvSpPr>
        <xdr:cNvPr id="22" name="フリーフォーム: 図形 21">
          <a:extLst>
            <a:ext uri="{FF2B5EF4-FFF2-40B4-BE49-F238E27FC236}">
              <a16:creationId xmlns:a16="http://schemas.microsoft.com/office/drawing/2014/main" id="{9EA197D1-C9CE-4D07-96DC-A279B6E82526}"/>
            </a:ext>
          </a:extLst>
        </xdr:cNvPr>
        <xdr:cNvSpPr/>
      </xdr:nvSpPr>
      <xdr:spPr>
        <a:xfrm>
          <a:off x="11348720" y="16326343"/>
          <a:ext cx="772160" cy="651017"/>
        </a:xfrm>
        <a:custGeom>
          <a:avLst/>
          <a:gdLst>
            <a:gd name="connsiteX0" fmla="*/ 0 w 772160"/>
            <a:gd name="connsiteY0" fmla="*/ 651017 h 651017"/>
            <a:gd name="connsiteX1" fmla="*/ 325120 w 772160"/>
            <a:gd name="connsiteY1" fmla="*/ 478297 h 651017"/>
            <a:gd name="connsiteX2" fmla="*/ 416560 w 772160"/>
            <a:gd name="connsiteY2" fmla="*/ 143017 h 651017"/>
            <a:gd name="connsiteX3" fmla="*/ 579120 w 772160"/>
            <a:gd name="connsiteY3" fmla="*/ 777 h 651017"/>
            <a:gd name="connsiteX4" fmla="*/ 640080 w 772160"/>
            <a:gd name="connsiteY4" fmla="*/ 92217 h 651017"/>
            <a:gd name="connsiteX5" fmla="*/ 772160 w 772160"/>
            <a:gd name="connsiteY5" fmla="*/ 224297 h 6510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772160" h="651017">
              <a:moveTo>
                <a:pt x="0" y="651017"/>
              </a:moveTo>
              <a:cubicBezTo>
                <a:pt x="127846" y="606990"/>
                <a:pt x="255693" y="562964"/>
                <a:pt x="325120" y="478297"/>
              </a:cubicBezTo>
              <a:cubicBezTo>
                <a:pt x="394547" y="393630"/>
                <a:pt x="374227" y="222604"/>
                <a:pt x="416560" y="143017"/>
              </a:cubicBezTo>
              <a:cubicBezTo>
                <a:pt x="458893" y="63430"/>
                <a:pt x="541867" y="9244"/>
                <a:pt x="579120" y="777"/>
              </a:cubicBezTo>
              <a:cubicBezTo>
                <a:pt x="616373" y="-7690"/>
                <a:pt x="607907" y="54964"/>
                <a:pt x="640080" y="92217"/>
              </a:cubicBezTo>
              <a:cubicBezTo>
                <a:pt x="672253" y="129470"/>
                <a:pt x="722206" y="176883"/>
                <a:pt x="772160" y="224297"/>
              </a:cubicBezTo>
            </a:path>
          </a:pathLst>
        </a:custGeom>
        <a:ln w="38100">
          <a:solidFill>
            <a:srgbClr val="FFFF00"/>
          </a:solidFill>
          <a:prstDash val="sysDash"/>
          <a:headEnd type="none"/>
          <a:tailEnd type="stealth"/>
        </a:ln>
      </xdr:spPr>
      <xdr:style>
        <a:lnRef idx="1">
          <a:schemeClr val="accent6"/>
        </a:lnRef>
        <a:fillRef idx="0">
          <a:schemeClr val="accent6"/>
        </a:fillRef>
        <a:effectRef idx="0">
          <a:schemeClr val="accent6"/>
        </a:effectRef>
        <a:fontRef idx="minor">
          <a:schemeClr val="tx1"/>
        </a:fontRef>
      </xdr:style>
      <xdr:txBody>
        <a:bodyPr rtlCol="0" anchor="ctr"/>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0</xdr:col>
      <xdr:colOff>47625</xdr:colOff>
      <xdr:row>34</xdr:row>
      <xdr:rowOff>9525</xdr:rowOff>
    </xdr:to>
    <xdr:pic>
      <xdr:nvPicPr>
        <xdr:cNvPr id="2" name="図 4" descr="http://www1.pref.shimane.lg.jp/contents/kansen/dis/zensu/sp.gif">
          <a:extLst>
            <a:ext uri="{FF2B5EF4-FFF2-40B4-BE49-F238E27FC236}">
              <a16:creationId xmlns:a16="http://schemas.microsoft.com/office/drawing/2014/main" id="{7AA6369B-2241-4342-B538-C17AA8AE209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520447"/>
          <a:ext cx="47625" cy="9525"/>
        </a:xfrm>
        <a:prstGeom prst="rect">
          <a:avLst/>
        </a:prstGeom>
        <a:noFill/>
        <a:ln w="9525">
          <a:noFill/>
          <a:miter lim="800000"/>
          <a:headEnd/>
          <a:tailEnd/>
        </a:ln>
      </xdr:spPr>
    </xdr:pic>
    <xdr:clientData/>
  </xdr:twoCellAnchor>
  <xdr:twoCellAnchor>
    <xdr:from>
      <xdr:col>6</xdr:col>
      <xdr:colOff>457199</xdr:colOff>
      <xdr:row>22</xdr:row>
      <xdr:rowOff>66675</xdr:rowOff>
    </xdr:from>
    <xdr:to>
      <xdr:col>9</xdr:col>
      <xdr:colOff>447674</xdr:colOff>
      <xdr:row>24</xdr:row>
      <xdr:rowOff>811</xdr:rowOff>
    </xdr:to>
    <xdr:sp macro="" textlink="">
      <xdr:nvSpPr>
        <xdr:cNvPr id="3" name="テキスト ボックス 2">
          <a:extLst>
            <a:ext uri="{FF2B5EF4-FFF2-40B4-BE49-F238E27FC236}">
              <a16:creationId xmlns:a16="http://schemas.microsoft.com/office/drawing/2014/main" id="{B46E2CBE-9C96-406C-9505-6C968386BAD6}"/>
            </a:ext>
          </a:extLst>
        </xdr:cNvPr>
        <xdr:cNvSpPr txBox="1"/>
      </xdr:nvSpPr>
      <xdr:spPr>
        <a:xfrm>
          <a:off x="3229582" y="3568632"/>
          <a:ext cx="1376666" cy="242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14</xdr:row>
      <xdr:rowOff>0</xdr:rowOff>
    </xdr:from>
    <xdr:to>
      <xdr:col>24</xdr:col>
      <xdr:colOff>851</xdr:colOff>
      <xdr:row>20</xdr:row>
      <xdr:rowOff>90488</xdr:rowOff>
    </xdr:to>
    <xdr:cxnSp macro="">
      <xdr:nvCxnSpPr>
        <xdr:cNvPr id="4" name="直線矢印コネクタ 3">
          <a:extLst>
            <a:ext uri="{FF2B5EF4-FFF2-40B4-BE49-F238E27FC236}">
              <a16:creationId xmlns:a16="http://schemas.microsoft.com/office/drawing/2014/main" id="{54122596-3751-4BB3-AA42-0B0FB486CFE8}"/>
            </a:ext>
          </a:extLst>
        </xdr:cNvPr>
        <xdr:cNvCxnSpPr>
          <a:stCxn id="5" idx="1"/>
        </xdr:cNvCxnSpPr>
      </xdr:nvCxnSpPr>
      <xdr:spPr>
        <a:xfrm flipV="1">
          <a:off x="9814803" y="2772383"/>
          <a:ext cx="1291793" cy="430956"/>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18</xdr:row>
      <xdr:rowOff>95250</xdr:rowOff>
    </xdr:from>
    <xdr:to>
      <xdr:col>27</xdr:col>
      <xdr:colOff>171450</xdr:colOff>
      <xdr:row>22</xdr:row>
      <xdr:rowOff>28575</xdr:rowOff>
    </xdr:to>
    <xdr:sp macro="" textlink="">
      <xdr:nvSpPr>
        <xdr:cNvPr id="5" name="テキスト ボックス 4">
          <a:extLst>
            <a:ext uri="{FF2B5EF4-FFF2-40B4-BE49-F238E27FC236}">
              <a16:creationId xmlns:a16="http://schemas.microsoft.com/office/drawing/2014/main" id="{2D634D18-447B-4974-AA3B-B7A924E24138}"/>
            </a:ext>
          </a:extLst>
        </xdr:cNvPr>
        <xdr:cNvSpPr txBox="1"/>
      </xdr:nvSpPr>
      <xdr:spPr>
        <a:xfrm>
          <a:off x="9814803" y="2867633"/>
          <a:ext cx="2848583" cy="662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10</xdr:row>
      <xdr:rowOff>9525</xdr:rowOff>
    </xdr:from>
    <xdr:to>
      <xdr:col>31</xdr:col>
      <xdr:colOff>613410</xdr:colOff>
      <xdr:row>14</xdr:row>
      <xdr:rowOff>0</xdr:rowOff>
    </xdr:to>
    <xdr:grpSp>
      <xdr:nvGrpSpPr>
        <xdr:cNvPr id="6" name="グループ化 8580">
          <a:extLst>
            <a:ext uri="{FF2B5EF4-FFF2-40B4-BE49-F238E27FC236}">
              <a16:creationId xmlns:a16="http://schemas.microsoft.com/office/drawing/2014/main" id="{07120D97-181C-4867-AA11-E2F94E389077}"/>
            </a:ext>
          </a:extLst>
        </xdr:cNvPr>
        <xdr:cNvGrpSpPr>
          <a:grpSpLocks/>
        </xdr:cNvGrpSpPr>
      </xdr:nvGrpSpPr>
      <xdr:grpSpPr bwMode="auto">
        <a:xfrm>
          <a:off x="11859841" y="2125291"/>
          <a:ext cx="3474760" cy="898390"/>
          <a:chOff x="13125451" y="1438276"/>
          <a:chExt cx="3733799" cy="628650"/>
        </a:xfrm>
      </xdr:grpSpPr>
      <xdr:sp macro="" textlink="">
        <xdr:nvSpPr>
          <xdr:cNvPr id="7" name="テキスト ボックス 6">
            <a:extLst>
              <a:ext uri="{FF2B5EF4-FFF2-40B4-BE49-F238E27FC236}">
                <a16:creationId xmlns:a16="http://schemas.microsoft.com/office/drawing/2014/main" id="{EA819E1B-FBF3-4325-9312-FE3C87071241}"/>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401AC216-195D-4CAA-BB04-07F495568AA1}"/>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11</xdr:row>
      <xdr:rowOff>129541</xdr:rowOff>
    </xdr:from>
    <xdr:to>
      <xdr:col>13</xdr:col>
      <xdr:colOff>447675</xdr:colOff>
      <xdr:row>21</xdr:row>
      <xdr:rowOff>190501</xdr:rowOff>
    </xdr:to>
    <xdr:grpSp>
      <xdr:nvGrpSpPr>
        <xdr:cNvPr id="9" name="グループ化 8584">
          <a:extLst>
            <a:ext uri="{FF2B5EF4-FFF2-40B4-BE49-F238E27FC236}">
              <a16:creationId xmlns:a16="http://schemas.microsoft.com/office/drawing/2014/main" id="{EB80144D-1E56-435E-9554-E9A8B9CE6E17}"/>
            </a:ext>
          </a:extLst>
        </xdr:cNvPr>
        <xdr:cNvGrpSpPr>
          <a:grpSpLocks/>
        </xdr:cNvGrpSpPr>
      </xdr:nvGrpSpPr>
      <xdr:grpSpPr bwMode="auto">
        <a:xfrm>
          <a:off x="4125663" y="2472286"/>
          <a:ext cx="2369374" cy="1260704"/>
          <a:chOff x="4514850" y="1800225"/>
          <a:chExt cx="2619375" cy="1809750"/>
        </a:xfrm>
      </xdr:grpSpPr>
      <xdr:sp macro="" textlink="">
        <xdr:nvSpPr>
          <xdr:cNvPr id="10" name="テキスト ボックス 9">
            <a:extLst>
              <a:ext uri="{FF2B5EF4-FFF2-40B4-BE49-F238E27FC236}">
                <a16:creationId xmlns:a16="http://schemas.microsoft.com/office/drawing/2014/main" id="{2FC4227B-00CC-48CC-8A32-B29F29557397}"/>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947691B9-D27B-4E83-AB51-7E467140E010}"/>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14</xdr:row>
      <xdr:rowOff>0</xdr:rowOff>
    </xdr:from>
    <xdr:to>
      <xdr:col>9</xdr:col>
      <xdr:colOff>68580</xdr:colOff>
      <xdr:row>21</xdr:row>
      <xdr:rowOff>190500</xdr:rowOff>
    </xdr:to>
    <xdr:grpSp>
      <xdr:nvGrpSpPr>
        <xdr:cNvPr id="12" name="グループ化 8588">
          <a:extLst>
            <a:ext uri="{FF2B5EF4-FFF2-40B4-BE49-F238E27FC236}">
              <a16:creationId xmlns:a16="http://schemas.microsoft.com/office/drawing/2014/main" id="{39D187F3-D6CD-48B5-B7A1-7D1D1C8764D5}"/>
            </a:ext>
          </a:extLst>
        </xdr:cNvPr>
        <xdr:cNvGrpSpPr>
          <a:grpSpLocks/>
        </xdr:cNvGrpSpPr>
      </xdr:nvGrpSpPr>
      <xdr:grpSpPr bwMode="auto">
        <a:xfrm>
          <a:off x="2503251" y="3023681"/>
          <a:ext cx="1764435" cy="709308"/>
          <a:chOff x="2697628" y="2705100"/>
          <a:chExt cx="1969622" cy="904876"/>
        </a:xfrm>
      </xdr:grpSpPr>
      <xdr:sp macro="" textlink="">
        <xdr:nvSpPr>
          <xdr:cNvPr id="13" name="テキスト ボックス 12">
            <a:extLst>
              <a:ext uri="{FF2B5EF4-FFF2-40B4-BE49-F238E27FC236}">
                <a16:creationId xmlns:a16="http://schemas.microsoft.com/office/drawing/2014/main" id="{1EC97A1B-0ADA-406E-B0E3-029BED049A13}"/>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F9CE49C7-667B-4329-8CE4-7CD58D6B93C5}"/>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24</xdr:row>
      <xdr:rowOff>53340</xdr:rowOff>
    </xdr:from>
    <xdr:to>
      <xdr:col>13</xdr:col>
      <xdr:colOff>502920</xdr:colOff>
      <xdr:row>51</xdr:row>
      <xdr:rowOff>99060</xdr:rowOff>
    </xdr:to>
    <xdr:graphicFrame macro="">
      <xdr:nvGraphicFramePr>
        <xdr:cNvPr id="15" name="グラフ 14">
          <a:extLst>
            <a:ext uri="{FF2B5EF4-FFF2-40B4-BE49-F238E27FC236}">
              <a16:creationId xmlns:a16="http://schemas.microsoft.com/office/drawing/2014/main" id="{DF9B4A99-D0B2-490D-9E50-F3C3133BC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24</xdr:row>
      <xdr:rowOff>45720</xdr:rowOff>
    </xdr:from>
    <xdr:to>
      <xdr:col>29</xdr:col>
      <xdr:colOff>7620</xdr:colOff>
      <xdr:row>51</xdr:row>
      <xdr:rowOff>114300</xdr:rowOff>
    </xdr:to>
    <xdr:graphicFrame macro="">
      <xdr:nvGraphicFramePr>
        <xdr:cNvPr id="16" name="グラフ 15">
          <a:extLst>
            <a:ext uri="{FF2B5EF4-FFF2-40B4-BE49-F238E27FC236}">
              <a16:creationId xmlns:a16="http://schemas.microsoft.com/office/drawing/2014/main" id="{F4FE60F9-6DDE-4CC8-BAFF-AF9414CBC5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15</xdr:col>
      <xdr:colOff>373380</xdr:colOff>
      <xdr:row>47</xdr:row>
      <xdr:rowOff>22861</xdr:rowOff>
    </xdr:from>
    <xdr:to>
      <xdr:col>25</xdr:col>
      <xdr:colOff>257566</xdr:colOff>
      <xdr:row>48</xdr:row>
      <xdr:rowOff>114301</xdr:rowOff>
    </xdr:to>
    <xdr:pic>
      <xdr:nvPicPr>
        <xdr:cNvPr id="17" name="図 16">
          <a:extLst>
            <a:ext uri="{FF2B5EF4-FFF2-40B4-BE49-F238E27FC236}">
              <a16:creationId xmlns:a16="http://schemas.microsoft.com/office/drawing/2014/main" id="{D491C87D-1BBA-4EDA-8FD2-9E093C4932D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296231" y="7756350"/>
          <a:ext cx="4561569" cy="261674"/>
        </a:xfrm>
        <a:prstGeom prst="rect">
          <a:avLst/>
        </a:prstGeom>
      </xdr:spPr>
    </xdr:pic>
    <xdr:clientData/>
  </xdr:twoCellAnchor>
  <xdr:twoCellAnchor>
    <xdr:from>
      <xdr:col>16</xdr:col>
      <xdr:colOff>48638</xdr:colOff>
      <xdr:row>22</xdr:row>
      <xdr:rowOff>0</xdr:rowOff>
    </xdr:from>
    <xdr:to>
      <xdr:col>17</xdr:col>
      <xdr:colOff>434340</xdr:colOff>
      <xdr:row>44</xdr:row>
      <xdr:rowOff>137809</xdr:rowOff>
    </xdr:to>
    <xdr:cxnSp macro="">
      <xdr:nvCxnSpPr>
        <xdr:cNvPr id="18" name="直線矢印コネクタ 17">
          <a:extLst>
            <a:ext uri="{FF2B5EF4-FFF2-40B4-BE49-F238E27FC236}">
              <a16:creationId xmlns:a16="http://schemas.microsoft.com/office/drawing/2014/main" id="{085DAD39-71EC-488B-930C-9671BDC4DE9C}"/>
            </a:ext>
          </a:extLst>
        </xdr:cNvPr>
        <xdr:cNvCxnSpPr/>
      </xdr:nvCxnSpPr>
      <xdr:spPr>
        <a:xfrm flipH="1">
          <a:off x="7457872" y="3501957"/>
          <a:ext cx="847766" cy="3858639"/>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235085</xdr:colOff>
      <xdr:row>22</xdr:row>
      <xdr:rowOff>15240</xdr:rowOff>
    </xdr:from>
    <xdr:to>
      <xdr:col>3</xdr:col>
      <xdr:colOff>419100</xdr:colOff>
      <xdr:row>45</xdr:row>
      <xdr:rowOff>24319</xdr:rowOff>
    </xdr:to>
    <xdr:cxnSp macro="">
      <xdr:nvCxnSpPr>
        <xdr:cNvPr id="19" name="直線矢印コネクタ 18">
          <a:extLst>
            <a:ext uri="{FF2B5EF4-FFF2-40B4-BE49-F238E27FC236}">
              <a16:creationId xmlns:a16="http://schemas.microsoft.com/office/drawing/2014/main" id="{5DE9193B-CF27-4BD5-85CF-DC2A8488CAC8}"/>
            </a:ext>
          </a:extLst>
        </xdr:cNvPr>
        <xdr:cNvCxnSpPr/>
      </xdr:nvCxnSpPr>
      <xdr:spPr>
        <a:xfrm flipH="1">
          <a:off x="737681" y="3768495"/>
          <a:ext cx="1108142" cy="390014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E085B89B-5E14-41DB-8A4F-5FB14AD3B791}"/>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foods-ch.com/anzen/kt_42503/" TargetMode="External"/><Relationship Id="rId2" Type="http://schemas.openxmlformats.org/officeDocument/2006/relationships/hyperlink" Target="https://agri-biz.jp/item/detail/31462?item_type=1" TargetMode="External"/><Relationship Id="rId1" Type="http://schemas.openxmlformats.org/officeDocument/2006/relationships/hyperlink" Target="https://biz-journal.jp/2022/01/post_277407.html" TargetMode="Externa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y_food-safety@kxf.biglobe.ne.jp?subject=&#27880;&#25991;&#12539;&#21839;&#12356;&#21512;&#12431;&#12379;"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www.wowkorea.jp/news/enter/2022/0203/10333869.html" TargetMode="External"/><Relationship Id="rId7" Type="http://schemas.openxmlformats.org/officeDocument/2006/relationships/hyperlink" Target="https://news.yahoo.co.jp/articles/2aa4bc80d2da2573f5de7a3e9c3c4f0994da0dd0" TargetMode="External"/><Relationship Id="rId2" Type="http://schemas.openxmlformats.org/officeDocument/2006/relationships/hyperlink" Target="https://mainichi.jp/articles/20220203/k00/00m/040/306000c" TargetMode="External"/><Relationship Id="rId1" Type="http://schemas.openxmlformats.org/officeDocument/2006/relationships/hyperlink" Target="https://www.kyoto-np.co.jp/articles/-/725865" TargetMode="External"/><Relationship Id="rId6" Type="http://schemas.openxmlformats.org/officeDocument/2006/relationships/hyperlink" Target="https://www.taihei-dengyo.co.jp/news/20220203_news.pdf" TargetMode="External"/><Relationship Id="rId5" Type="http://schemas.openxmlformats.org/officeDocument/2006/relationships/hyperlink" Target="https://www.nifs.co.jp/wp-content/uploads/b1ae6b4b73e32e181a5b39ef0861c636.pdf" TargetMode="External"/><Relationship Id="rId4" Type="http://schemas.openxmlformats.org/officeDocument/2006/relationships/hyperlink" Target="https://www.j-cast.com/2022/02/03430345.html?p=all" TargetMode="Externa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s://www.excite.co.jp/news/article/Recordchina_888901/" TargetMode="External"/><Relationship Id="rId7" Type="http://schemas.openxmlformats.org/officeDocument/2006/relationships/hyperlink" Target="https://korea-economics.jp/posts/22012805/" TargetMode="External"/><Relationship Id="rId2" Type="http://schemas.openxmlformats.org/officeDocument/2006/relationships/hyperlink" Target="https://jp.wsj.com/articles/fda-official-says-new-rule-could-boost-blockchain-based-food-tracking-11643758701" TargetMode="External"/><Relationship Id="rId1" Type="http://schemas.openxmlformats.org/officeDocument/2006/relationships/hyperlink" Target="https://news.yahoo.co.jp/articles/eb85dd12113d04bda8c33b9882df687df82f3b08" TargetMode="External"/><Relationship Id="rId6" Type="http://schemas.openxmlformats.org/officeDocument/2006/relationships/hyperlink" Target="https://news.yahoo.co.jp/articles/d83b30ba3faffb721c724b9f434ac28413c8c16f" TargetMode="External"/><Relationship Id="rId5" Type="http://schemas.openxmlformats.org/officeDocument/2006/relationships/hyperlink" Target="https://www.itmedia.co.jp/business/articles/2202/02/news029.html" TargetMode="External"/><Relationship Id="rId4" Type="http://schemas.openxmlformats.org/officeDocument/2006/relationships/hyperlink" Target="https://news.yahoo.co.jp/articles/a178ad8bdd6f2d2f6c2efa8b54784bf6cf15ef08"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www.mhlw.go.jp/stf/covid-19/kokunainohasseijouk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zoomScaleNormal="100" workbookViewId="0">
      <selection activeCell="H19" sqref="A9:H19"/>
    </sheetView>
  </sheetViews>
  <sheetFormatPr defaultRowHeight="13.2"/>
  <cols>
    <col min="1" max="1" width="15.21875" customWidth="1"/>
    <col min="2" max="2" width="8.2187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65" t="s">
        <v>512</v>
      </c>
      <c r="B1" s="266"/>
      <c r="C1" s="266"/>
      <c r="D1" s="266"/>
      <c r="E1" s="266"/>
      <c r="F1" s="266"/>
      <c r="G1" s="266"/>
      <c r="H1" s="266"/>
      <c r="I1" s="135"/>
    </row>
    <row r="2" spans="1:10">
      <c r="A2" s="267" t="s">
        <v>122</v>
      </c>
      <c r="B2" s="268"/>
      <c r="C2" s="268"/>
      <c r="D2" s="268"/>
      <c r="E2" s="268"/>
      <c r="F2" s="268"/>
      <c r="G2" s="268"/>
      <c r="H2" s="268"/>
      <c r="I2" s="135"/>
    </row>
    <row r="3" spans="1:10" ht="15.75" customHeight="1">
      <c r="A3" s="626" t="s">
        <v>29</v>
      </c>
      <c r="B3" s="627"/>
      <c r="C3" s="627"/>
      <c r="D3" s="627"/>
      <c r="E3" s="627"/>
      <c r="F3" s="627"/>
      <c r="G3" s="627"/>
      <c r="H3" s="628"/>
      <c r="I3" s="135"/>
    </row>
    <row r="4" spans="1:10">
      <c r="A4" s="267" t="s">
        <v>195</v>
      </c>
      <c r="B4" s="268"/>
      <c r="C4" s="268"/>
      <c r="D4" s="268"/>
      <c r="E4" s="268"/>
      <c r="F4" s="268"/>
      <c r="G4" s="268"/>
      <c r="H4" s="268"/>
      <c r="I4" s="135"/>
    </row>
    <row r="5" spans="1:10">
      <c r="A5" s="267" t="s">
        <v>123</v>
      </c>
      <c r="B5" s="268"/>
      <c r="C5" s="268"/>
      <c r="D5" s="268"/>
      <c r="E5" s="268"/>
      <c r="F5" s="268"/>
      <c r="G5" s="268"/>
      <c r="H5" s="268"/>
      <c r="I5" s="135"/>
    </row>
    <row r="6" spans="1:10">
      <c r="A6" s="269" t="s">
        <v>122</v>
      </c>
      <c r="B6" s="270"/>
      <c r="C6" s="270"/>
      <c r="D6" s="270"/>
      <c r="E6" s="270"/>
      <c r="F6" s="270"/>
      <c r="G6" s="270"/>
      <c r="H6" s="270"/>
      <c r="I6" s="135"/>
    </row>
    <row r="7" spans="1:10">
      <c r="A7" s="269" t="s">
        <v>124</v>
      </c>
      <c r="B7" s="270"/>
      <c r="C7" s="270"/>
      <c r="D7" s="270"/>
      <c r="E7" s="270"/>
      <c r="F7" s="270"/>
      <c r="G7" s="270"/>
      <c r="H7" s="270"/>
      <c r="I7" s="135"/>
    </row>
    <row r="8" spans="1:10">
      <c r="A8" s="271" t="s">
        <v>125</v>
      </c>
      <c r="B8" s="272"/>
      <c r="C8" s="272"/>
      <c r="D8" s="272"/>
      <c r="E8" s="272"/>
      <c r="F8" s="272"/>
      <c r="G8" s="272"/>
      <c r="H8" s="272"/>
      <c r="I8" s="135"/>
    </row>
    <row r="9" spans="1:10" ht="15" customHeight="1">
      <c r="A9" s="397" t="s">
        <v>126</v>
      </c>
      <c r="B9" s="398" t="str">
        <f>+'4　食中毒記事等 '!A2</f>
        <v xml:space="preserve">給食パンに金属片、すぐに吐き出し被害なし　異物混入に気付くも誤って納品 </v>
      </c>
      <c r="C9" s="399"/>
      <c r="D9" s="399"/>
      <c r="E9" s="399"/>
      <c r="F9" s="399"/>
      <c r="G9" s="399"/>
      <c r="H9" s="399"/>
      <c r="I9" s="135"/>
    </row>
    <row r="10" spans="1:10" ht="15" customHeight="1">
      <c r="A10" s="397" t="s">
        <v>127</v>
      </c>
      <c r="B10" s="508" t="str">
        <f>+'4　ノロウイルス関連情報 '!H72</f>
        <v>管理レベル「3」　</v>
      </c>
      <c r="C10" s="508" t="s">
        <v>248</v>
      </c>
      <c r="D10" s="400">
        <f>+'4　ノロウイルス関連情報 '!G73</f>
        <v>7.1</v>
      </c>
      <c r="E10" s="508" t="s">
        <v>249</v>
      </c>
      <c r="F10" s="401">
        <f>+'4　ノロウイルス関連情報 '!I73</f>
        <v>-0.99000000000000021</v>
      </c>
      <c r="G10" s="399" t="s">
        <v>138</v>
      </c>
      <c r="H10" s="399"/>
      <c r="I10" s="135"/>
    </row>
    <row r="11" spans="1:10" s="160" customFormat="1" ht="15" customHeight="1">
      <c r="A11" s="402" t="s">
        <v>128</v>
      </c>
      <c r="B11" s="632" t="str">
        <f>+'4 残留農薬　等 '!A2</f>
        <v>国産農産物の「残留農薬」問題、封印された実態…おざなりな検査体制、件数削減も</v>
      </c>
      <c r="C11" s="632"/>
      <c r="D11" s="632"/>
      <c r="E11" s="632"/>
      <c r="F11" s="632"/>
      <c r="G11" s="632"/>
      <c r="H11" s="403"/>
      <c r="I11" s="159"/>
      <c r="J11" s="160" t="s">
        <v>129</v>
      </c>
    </row>
    <row r="12" spans="1:10" ht="15" customHeight="1">
      <c r="A12" s="397" t="s">
        <v>130</v>
      </c>
      <c r="B12" s="398" t="str">
        <f>+'4　食品表示'!A2</f>
        <v>熊本産アサリ、中国産混入＝相次ぐ産地偽装、揺らぐ信頼</v>
      </c>
      <c r="C12" s="399"/>
      <c r="D12" s="399"/>
      <c r="E12" s="399"/>
      <c r="F12" s="399"/>
      <c r="G12" s="399"/>
      <c r="H12" s="399"/>
      <c r="I12" s="135"/>
    </row>
    <row r="13" spans="1:10" ht="15" customHeight="1">
      <c r="A13" s="397" t="s">
        <v>131</v>
      </c>
      <c r="B13" s="404" t="str">
        <f>+'4　海外情報'!B6</f>
        <v>韓国</v>
      </c>
      <c r="C13" s="399" t="str">
        <f>+'4　海外情報'!A5</f>
        <v>★RCEPが韓国でも発効、日本政府「日本食品の輸入規制を撤廃すべき」＝韓国ネットは反発</v>
      </c>
      <c r="D13" s="399"/>
      <c r="E13" s="399"/>
      <c r="F13" s="399"/>
      <c r="G13" s="399"/>
      <c r="H13" s="399"/>
      <c r="I13" s="135"/>
    </row>
    <row r="14" spans="1:10" ht="15" customHeight="1">
      <c r="A14" s="404" t="s">
        <v>132</v>
      </c>
      <c r="B14" s="405" t="str">
        <f>+'4　海外情報'!B3</f>
        <v>米国</v>
      </c>
      <c r="C14" s="629" t="str">
        <f>+'4　海外情報'!A2</f>
        <v>★米食品業界でブロックチェーン採用進むか、FDAが新規則 - WSJ</v>
      </c>
      <c r="D14" s="629"/>
      <c r="E14" s="629"/>
      <c r="F14" s="629"/>
      <c r="G14" s="629"/>
      <c r="H14" s="630"/>
      <c r="I14" s="135"/>
    </row>
    <row r="15" spans="1:10" ht="15" customHeight="1">
      <c r="A15" s="397" t="s">
        <v>133</v>
      </c>
      <c r="B15" s="398" t="str">
        <f>+'4　感染症統計'!A20</f>
        <v>※2022年 第4週（1/24～1/30） 現在</v>
      </c>
      <c r="C15" s="399"/>
      <c r="D15" s="398" t="s">
        <v>175</v>
      </c>
      <c r="E15" s="399"/>
      <c r="F15" s="399"/>
      <c r="G15" s="399"/>
      <c r="H15" s="399"/>
      <c r="I15" s="135"/>
    </row>
    <row r="16" spans="1:10" ht="15" customHeight="1">
      <c r="A16" s="397" t="s">
        <v>134</v>
      </c>
      <c r="B16" s="631" t="str">
        <f>+'3　感染症情報'!B2</f>
        <v>2022年第3週（1月17日〜 1月23日）</v>
      </c>
      <c r="C16" s="631"/>
      <c r="D16" s="631"/>
      <c r="E16" s="631"/>
      <c r="F16" s="631"/>
      <c r="G16" s="631"/>
      <c r="H16" s="399"/>
      <c r="I16" s="135"/>
    </row>
    <row r="17" spans="1:14" ht="15" customHeight="1">
      <c r="A17" s="397" t="s">
        <v>254</v>
      </c>
      <c r="B17" s="409" t="str">
        <f>+'4　衛生訓話'!A2</f>
        <v>今週のお題　(調理場・加工場は必ず清潔な専用靴に履き替えます)</v>
      </c>
      <c r="C17" s="399"/>
      <c r="D17" s="399"/>
      <c r="E17" s="399"/>
      <c r="F17" s="406"/>
      <c r="G17" s="399"/>
      <c r="H17" s="399"/>
      <c r="I17" s="135"/>
    </row>
    <row r="18" spans="1:14" ht="15" customHeight="1">
      <c r="A18" s="397" t="s">
        <v>139</v>
      </c>
      <c r="B18" s="399" t="str">
        <f>+'4　新型コロナウイルス情報'!C4</f>
        <v>今週の新型コロナ 新規感染者数　世界で２,090万人(対前週の増加に対して更に26万人)減少　</v>
      </c>
      <c r="C18" s="399"/>
      <c r="D18" s="399"/>
      <c r="E18" s="399"/>
      <c r="F18" s="399" t="s">
        <v>21</v>
      </c>
      <c r="G18" s="399"/>
      <c r="H18" s="399"/>
      <c r="I18" s="135"/>
    </row>
    <row r="19" spans="1:14" s="199" customFormat="1" ht="15" customHeight="1">
      <c r="A19" s="397" t="s">
        <v>199</v>
      </c>
      <c r="B19" s="399" t="str">
        <f>+スポンサー広告!C2</f>
        <v>新型コロナウイルスの感染予防には、75%アルコールが最も効果的　</v>
      </c>
      <c r="C19" s="399"/>
      <c r="D19" s="399"/>
      <c r="E19" s="399"/>
      <c r="F19" s="399"/>
      <c r="G19" s="399"/>
      <c r="H19" s="399"/>
      <c r="I19" s="135"/>
    </row>
    <row r="20" spans="1:14">
      <c r="A20" s="271" t="s">
        <v>125</v>
      </c>
      <c r="B20" s="272"/>
      <c r="C20" s="272"/>
      <c r="D20" s="272"/>
      <c r="E20" s="272"/>
      <c r="F20" s="272"/>
      <c r="G20" s="272"/>
      <c r="H20" s="272"/>
      <c r="I20" s="135"/>
    </row>
    <row r="21" spans="1:14">
      <c r="A21" s="269" t="s">
        <v>21</v>
      </c>
      <c r="B21" s="270"/>
      <c r="C21" s="270"/>
      <c r="D21" s="270"/>
      <c r="E21" s="270"/>
      <c r="F21" s="270"/>
      <c r="G21" s="270"/>
      <c r="H21" s="270"/>
      <c r="I21" s="135"/>
    </row>
    <row r="22" spans="1:14">
      <c r="A22" s="136" t="s">
        <v>135</v>
      </c>
      <c r="I22" s="135"/>
    </row>
    <row r="23" spans="1:14">
      <c r="A23" s="135"/>
      <c r="I23" s="135"/>
    </row>
    <row r="24" spans="1:14">
      <c r="A24" s="135"/>
      <c r="I24" s="135"/>
    </row>
    <row r="25" spans="1:14">
      <c r="A25" s="135"/>
      <c r="I25" s="135"/>
      <c r="N25" t="s">
        <v>175</v>
      </c>
    </row>
    <row r="26" spans="1:14">
      <c r="A26" s="135"/>
      <c r="I26" s="135"/>
    </row>
    <row r="27" spans="1:14">
      <c r="A27" s="135"/>
      <c r="I27" s="135"/>
    </row>
    <row r="28" spans="1:14">
      <c r="A28" s="135"/>
      <c r="I28" s="135"/>
    </row>
    <row r="29" spans="1:14">
      <c r="A29" s="135"/>
      <c r="I29" s="135"/>
    </row>
    <row r="30" spans="1:14">
      <c r="A30" s="135"/>
      <c r="I30" s="135"/>
    </row>
    <row r="31" spans="1:14">
      <c r="A31" s="135"/>
      <c r="I31" s="135"/>
    </row>
    <row r="32" spans="1:14">
      <c r="A32" s="135"/>
      <c r="I32" s="135"/>
    </row>
    <row r="33" spans="1:9" ht="13.8" thickBot="1">
      <c r="A33" s="137"/>
      <c r="B33" s="138"/>
      <c r="C33" s="138"/>
      <c r="D33" s="138"/>
      <c r="E33" s="138"/>
      <c r="F33" s="138"/>
      <c r="G33" s="138"/>
      <c r="H33" s="138"/>
      <c r="I33" s="135"/>
    </row>
    <row r="34" spans="1:9" ht="13.8" thickTop="1"/>
    <row r="37" spans="1:9" ht="24.6">
      <c r="A37" s="174" t="s">
        <v>160</v>
      </c>
    </row>
    <row r="38" spans="1:9" ht="40.5" customHeight="1">
      <c r="A38" s="633" t="s">
        <v>161</v>
      </c>
      <c r="B38" s="633"/>
      <c r="C38" s="633"/>
      <c r="D38" s="633"/>
      <c r="E38" s="633"/>
      <c r="F38" s="633"/>
      <c r="G38" s="633"/>
    </row>
    <row r="39" spans="1:9" ht="30.75" customHeight="1">
      <c r="A39" s="637" t="s">
        <v>162</v>
      </c>
      <c r="B39" s="637"/>
      <c r="C39" s="637"/>
      <c r="D39" s="637"/>
      <c r="E39" s="637"/>
      <c r="F39" s="637"/>
      <c r="G39" s="637"/>
    </row>
    <row r="40" spans="1:9" ht="15">
      <c r="A40" s="175"/>
    </row>
    <row r="41" spans="1:9" ht="69.75" customHeight="1">
      <c r="A41" s="635" t="s">
        <v>170</v>
      </c>
      <c r="B41" s="635"/>
      <c r="C41" s="635"/>
      <c r="D41" s="635"/>
      <c r="E41" s="635"/>
      <c r="F41" s="635"/>
      <c r="G41" s="635"/>
    </row>
    <row r="42" spans="1:9" ht="35.25" customHeight="1">
      <c r="A42" s="637" t="s">
        <v>163</v>
      </c>
      <c r="B42" s="637"/>
      <c r="C42" s="637"/>
      <c r="D42" s="637"/>
      <c r="E42" s="637"/>
      <c r="F42" s="637"/>
      <c r="G42" s="637"/>
    </row>
    <row r="43" spans="1:9" ht="59.25" customHeight="1">
      <c r="A43" s="635" t="s">
        <v>164</v>
      </c>
      <c r="B43" s="635"/>
      <c r="C43" s="635"/>
      <c r="D43" s="635"/>
      <c r="E43" s="635"/>
      <c r="F43" s="635"/>
      <c r="G43" s="635"/>
    </row>
    <row r="44" spans="1:9" ht="15">
      <c r="A44" s="176"/>
    </row>
    <row r="45" spans="1:9" ht="27.75" customHeight="1">
      <c r="A45" s="636" t="s">
        <v>165</v>
      </c>
      <c r="B45" s="636"/>
      <c r="C45" s="636"/>
      <c r="D45" s="636"/>
      <c r="E45" s="636"/>
      <c r="F45" s="636"/>
      <c r="G45" s="636"/>
    </row>
    <row r="46" spans="1:9" ht="53.25" customHeight="1">
      <c r="A46" s="634" t="s">
        <v>171</v>
      </c>
      <c r="B46" s="635"/>
      <c r="C46" s="635"/>
      <c r="D46" s="635"/>
      <c r="E46" s="635"/>
      <c r="F46" s="635"/>
      <c r="G46" s="635"/>
    </row>
    <row r="47" spans="1:9" ht="15">
      <c r="A47" s="176"/>
    </row>
    <row r="48" spans="1:9" ht="32.25" customHeight="1">
      <c r="A48" s="636" t="s">
        <v>166</v>
      </c>
      <c r="B48" s="636"/>
      <c r="C48" s="636"/>
      <c r="D48" s="636"/>
      <c r="E48" s="636"/>
      <c r="F48" s="636"/>
      <c r="G48" s="636"/>
    </row>
    <row r="49" spans="1:7" ht="15">
      <c r="A49" s="175"/>
    </row>
    <row r="50" spans="1:7" ht="87" customHeight="1">
      <c r="A50" s="634" t="s">
        <v>172</v>
      </c>
      <c r="B50" s="635"/>
      <c r="C50" s="635"/>
      <c r="D50" s="635"/>
      <c r="E50" s="635"/>
      <c r="F50" s="635"/>
      <c r="G50" s="635"/>
    </row>
    <row r="51" spans="1:7" ht="15">
      <c r="A51" s="176"/>
    </row>
    <row r="52" spans="1:7" ht="32.25" customHeight="1">
      <c r="A52" s="636" t="s">
        <v>167</v>
      </c>
      <c r="B52" s="636"/>
      <c r="C52" s="636"/>
      <c r="D52" s="636"/>
      <c r="E52" s="636"/>
      <c r="F52" s="636"/>
      <c r="G52" s="636"/>
    </row>
    <row r="53" spans="1:7" ht="29.25" customHeight="1">
      <c r="A53" s="635" t="s">
        <v>168</v>
      </c>
      <c r="B53" s="635"/>
      <c r="C53" s="635"/>
      <c r="D53" s="635"/>
      <c r="E53" s="635"/>
      <c r="F53" s="635"/>
      <c r="G53" s="635"/>
    </row>
    <row r="54" spans="1:7" ht="15">
      <c r="A54" s="176"/>
    </row>
    <row r="55" spans="1:7" s="160" customFormat="1" ht="110.25" customHeight="1">
      <c r="A55" s="638" t="s">
        <v>173</v>
      </c>
      <c r="B55" s="639"/>
      <c r="C55" s="639"/>
      <c r="D55" s="639"/>
      <c r="E55" s="639"/>
      <c r="F55" s="639"/>
      <c r="G55" s="639"/>
    </row>
    <row r="56" spans="1:7" ht="34.5" customHeight="1">
      <c r="A56" s="637" t="s">
        <v>169</v>
      </c>
      <c r="B56" s="637"/>
      <c r="C56" s="637"/>
      <c r="D56" s="637"/>
      <c r="E56" s="637"/>
      <c r="F56" s="637"/>
      <c r="G56" s="637"/>
    </row>
    <row r="57" spans="1:7" ht="114" customHeight="1">
      <c r="A57" s="634" t="s">
        <v>174</v>
      </c>
      <c r="B57" s="635"/>
      <c r="C57" s="635"/>
      <c r="D57" s="635"/>
      <c r="E57" s="635"/>
      <c r="F57" s="635"/>
      <c r="G57" s="635"/>
    </row>
    <row r="58" spans="1:7" ht="109.5" customHeight="1">
      <c r="A58" s="635"/>
      <c r="B58" s="635"/>
      <c r="C58" s="635"/>
      <c r="D58" s="635"/>
      <c r="E58" s="635"/>
      <c r="F58" s="635"/>
      <c r="G58" s="635"/>
    </row>
    <row r="59" spans="1:7" ht="15">
      <c r="A59" s="176"/>
    </row>
    <row r="60" spans="1:7" s="173" customFormat="1" ht="57.75" customHeight="1">
      <c r="A60" s="635"/>
      <c r="B60" s="635"/>
      <c r="C60" s="635"/>
      <c r="D60" s="635"/>
      <c r="E60" s="635"/>
      <c r="F60" s="635"/>
      <c r="G60" s="635"/>
    </row>
  </sheetData>
  <mergeCells count="20">
    <mergeCell ref="A58:G58"/>
    <mergeCell ref="A57:G57"/>
    <mergeCell ref="A60:G60"/>
    <mergeCell ref="A50:G50"/>
    <mergeCell ref="A48:G48"/>
    <mergeCell ref="A55:G55"/>
    <mergeCell ref="A53:G53"/>
    <mergeCell ref="A56:G56"/>
    <mergeCell ref="A46:G46"/>
    <mergeCell ref="A45:G45"/>
    <mergeCell ref="A52:G52"/>
    <mergeCell ref="A39:G39"/>
    <mergeCell ref="A41:G41"/>
    <mergeCell ref="A43:G43"/>
    <mergeCell ref="A42:G42"/>
    <mergeCell ref="A3:H3"/>
    <mergeCell ref="C14:H14"/>
    <mergeCell ref="B16:G16"/>
    <mergeCell ref="B11:G11"/>
    <mergeCell ref="A38:G38"/>
  </mergeCells>
  <phoneticPr fontId="34"/>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41"/>
  <sheetViews>
    <sheetView view="pageBreakPreview" zoomScale="102" zoomScaleNormal="100" zoomScaleSheetLayoutView="102" workbookViewId="0">
      <selection activeCell="C8" sqref="C8"/>
    </sheetView>
  </sheetViews>
  <sheetFormatPr defaultColWidth="9" defaultRowHeight="13.2"/>
  <cols>
    <col min="1" max="1" width="21.33203125" style="51" customWidth="1"/>
    <col min="2" max="2" width="19.6640625" style="51" customWidth="1"/>
    <col min="3" max="3" width="80.21875" style="600" customWidth="1"/>
    <col min="4" max="4" width="14.44140625" style="52" customWidth="1"/>
    <col min="5" max="5" width="13.6640625" style="52" customWidth="1"/>
    <col min="6" max="6" width="13.88671875" style="46" customWidth="1"/>
    <col min="7" max="7" width="58.6640625" style="46" customWidth="1"/>
    <col min="8" max="10" width="9" style="46"/>
    <col min="11" max="11" width="14.109375" style="46" customWidth="1"/>
    <col min="12" max="16384" width="9" style="46"/>
  </cols>
  <sheetData>
    <row r="1" spans="1:5" ht="44.25" customHeight="1">
      <c r="A1" s="248" t="s">
        <v>315</v>
      </c>
      <c r="B1" s="378" t="s">
        <v>239</v>
      </c>
      <c r="C1" s="606" t="s">
        <v>298</v>
      </c>
      <c r="D1" s="249" t="s">
        <v>25</v>
      </c>
      <c r="E1" s="250" t="s">
        <v>26</v>
      </c>
    </row>
    <row r="2" spans="1:5" s="195" customFormat="1" ht="22.95" customHeight="1">
      <c r="A2" s="367" t="s">
        <v>255</v>
      </c>
      <c r="B2" s="384" t="s">
        <v>354</v>
      </c>
      <c r="C2" s="619" t="s">
        <v>390</v>
      </c>
      <c r="D2" s="365">
        <v>44596</v>
      </c>
      <c r="E2" s="366">
        <v>44596</v>
      </c>
    </row>
    <row r="3" spans="1:5" s="195" customFormat="1" ht="22.95" customHeight="1">
      <c r="A3" s="367" t="s">
        <v>255</v>
      </c>
      <c r="B3" s="384" t="s">
        <v>355</v>
      </c>
      <c r="C3" s="619" t="s">
        <v>391</v>
      </c>
      <c r="D3" s="365">
        <v>44595</v>
      </c>
      <c r="E3" s="366">
        <v>44596</v>
      </c>
    </row>
    <row r="4" spans="1:5" s="195" customFormat="1" ht="22.95" customHeight="1">
      <c r="A4" s="367" t="s">
        <v>255</v>
      </c>
      <c r="B4" s="384" t="s">
        <v>356</v>
      </c>
      <c r="C4" s="619" t="s">
        <v>392</v>
      </c>
      <c r="D4" s="365">
        <v>44595</v>
      </c>
      <c r="E4" s="366">
        <v>44596</v>
      </c>
    </row>
    <row r="5" spans="1:5" s="195" customFormat="1" ht="22.95" customHeight="1">
      <c r="A5" s="367" t="s">
        <v>255</v>
      </c>
      <c r="B5" s="384" t="s">
        <v>357</v>
      </c>
      <c r="C5" s="621" t="s">
        <v>393</v>
      </c>
      <c r="D5" s="365">
        <v>44595</v>
      </c>
      <c r="E5" s="366">
        <v>44596</v>
      </c>
    </row>
    <row r="6" spans="1:5" s="195" customFormat="1" ht="22.95" customHeight="1">
      <c r="A6" s="367" t="s">
        <v>255</v>
      </c>
      <c r="B6" s="384" t="s">
        <v>358</v>
      </c>
      <c r="C6" s="620" t="s">
        <v>394</v>
      </c>
      <c r="D6" s="365">
        <v>44595</v>
      </c>
      <c r="E6" s="366">
        <v>44596</v>
      </c>
    </row>
    <row r="7" spans="1:5" s="195" customFormat="1" ht="22.95" customHeight="1">
      <c r="A7" s="367" t="s">
        <v>359</v>
      </c>
      <c r="B7" s="384" t="s">
        <v>360</v>
      </c>
      <c r="C7" s="619" t="s">
        <v>395</v>
      </c>
      <c r="D7" s="365">
        <v>44595</v>
      </c>
      <c r="E7" s="366">
        <v>44596</v>
      </c>
    </row>
    <row r="8" spans="1:5" s="195" customFormat="1" ht="22.95" customHeight="1">
      <c r="A8" s="367" t="s">
        <v>359</v>
      </c>
      <c r="B8" s="384" t="s">
        <v>361</v>
      </c>
      <c r="C8" s="624" t="s">
        <v>396</v>
      </c>
      <c r="D8" s="365">
        <v>44595</v>
      </c>
      <c r="E8" s="366">
        <v>44595</v>
      </c>
    </row>
    <row r="9" spans="1:5" s="195" customFormat="1" ht="22.95" customHeight="1">
      <c r="A9" s="367" t="s">
        <v>359</v>
      </c>
      <c r="B9" s="384" t="s">
        <v>362</v>
      </c>
      <c r="C9" s="621" t="s">
        <v>397</v>
      </c>
      <c r="D9" s="365">
        <v>44595</v>
      </c>
      <c r="E9" s="366">
        <v>44595</v>
      </c>
    </row>
    <row r="10" spans="1:5" s="195" customFormat="1" ht="22.95" customHeight="1">
      <c r="A10" s="367" t="s">
        <v>363</v>
      </c>
      <c r="B10" s="384" t="s">
        <v>364</v>
      </c>
      <c r="C10" s="621" t="s">
        <v>398</v>
      </c>
      <c r="D10" s="365">
        <v>44595</v>
      </c>
      <c r="E10" s="366">
        <v>44595</v>
      </c>
    </row>
    <row r="11" spans="1:5" s="195" customFormat="1" ht="22.95" customHeight="1">
      <c r="A11" s="367" t="s">
        <v>359</v>
      </c>
      <c r="B11" s="384" t="s">
        <v>365</v>
      </c>
      <c r="C11" s="619" t="s">
        <v>399</v>
      </c>
      <c r="D11" s="365">
        <v>44594</v>
      </c>
      <c r="E11" s="366">
        <v>44595</v>
      </c>
    </row>
    <row r="12" spans="1:5" s="195" customFormat="1" ht="22.95" customHeight="1">
      <c r="A12" s="367" t="s">
        <v>255</v>
      </c>
      <c r="B12" s="384" t="s">
        <v>366</v>
      </c>
      <c r="C12" s="621" t="s">
        <v>400</v>
      </c>
      <c r="D12" s="365">
        <v>44594</v>
      </c>
      <c r="E12" s="366">
        <v>44595</v>
      </c>
    </row>
    <row r="13" spans="1:5" s="195" customFormat="1" ht="22.95" customHeight="1">
      <c r="A13" s="367" t="s">
        <v>256</v>
      </c>
      <c r="B13" s="384" t="s">
        <v>367</v>
      </c>
      <c r="C13" s="619" t="s">
        <v>401</v>
      </c>
      <c r="D13" s="365">
        <v>44594</v>
      </c>
      <c r="E13" s="366">
        <v>44595</v>
      </c>
    </row>
    <row r="14" spans="1:5" s="195" customFormat="1" ht="22.95" customHeight="1">
      <c r="A14" s="367" t="s">
        <v>255</v>
      </c>
      <c r="B14" s="384" t="s">
        <v>368</v>
      </c>
      <c r="C14" s="623" t="s">
        <v>402</v>
      </c>
      <c r="D14" s="365">
        <v>44594</v>
      </c>
      <c r="E14" s="366">
        <v>44595</v>
      </c>
    </row>
    <row r="15" spans="1:5" s="195" customFormat="1" ht="22.95" customHeight="1">
      <c r="A15" s="367" t="s">
        <v>255</v>
      </c>
      <c r="B15" s="384" t="s">
        <v>369</v>
      </c>
      <c r="C15" s="623" t="s">
        <v>403</v>
      </c>
      <c r="D15" s="365">
        <v>44594</v>
      </c>
      <c r="E15" s="366">
        <v>44595</v>
      </c>
    </row>
    <row r="16" spans="1:5" s="195" customFormat="1" ht="22.95" customHeight="1">
      <c r="A16" s="367" t="s">
        <v>255</v>
      </c>
      <c r="B16" s="384" t="s">
        <v>370</v>
      </c>
      <c r="C16" s="620" t="s">
        <v>371</v>
      </c>
      <c r="D16" s="365">
        <v>44593</v>
      </c>
      <c r="E16" s="366">
        <v>44594</v>
      </c>
    </row>
    <row r="17" spans="1:5" s="195" customFormat="1" ht="22.95" customHeight="1">
      <c r="A17" s="367" t="s">
        <v>255</v>
      </c>
      <c r="B17" s="384" t="s">
        <v>372</v>
      </c>
      <c r="C17" s="619" t="s">
        <v>373</v>
      </c>
      <c r="D17" s="365">
        <v>44593</v>
      </c>
      <c r="E17" s="366">
        <v>44594</v>
      </c>
    </row>
    <row r="18" spans="1:5" s="195" customFormat="1" ht="22.95" customHeight="1">
      <c r="A18" s="367" t="s">
        <v>255</v>
      </c>
      <c r="B18" s="384" t="s">
        <v>374</v>
      </c>
      <c r="C18" s="622" t="s">
        <v>375</v>
      </c>
      <c r="D18" s="365">
        <v>44593</v>
      </c>
      <c r="E18" s="366">
        <v>44594</v>
      </c>
    </row>
    <row r="19" spans="1:5" s="195" customFormat="1" ht="22.95" customHeight="1">
      <c r="A19" s="367" t="s">
        <v>255</v>
      </c>
      <c r="B19" s="384" t="s">
        <v>376</v>
      </c>
      <c r="C19" s="620" t="s">
        <v>377</v>
      </c>
      <c r="D19" s="365">
        <v>44593</v>
      </c>
      <c r="E19" s="366">
        <v>44593</v>
      </c>
    </row>
    <row r="20" spans="1:5" s="195" customFormat="1" ht="22.95" customHeight="1">
      <c r="A20" s="367" t="s">
        <v>255</v>
      </c>
      <c r="B20" s="384" t="s">
        <v>378</v>
      </c>
      <c r="C20" s="621" t="s">
        <v>379</v>
      </c>
      <c r="D20" s="365">
        <v>44592</v>
      </c>
      <c r="E20" s="366">
        <v>44593</v>
      </c>
    </row>
    <row r="21" spans="1:5" s="195" customFormat="1" ht="22.95" customHeight="1">
      <c r="A21" s="367" t="s">
        <v>256</v>
      </c>
      <c r="B21" s="384" t="s">
        <v>380</v>
      </c>
      <c r="C21" s="620" t="s">
        <v>381</v>
      </c>
      <c r="D21" s="365">
        <v>44592</v>
      </c>
      <c r="E21" s="366">
        <v>44593</v>
      </c>
    </row>
    <row r="22" spans="1:5" s="195" customFormat="1" ht="22.95" customHeight="1">
      <c r="A22" s="367" t="s">
        <v>255</v>
      </c>
      <c r="B22" s="384" t="s">
        <v>382</v>
      </c>
      <c r="C22" s="368" t="s">
        <v>383</v>
      </c>
      <c r="D22" s="365">
        <v>44587</v>
      </c>
      <c r="E22" s="366">
        <v>44593</v>
      </c>
    </row>
    <row r="23" spans="1:5" s="195" customFormat="1" ht="22.95" customHeight="1">
      <c r="A23" s="367" t="s">
        <v>255</v>
      </c>
      <c r="B23" s="384" t="s">
        <v>384</v>
      </c>
      <c r="C23" s="621" t="s">
        <v>385</v>
      </c>
      <c r="D23" s="365">
        <v>44590</v>
      </c>
      <c r="E23" s="366">
        <v>44592</v>
      </c>
    </row>
    <row r="24" spans="1:5" s="195" customFormat="1" ht="22.95" customHeight="1">
      <c r="A24" s="367" t="s">
        <v>255</v>
      </c>
      <c r="B24" s="384" t="s">
        <v>386</v>
      </c>
      <c r="C24" s="621" t="s">
        <v>387</v>
      </c>
      <c r="D24" s="365">
        <v>44589</v>
      </c>
      <c r="E24" s="366">
        <v>44592</v>
      </c>
    </row>
    <row r="25" spans="1:5" s="195" customFormat="1" ht="22.95" customHeight="1">
      <c r="A25" s="367" t="s">
        <v>255</v>
      </c>
      <c r="B25" s="384" t="s">
        <v>388</v>
      </c>
      <c r="C25" s="619" t="s">
        <v>389</v>
      </c>
      <c r="D25" s="365">
        <v>44589</v>
      </c>
      <c r="E25" s="366">
        <v>44592</v>
      </c>
    </row>
    <row r="26" spans="1:5" s="195" customFormat="1" ht="22.95" customHeight="1">
      <c r="A26" s="367"/>
      <c r="B26" s="384"/>
      <c r="C26" s="368"/>
      <c r="D26" s="365"/>
      <c r="E26" s="366"/>
    </row>
    <row r="27" spans="1:5" s="195" customFormat="1" ht="22.95" hidden="1" customHeight="1">
      <c r="A27" s="367" t="s">
        <v>255</v>
      </c>
      <c r="B27" s="364" t="s">
        <v>257</v>
      </c>
      <c r="C27" s="368" t="s">
        <v>258</v>
      </c>
      <c r="D27" s="365">
        <v>44550</v>
      </c>
      <c r="E27" s="366">
        <v>44550</v>
      </c>
    </row>
    <row r="28" spans="1:5" s="195" customFormat="1" ht="22.95" hidden="1" customHeight="1">
      <c r="A28" s="367" t="s">
        <v>256</v>
      </c>
      <c r="B28" s="364" t="s">
        <v>259</v>
      </c>
      <c r="C28" s="368" t="s">
        <v>260</v>
      </c>
      <c r="D28" s="365">
        <v>44550</v>
      </c>
      <c r="E28" s="366">
        <v>44550</v>
      </c>
    </row>
    <row r="29" spans="1:5" s="195" customFormat="1" ht="22.95" hidden="1" customHeight="1">
      <c r="A29" s="367"/>
      <c r="B29" s="364"/>
      <c r="C29" s="368"/>
      <c r="D29" s="365"/>
      <c r="E29" s="366"/>
    </row>
    <row r="30" spans="1:5" s="195" customFormat="1" ht="22.95" hidden="1" customHeight="1">
      <c r="A30" s="367"/>
      <c r="B30" s="364"/>
      <c r="C30" s="368"/>
      <c r="D30" s="365"/>
      <c r="E30" s="366"/>
    </row>
    <row r="31" spans="1:5" s="195" customFormat="1" ht="22.95" hidden="1" customHeight="1">
      <c r="A31" s="367"/>
      <c r="B31" s="364"/>
      <c r="C31" s="368"/>
      <c r="D31" s="365"/>
      <c r="E31" s="366"/>
    </row>
    <row r="32" spans="1:5" s="195" customFormat="1" ht="22.95" hidden="1" customHeight="1">
      <c r="A32" s="367"/>
      <c r="B32" s="364"/>
      <c r="C32" s="368"/>
      <c r="D32" s="365"/>
      <c r="E32" s="366"/>
    </row>
    <row r="33" spans="1:11" s="195" customFormat="1" ht="22.95" hidden="1" customHeight="1">
      <c r="A33" s="367"/>
      <c r="B33" s="364"/>
      <c r="C33" s="368"/>
      <c r="D33" s="365"/>
      <c r="E33" s="366"/>
    </row>
    <row r="34" spans="1:11" s="195" customFormat="1" ht="22.95" hidden="1" customHeight="1">
      <c r="A34" s="367"/>
      <c r="B34" s="364"/>
      <c r="C34" s="368"/>
      <c r="D34" s="365"/>
      <c r="E34" s="366"/>
    </row>
    <row r="35" spans="1:11" s="195" customFormat="1" ht="22.2" customHeight="1" thickBot="1">
      <c r="A35" s="329"/>
      <c r="B35" s="330"/>
      <c r="C35" s="330"/>
      <c r="D35" s="324"/>
      <c r="E35" s="325"/>
    </row>
    <row r="36" spans="1:11" s="195" customFormat="1" ht="22.2" customHeight="1">
      <c r="A36" s="326"/>
      <c r="B36" s="327"/>
      <c r="C36" s="328"/>
      <c r="D36" s="327"/>
      <c r="E36" s="327"/>
    </row>
    <row r="37" spans="1:11" s="195" customFormat="1" ht="18" customHeight="1">
      <c r="A37" s="318"/>
      <c r="B37" s="319"/>
      <c r="C37" s="597" t="s">
        <v>235</v>
      </c>
      <c r="D37" s="320"/>
      <c r="E37" s="320"/>
    </row>
    <row r="38" spans="1:11" ht="18.75" customHeight="1">
      <c r="A38" s="46"/>
      <c r="B38" s="46"/>
      <c r="C38" s="195"/>
      <c r="D38" s="46"/>
      <c r="E38" s="46"/>
    </row>
    <row r="39" spans="1:11" ht="9" customHeight="1">
      <c r="A39" s="47"/>
      <c r="B39" s="48"/>
      <c r="C39" s="598"/>
      <c r="D39" s="49"/>
      <c r="E39" s="49"/>
    </row>
    <row r="40" spans="1:11" s="50" customFormat="1" ht="20.25" customHeight="1">
      <c r="A40" s="197" t="s">
        <v>176</v>
      </c>
      <c r="B40" s="197"/>
      <c r="C40" s="599"/>
      <c r="D40" s="63"/>
      <c r="E40" s="63"/>
    </row>
    <row r="41" spans="1:11" s="50" customFormat="1" ht="20.25" customHeight="1">
      <c r="A41" s="845" t="s">
        <v>27</v>
      </c>
      <c r="B41" s="845"/>
      <c r="C41" s="845"/>
      <c r="D41" s="64"/>
      <c r="E41" s="64"/>
      <c r="J41" s="196"/>
      <c r="K41" s="196"/>
    </row>
  </sheetData>
  <mergeCells count="1">
    <mergeCell ref="A41:C41"/>
  </mergeCells>
  <phoneticPr fontId="31"/>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25"/>
  <sheetViews>
    <sheetView topLeftCell="A9" zoomScale="91" zoomScaleNormal="91" zoomScaleSheetLayoutView="100" workbookViewId="0">
      <selection activeCell="A9" sqref="A9:N9"/>
    </sheetView>
  </sheetViews>
  <sheetFormatPr defaultColWidth="9" defaultRowHeight="16.8" customHeight="1"/>
  <cols>
    <col min="1" max="13" width="9" style="1"/>
    <col min="14" max="14" width="108.6640625" style="1" customWidth="1"/>
    <col min="15" max="15" width="26.88671875" style="14" customWidth="1"/>
    <col min="16" max="16384" width="9" style="1"/>
  </cols>
  <sheetData>
    <row r="1" spans="1:16" ht="43.8" customHeight="1" thickBot="1">
      <c r="A1" s="866" t="s">
        <v>316</v>
      </c>
      <c r="B1" s="867"/>
      <c r="C1" s="867"/>
      <c r="D1" s="867"/>
      <c r="E1" s="867"/>
      <c r="F1" s="867"/>
      <c r="G1" s="867"/>
      <c r="H1" s="867"/>
      <c r="I1" s="867"/>
      <c r="J1" s="867"/>
      <c r="K1" s="867"/>
      <c r="L1" s="867"/>
      <c r="M1" s="867"/>
      <c r="N1" s="868"/>
    </row>
    <row r="2" spans="1:16" s="381" customFormat="1" ht="47.4" customHeight="1" thickBot="1">
      <c r="A2" s="876" t="s">
        <v>482</v>
      </c>
      <c r="B2" s="877"/>
      <c r="C2" s="877"/>
      <c r="D2" s="877"/>
      <c r="E2" s="877"/>
      <c r="F2" s="877"/>
      <c r="G2" s="877"/>
      <c r="H2" s="877"/>
      <c r="I2" s="877"/>
      <c r="J2" s="877"/>
      <c r="K2" s="877"/>
      <c r="L2" s="877"/>
      <c r="M2" s="877"/>
      <c r="N2" s="878"/>
      <c r="O2" s="14"/>
    </row>
    <row r="3" spans="1:16" s="381" customFormat="1" ht="204.6" customHeight="1" thickBot="1">
      <c r="A3" s="879" t="s">
        <v>483</v>
      </c>
      <c r="B3" s="880"/>
      <c r="C3" s="880"/>
      <c r="D3" s="880"/>
      <c r="E3" s="880"/>
      <c r="F3" s="880"/>
      <c r="G3" s="880"/>
      <c r="H3" s="880"/>
      <c r="I3" s="880"/>
      <c r="J3" s="880"/>
      <c r="K3" s="880"/>
      <c r="L3" s="880"/>
      <c r="M3" s="880"/>
      <c r="N3" s="881"/>
      <c r="O3" s="14"/>
    </row>
    <row r="4" spans="1:16" ht="54" customHeight="1">
      <c r="A4" s="870" t="s">
        <v>484</v>
      </c>
      <c r="B4" s="871"/>
      <c r="C4" s="871"/>
      <c r="D4" s="871"/>
      <c r="E4" s="871"/>
      <c r="F4" s="871"/>
      <c r="G4" s="871"/>
      <c r="H4" s="871"/>
      <c r="I4" s="871"/>
      <c r="J4" s="871"/>
      <c r="K4" s="871"/>
      <c r="L4" s="871"/>
      <c r="M4" s="871"/>
      <c r="N4" s="872"/>
    </row>
    <row r="5" spans="1:16" ht="94.2" customHeight="1" thickBot="1">
      <c r="A5" s="873" t="s">
        <v>485</v>
      </c>
      <c r="B5" s="874"/>
      <c r="C5" s="874"/>
      <c r="D5" s="874"/>
      <c r="E5" s="874"/>
      <c r="F5" s="874"/>
      <c r="G5" s="874"/>
      <c r="H5" s="874"/>
      <c r="I5" s="874"/>
      <c r="J5" s="874"/>
      <c r="K5" s="874"/>
      <c r="L5" s="874"/>
      <c r="M5" s="874"/>
      <c r="N5" s="875"/>
      <c r="O5" s="59"/>
    </row>
    <row r="6" spans="1:16" ht="48" customHeight="1">
      <c r="A6" s="869" t="s">
        <v>486</v>
      </c>
      <c r="B6" s="853"/>
      <c r="C6" s="853"/>
      <c r="D6" s="853"/>
      <c r="E6" s="853"/>
      <c r="F6" s="853"/>
      <c r="G6" s="853"/>
      <c r="H6" s="853"/>
      <c r="I6" s="853"/>
      <c r="J6" s="853"/>
      <c r="K6" s="853"/>
      <c r="L6" s="853"/>
      <c r="M6" s="853"/>
      <c r="N6" s="854"/>
    </row>
    <row r="7" spans="1:16" ht="91.8" customHeight="1" thickBot="1">
      <c r="A7" s="855" t="s">
        <v>487</v>
      </c>
      <c r="B7" s="856"/>
      <c r="C7" s="856"/>
      <c r="D7" s="856"/>
      <c r="E7" s="856"/>
      <c r="F7" s="856"/>
      <c r="G7" s="856"/>
      <c r="H7" s="856"/>
      <c r="I7" s="856"/>
      <c r="J7" s="856"/>
      <c r="K7" s="856"/>
      <c r="L7" s="856"/>
      <c r="M7" s="856"/>
      <c r="N7" s="857"/>
      <c r="O7" s="53"/>
    </row>
    <row r="8" spans="1:16" ht="33.6" customHeight="1">
      <c r="A8" s="863" t="s">
        <v>488</v>
      </c>
      <c r="B8" s="864"/>
      <c r="C8" s="864"/>
      <c r="D8" s="864"/>
      <c r="E8" s="864"/>
      <c r="F8" s="864"/>
      <c r="G8" s="864"/>
      <c r="H8" s="864"/>
      <c r="I8" s="864"/>
      <c r="J8" s="864"/>
      <c r="K8" s="864"/>
      <c r="L8" s="864"/>
      <c r="M8" s="864"/>
      <c r="N8" s="865"/>
    </row>
    <row r="9" spans="1:16" ht="305.39999999999998" customHeight="1" thickBot="1">
      <c r="A9" s="846" t="s">
        <v>489</v>
      </c>
      <c r="B9" s="847"/>
      <c r="C9" s="847"/>
      <c r="D9" s="847"/>
      <c r="E9" s="847"/>
      <c r="F9" s="847"/>
      <c r="G9" s="847"/>
      <c r="H9" s="847"/>
      <c r="I9" s="847"/>
      <c r="J9" s="847"/>
      <c r="K9" s="847"/>
      <c r="L9" s="847"/>
      <c r="M9" s="847"/>
      <c r="N9" s="848"/>
      <c r="O9" s="59"/>
    </row>
    <row r="10" spans="1:16" s="198" customFormat="1" ht="42" hidden="1" customHeight="1">
      <c r="A10" s="852"/>
      <c r="B10" s="853"/>
      <c r="C10" s="853"/>
      <c r="D10" s="853"/>
      <c r="E10" s="853"/>
      <c r="F10" s="853"/>
      <c r="G10" s="853"/>
      <c r="H10" s="853"/>
      <c r="I10" s="853"/>
      <c r="J10" s="853"/>
      <c r="K10" s="853"/>
      <c r="L10" s="853"/>
      <c r="M10" s="853"/>
      <c r="N10" s="854"/>
      <c r="O10" s="59"/>
    </row>
    <row r="11" spans="1:16" s="198" customFormat="1" ht="42" hidden="1" customHeight="1" thickBot="1">
      <c r="A11" s="855"/>
      <c r="B11" s="856"/>
      <c r="C11" s="856"/>
      <c r="D11" s="856"/>
      <c r="E11" s="856"/>
      <c r="F11" s="856"/>
      <c r="G11" s="856"/>
      <c r="H11" s="856"/>
      <c r="I11" s="856"/>
      <c r="J11" s="856"/>
      <c r="K11" s="856"/>
      <c r="L11" s="856"/>
      <c r="M11" s="856"/>
      <c r="N11" s="857"/>
      <c r="O11" s="59"/>
    </row>
    <row r="12" spans="1:16" s="148" customFormat="1" ht="27" customHeight="1">
      <c r="A12" s="144"/>
      <c r="B12" s="145"/>
      <c r="C12" s="145"/>
      <c r="D12" s="145"/>
      <c r="E12" s="145"/>
      <c r="F12" s="145"/>
      <c r="G12" s="145"/>
      <c r="H12" s="145"/>
      <c r="I12" s="145"/>
      <c r="J12" s="145"/>
      <c r="K12" s="145"/>
      <c r="L12" s="145"/>
      <c r="M12" s="145"/>
      <c r="N12" s="146"/>
      <c r="O12" s="147"/>
    </row>
    <row r="13" spans="1:16" s="148" customFormat="1" ht="27" customHeight="1" thickBot="1">
      <c r="A13" s="144"/>
      <c r="B13" s="145"/>
      <c r="C13" s="145"/>
      <c r="D13" s="145"/>
      <c r="E13" s="145"/>
      <c r="F13" s="145"/>
      <c r="G13" s="145"/>
      <c r="H13" s="145"/>
      <c r="I13" s="145"/>
      <c r="J13" s="145"/>
      <c r="K13" s="145"/>
      <c r="L13" s="145"/>
      <c r="M13" s="145"/>
      <c r="N13" s="146"/>
      <c r="O13" s="147"/>
    </row>
    <row r="14" spans="1:16" ht="49.2" customHeight="1">
      <c r="A14" s="858" t="s">
        <v>406</v>
      </c>
      <c r="B14" s="858"/>
      <c r="C14" s="858"/>
      <c r="D14" s="858"/>
      <c r="E14" s="858"/>
      <c r="F14" s="858"/>
      <c r="G14" s="858"/>
      <c r="H14" s="858"/>
      <c r="I14" s="858"/>
      <c r="J14" s="858"/>
      <c r="K14" s="858"/>
      <c r="L14" s="858"/>
      <c r="M14" s="858"/>
      <c r="N14" s="859"/>
      <c r="P14" s="54"/>
    </row>
    <row r="15" spans="1:16" ht="231" customHeight="1" thickBot="1">
      <c r="A15" s="849" t="s">
        <v>404</v>
      </c>
      <c r="B15" s="850"/>
      <c r="C15" s="850"/>
      <c r="D15" s="850"/>
      <c r="E15" s="850"/>
      <c r="F15" s="850"/>
      <c r="G15" s="850"/>
      <c r="H15" s="850"/>
      <c r="I15" s="850"/>
      <c r="J15" s="850"/>
      <c r="K15" s="850"/>
      <c r="L15" s="850"/>
      <c r="M15" s="850"/>
      <c r="N15" s="851"/>
      <c r="O15" s="66" t="s">
        <v>218</v>
      </c>
      <c r="P15" s="54"/>
    </row>
    <row r="16" spans="1:16" s="317" customFormat="1" ht="61.8" customHeight="1" thickBot="1">
      <c r="A16" s="860" t="s">
        <v>405</v>
      </c>
      <c r="B16" s="861"/>
      <c r="C16" s="861"/>
      <c r="D16" s="861"/>
      <c r="E16" s="861"/>
      <c r="F16" s="861"/>
      <c r="G16" s="861"/>
      <c r="H16" s="861"/>
      <c r="I16" s="861"/>
      <c r="J16" s="861"/>
      <c r="K16" s="861"/>
      <c r="L16" s="861"/>
      <c r="M16" s="861"/>
      <c r="N16" s="862"/>
      <c r="O16" s="14"/>
      <c r="P16" s="54"/>
    </row>
    <row r="17" spans="1:16" ht="50.4" customHeight="1" thickBot="1">
      <c r="A17" s="60"/>
      <c r="B17" s="61"/>
      <c r="C17" s="61"/>
      <c r="D17" s="61"/>
      <c r="E17" s="61"/>
      <c r="F17" s="61"/>
      <c r="G17" s="61"/>
      <c r="H17" s="61"/>
      <c r="I17" s="61"/>
      <c r="J17" s="61"/>
      <c r="K17" s="61"/>
      <c r="L17" s="61"/>
      <c r="M17" s="61"/>
      <c r="N17" s="62"/>
      <c r="P17" s="54"/>
    </row>
    <row r="18" spans="1:16" ht="45.6" customHeight="1">
      <c r="A18" s="810" t="s">
        <v>29</v>
      </c>
      <c r="B18" s="811"/>
      <c r="C18" s="811"/>
      <c r="D18" s="811"/>
      <c r="E18" s="811"/>
      <c r="F18" s="811"/>
      <c r="G18" s="811"/>
      <c r="H18" s="811"/>
      <c r="I18" s="811"/>
      <c r="J18" s="811"/>
      <c r="K18" s="811"/>
      <c r="L18" s="811"/>
      <c r="M18" s="811"/>
      <c r="N18" s="811"/>
      <c r="O18" s="55"/>
      <c r="P18" s="50"/>
    </row>
    <row r="19" spans="1:16" ht="40.200000000000003" customHeight="1">
      <c r="A19" s="812" t="s">
        <v>27</v>
      </c>
      <c r="B19" s="813"/>
      <c r="C19" s="813"/>
      <c r="D19" s="813"/>
      <c r="E19" s="813"/>
      <c r="F19" s="813"/>
      <c r="G19" s="813"/>
      <c r="H19" s="813"/>
      <c r="I19" s="813"/>
      <c r="J19" s="813"/>
      <c r="K19" s="813"/>
      <c r="L19" s="813"/>
      <c r="M19" s="813"/>
      <c r="N19" s="813"/>
      <c r="O19" s="55"/>
      <c r="P19" s="50"/>
    </row>
    <row r="20" spans="1:16" ht="18.600000000000001" customHeight="1"/>
    <row r="21" spans="1:16" ht="18.600000000000001" customHeight="1"/>
    <row r="22" spans="1:16" ht="18.600000000000001" customHeight="1"/>
    <row r="23" spans="1:16" ht="18.600000000000001" customHeight="1"/>
    <row r="24" spans="1:16" ht="18.600000000000001" customHeight="1"/>
    <row r="25" spans="1:16" ht="18.600000000000001" customHeight="1"/>
    <row r="26" spans="1:16" ht="18.600000000000001" customHeight="1"/>
    <row r="27" spans="1:16" ht="18.600000000000001" customHeight="1"/>
    <row r="28" spans="1:16" ht="18.600000000000001" customHeight="1"/>
    <row r="29" spans="1:16" ht="18.600000000000001" customHeight="1"/>
    <row r="30" spans="1:16" ht="18.600000000000001" customHeight="1"/>
    <row r="31" spans="1:16" ht="18.600000000000001" customHeight="1"/>
    <row r="32" spans="1:16"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row r="1020" ht="18.600000000000001" customHeight="1"/>
    <row r="1021" ht="18.600000000000001" customHeight="1"/>
    <row r="1022" ht="18.600000000000001" customHeight="1"/>
    <row r="1023" ht="18.600000000000001" customHeight="1"/>
    <row r="1024" ht="18.600000000000001" customHeight="1"/>
    <row r="1025" ht="18.600000000000001" customHeight="1"/>
  </sheetData>
  <mergeCells count="16">
    <mergeCell ref="A8:N8"/>
    <mergeCell ref="A1:N1"/>
    <mergeCell ref="A6:N6"/>
    <mergeCell ref="A7:N7"/>
    <mergeCell ref="A4:N4"/>
    <mergeCell ref="A5:N5"/>
    <mergeCell ref="A2:N2"/>
    <mergeCell ref="A3:N3"/>
    <mergeCell ref="A9:N9"/>
    <mergeCell ref="A19:N19"/>
    <mergeCell ref="A18:N18"/>
    <mergeCell ref="A15:N15"/>
    <mergeCell ref="A10:N10"/>
    <mergeCell ref="A11:N11"/>
    <mergeCell ref="A14:N14"/>
    <mergeCell ref="A16:N16"/>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37"/>
  <sheetViews>
    <sheetView view="pageBreakPreview" topLeftCell="A8" zoomScale="75" zoomScaleNormal="75" zoomScaleSheetLayoutView="75" workbookViewId="0">
      <selection activeCell="A16" sqref="A16"/>
    </sheetView>
  </sheetViews>
  <sheetFormatPr defaultColWidth="9" defaultRowHeight="14.4"/>
  <cols>
    <col min="1" max="1" width="231.88671875" style="6" customWidth="1"/>
    <col min="2" max="2" width="33.109375" style="4" hidden="1" customWidth="1"/>
    <col min="3" max="3" width="23.109375" style="5" hidden="1" customWidth="1"/>
    <col min="4" max="16384" width="9" style="7"/>
  </cols>
  <sheetData>
    <row r="1" spans="1:14" s="58" customFormat="1" ht="46.2" customHeight="1" thickBot="1">
      <c r="A1" s="220" t="s">
        <v>317</v>
      </c>
      <c r="B1" s="56" t="s">
        <v>0</v>
      </c>
      <c r="C1" s="57" t="s">
        <v>2</v>
      </c>
    </row>
    <row r="2" spans="1:14" s="54" customFormat="1" ht="53.25" customHeight="1">
      <c r="A2" s="321" t="s">
        <v>490</v>
      </c>
      <c r="B2" s="3"/>
      <c r="C2" s="882"/>
    </row>
    <row r="3" spans="1:14" s="54" customFormat="1" ht="310.2" customHeight="1">
      <c r="A3" s="308" t="s">
        <v>491</v>
      </c>
      <c r="B3" s="67"/>
      <c r="C3" s="883"/>
    </row>
    <row r="4" spans="1:14" s="54" customFormat="1" ht="46.2" customHeight="1" thickBot="1">
      <c r="A4" s="185" t="s">
        <v>492</v>
      </c>
    </row>
    <row r="5" spans="1:14" s="54" customFormat="1" ht="53.25" customHeight="1">
      <c r="A5" s="351" t="s">
        <v>493</v>
      </c>
      <c r="B5" s="3"/>
      <c r="C5" s="882"/>
    </row>
    <row r="6" spans="1:14" s="54" customFormat="1" ht="61.2" customHeight="1">
      <c r="A6" s="386" t="s">
        <v>494</v>
      </c>
      <c r="B6" s="67"/>
      <c r="C6" s="883"/>
      <c r="D6" t="s">
        <v>218</v>
      </c>
    </row>
    <row r="7" spans="1:14" s="54" customFormat="1" ht="43.2" customHeight="1" thickBot="1">
      <c r="A7" s="185" t="s">
        <v>495</v>
      </c>
    </row>
    <row r="8" spans="1:14" s="54" customFormat="1" ht="53.25" customHeight="1">
      <c r="A8" s="322" t="s">
        <v>496</v>
      </c>
      <c r="B8" s="286"/>
      <c r="C8" s="882"/>
    </row>
    <row r="9" spans="1:14" s="54" customFormat="1" ht="304.2" customHeight="1">
      <c r="A9" s="309" t="s">
        <v>497</v>
      </c>
      <c r="B9" s="287"/>
      <c r="C9" s="883"/>
    </row>
    <row r="10" spans="1:14" s="54" customFormat="1" ht="40.200000000000003" customHeight="1" thickBot="1">
      <c r="A10" s="288" t="s">
        <v>498</v>
      </c>
    </row>
    <row r="11" spans="1:14" s="54" customFormat="1" ht="53.25" hidden="1" customHeight="1">
      <c r="A11" s="354"/>
      <c r="B11" s="352"/>
      <c r="C11" s="352"/>
      <c r="D11" s="352"/>
      <c r="E11" s="352"/>
      <c r="F11" s="352"/>
      <c r="G11" s="352"/>
      <c r="H11" s="352"/>
      <c r="I11" s="352"/>
      <c r="J11" s="352"/>
      <c r="K11" s="352"/>
      <c r="L11" s="352"/>
      <c r="M11" s="352"/>
      <c r="N11" s="353"/>
    </row>
    <row r="12" spans="1:14" s="54" customFormat="1" ht="249.6" hidden="1" customHeight="1" thickBot="1">
      <c r="A12" s="369"/>
      <c r="B12" s="370"/>
      <c r="C12" s="370"/>
      <c r="D12" s="370"/>
      <c r="E12" s="370"/>
      <c r="F12" s="370"/>
      <c r="G12" s="370"/>
      <c r="H12" s="370"/>
      <c r="I12" s="370"/>
      <c r="J12" s="370"/>
      <c r="K12" s="370"/>
      <c r="L12" s="370"/>
      <c r="M12" s="370"/>
      <c r="N12" s="371"/>
    </row>
    <row r="13" spans="1:14" s="54" customFormat="1" ht="42.6" hidden="1" customHeight="1" thickBot="1">
      <c r="A13" s="185"/>
    </row>
    <row r="14" spans="1:14" s="54" customFormat="1" ht="42.6" customHeight="1">
      <c r="A14" s="323"/>
    </row>
    <row r="15" spans="1:14" s="54" customFormat="1" ht="39" customHeight="1">
      <c r="A15" s="54" t="s">
        <v>225</v>
      </c>
    </row>
    <row r="16" spans="1:14" s="54" customFormat="1" ht="32.25" customHeight="1">
      <c r="A16" s="54" t="s">
        <v>226</v>
      </c>
    </row>
    <row r="17" spans="1:3" s="54" customFormat="1" ht="36.75" customHeight="1">
      <c r="A17" s="6"/>
      <c r="B17" s="4"/>
      <c r="C17" s="5"/>
    </row>
    <row r="18" spans="1:3" s="54" customFormat="1" ht="33" customHeight="1">
      <c r="A18" s="6"/>
      <c r="B18" s="4"/>
      <c r="C18" s="5"/>
    </row>
    <row r="19" spans="1:3" s="54" customFormat="1" ht="36.75" customHeight="1">
      <c r="A19" s="6"/>
      <c r="B19" s="4"/>
      <c r="C19" s="5"/>
    </row>
    <row r="20" spans="1:3" s="54" customFormat="1" ht="36.75" customHeight="1">
      <c r="A20" s="6"/>
      <c r="B20" s="4"/>
      <c r="C20" s="5"/>
    </row>
    <row r="21" spans="1:3" s="54" customFormat="1" ht="25.5" customHeight="1">
      <c r="A21" s="6"/>
      <c r="B21" s="4"/>
      <c r="C21" s="5"/>
    </row>
    <row r="22" spans="1:3" s="54" customFormat="1" ht="32.25" customHeight="1">
      <c r="A22" s="6"/>
      <c r="B22" s="4"/>
      <c r="C22" s="5"/>
    </row>
    <row r="23" spans="1:3" s="54" customFormat="1" ht="30.75" customHeight="1">
      <c r="A23" s="6"/>
      <c r="B23" s="4"/>
      <c r="C23" s="5"/>
    </row>
    <row r="24" spans="1:3" s="54" customFormat="1" ht="42.75" customHeight="1">
      <c r="A24" s="6"/>
      <c r="B24" s="4"/>
      <c r="C24" s="5"/>
    </row>
    <row r="25" spans="1:3" s="54" customFormat="1" ht="43.5" customHeight="1">
      <c r="A25" s="6"/>
      <c r="B25" s="4"/>
      <c r="C25" s="5"/>
    </row>
    <row r="26" spans="1:3" s="54" customFormat="1" ht="27.75" customHeight="1">
      <c r="A26" s="6"/>
      <c r="B26" s="4"/>
      <c r="C26" s="5"/>
    </row>
    <row r="27" spans="1:3" s="54" customFormat="1" ht="30.75" customHeight="1">
      <c r="A27" s="6"/>
      <c r="B27" s="4"/>
      <c r="C27" s="5"/>
    </row>
    <row r="28" spans="1:3" s="8" customFormat="1" ht="29.25" customHeight="1">
      <c r="A28" s="6"/>
      <c r="B28" s="4"/>
      <c r="C28" s="5"/>
    </row>
    <row r="29" spans="1:3" ht="27" customHeight="1"/>
    <row r="30" spans="1:3" ht="27" customHeight="1"/>
    <row r="31" spans="1:3" s="54" customFormat="1" ht="27" customHeight="1">
      <c r="A31" s="6"/>
      <c r="B31" s="4"/>
      <c r="C31" s="5"/>
    </row>
    <row r="32" spans="1:3" s="54" customFormat="1" ht="27" customHeight="1">
      <c r="A32" s="6"/>
      <c r="B32" s="4"/>
      <c r="C32" s="5"/>
    </row>
    <row r="33" spans="1:3" s="54" customFormat="1" ht="27" customHeight="1">
      <c r="A33" s="6"/>
      <c r="B33" s="4"/>
      <c r="C33" s="5"/>
    </row>
    <row r="34" spans="1:3" s="54" customFormat="1" ht="27" customHeight="1">
      <c r="A34" s="6"/>
      <c r="B34" s="4"/>
      <c r="C34" s="5"/>
    </row>
    <row r="35" spans="1:3" s="54" customFormat="1" ht="27" customHeight="1">
      <c r="A35" s="6"/>
      <c r="B35" s="4"/>
      <c r="C35" s="5"/>
    </row>
    <row r="36" spans="1:3" s="54" customFormat="1" ht="27" customHeight="1">
      <c r="A36" s="6"/>
      <c r="B36" s="4"/>
      <c r="C36" s="5"/>
    </row>
    <row r="37" spans="1:3" s="54" customFormat="1" ht="27" customHeight="1">
      <c r="A37" s="6"/>
      <c r="B37" s="4"/>
      <c r="C37" s="5"/>
    </row>
  </sheetData>
  <mergeCells count="3">
    <mergeCell ref="C2:C3"/>
    <mergeCell ref="C5:C6"/>
    <mergeCell ref="C8:C9"/>
  </mergeCells>
  <phoneticPr fontId="16"/>
  <hyperlinks>
    <hyperlink ref="A4" r:id="rId1" xr:uid="{12040DB2-E8F9-4345-AC5D-26F8308FBC58}"/>
    <hyperlink ref="A7" r:id="rId2" xr:uid="{23F103EB-0545-44FC-BE72-2404D1ABC72B}"/>
    <hyperlink ref="A10" r:id="rId3" xr:uid="{499BFB28-7198-4586-AC2C-F3E97C64787E}"/>
  </hyperlinks>
  <pageMargins left="0" right="0" top="0.19685039370078741" bottom="0.39370078740157483" header="0" footer="0.19685039370078741"/>
  <pageSetup paperSize="8" scale="55"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D61E0-C409-4505-9502-76758B85CCC6}">
  <dimension ref="A1:Y104"/>
  <sheetViews>
    <sheetView view="pageBreakPreview" topLeftCell="A10" zoomScaleNormal="94" zoomScaleSheetLayoutView="100" workbookViewId="0">
      <selection activeCell="V2" sqref="V2"/>
    </sheetView>
  </sheetViews>
  <sheetFormatPr defaultColWidth="8.88671875" defaultRowHeight="13.2"/>
  <cols>
    <col min="1" max="1" width="3.109375" style="199" customWidth="1"/>
    <col min="2" max="2" width="2.6640625" style="199" customWidth="1"/>
    <col min="3" max="4" width="14.77734375" style="199" customWidth="1"/>
    <col min="5" max="5" width="14.77734375" style="396" customWidth="1"/>
    <col min="6" max="6" width="8.88671875" style="396"/>
    <col min="7" max="7" width="5.21875" style="396" customWidth="1"/>
    <col min="8" max="8" width="12.5546875" style="199" customWidth="1"/>
    <col min="9" max="9" width="8.88671875" style="199"/>
    <col min="10" max="10" width="6.33203125" style="199" customWidth="1"/>
    <col min="11" max="13" width="8.88671875" style="199"/>
    <col min="14" max="14" width="4.33203125" style="199" customWidth="1"/>
    <col min="15" max="15" width="6.44140625" style="199" customWidth="1"/>
    <col min="16" max="19" width="8.88671875" style="199"/>
    <col min="20" max="20" width="2.21875" style="199" customWidth="1"/>
    <col min="21" max="24" width="8.88671875" style="199"/>
    <col min="25" max="25" width="5.44140625" style="199" customWidth="1"/>
    <col min="26" max="16384" width="8.88671875" style="199"/>
  </cols>
  <sheetData>
    <row r="1" spans="1:25" ht="39.6" customHeight="1">
      <c r="A1" s="388"/>
      <c r="B1" s="388"/>
      <c r="C1" s="388"/>
      <c r="D1" s="640"/>
      <c r="E1" s="640"/>
      <c r="F1" s="640"/>
      <c r="G1" s="640"/>
      <c r="H1" s="640"/>
      <c r="I1" s="640"/>
      <c r="J1" s="641"/>
      <c r="K1" s="641"/>
      <c r="L1" s="641"/>
      <c r="M1" s="641"/>
      <c r="N1" s="641"/>
      <c r="O1" s="641"/>
      <c r="P1" s="641"/>
      <c r="Q1" s="388"/>
      <c r="R1" s="388"/>
      <c r="S1" s="388"/>
      <c r="T1" s="388"/>
      <c r="U1" s="389"/>
      <c r="V1" s="389"/>
      <c r="W1" s="389"/>
      <c r="X1" s="389"/>
      <c r="Y1" s="389"/>
    </row>
    <row r="2" spans="1:25" ht="37.200000000000003" customHeight="1" thickBot="1">
      <c r="A2" s="388"/>
      <c r="B2" s="388"/>
      <c r="C2" s="551" t="s">
        <v>269</v>
      </c>
      <c r="D2" s="551"/>
      <c r="E2" s="551"/>
      <c r="F2" s="551"/>
      <c r="G2" s="551"/>
      <c r="H2" s="551"/>
      <c r="I2" s="551"/>
      <c r="J2" s="551"/>
      <c r="K2" s="551"/>
      <c r="L2" s="551"/>
      <c r="M2" s="551"/>
      <c r="N2" s="388"/>
      <c r="O2" s="388"/>
      <c r="P2" s="388"/>
      <c r="Q2" s="388"/>
      <c r="R2" s="388"/>
      <c r="S2" s="521"/>
      <c r="T2" s="389"/>
      <c r="U2" s="389"/>
      <c r="V2" s="389"/>
      <c r="W2" s="389"/>
      <c r="X2" s="389"/>
      <c r="Y2" s="389"/>
    </row>
    <row r="3" spans="1:25" ht="32.4" customHeight="1" thickTop="1">
      <c r="A3" s="388"/>
      <c r="B3" s="388"/>
      <c r="C3" s="388"/>
      <c r="D3" s="388"/>
      <c r="E3" s="388"/>
      <c r="F3" s="388"/>
      <c r="G3" s="388"/>
      <c r="H3" s="388"/>
      <c r="I3" s="388"/>
      <c r="J3" s="388"/>
      <c r="K3" s="388"/>
      <c r="L3" s="388"/>
      <c r="M3" s="388"/>
      <c r="N3" s="552"/>
      <c r="O3" s="553"/>
      <c r="P3" s="553"/>
      <c r="Q3" s="553"/>
      <c r="R3" s="553"/>
      <c r="S3" s="554"/>
      <c r="T3" s="555"/>
      <c r="U3" s="389"/>
      <c r="V3" s="389"/>
      <c r="W3" s="389"/>
      <c r="X3" s="389"/>
      <c r="Y3" s="389"/>
    </row>
    <row r="4" spans="1:25" ht="11.4" customHeight="1">
      <c r="A4" s="388"/>
      <c r="B4" s="388"/>
      <c r="C4" s="388"/>
      <c r="D4" s="388"/>
      <c r="E4" s="388"/>
      <c r="F4" s="388"/>
      <c r="G4" s="388"/>
      <c r="H4" s="388"/>
      <c r="I4" s="388"/>
      <c r="J4" s="388"/>
      <c r="K4" s="388"/>
      <c r="L4" s="388"/>
      <c r="M4" s="388"/>
      <c r="N4" s="556"/>
      <c r="O4" s="557"/>
      <c r="P4" s="557"/>
      <c r="Q4" s="557"/>
      <c r="R4" s="557"/>
      <c r="S4" s="557"/>
      <c r="T4" s="558"/>
      <c r="U4" s="389"/>
      <c r="V4" s="389"/>
      <c r="W4" s="389"/>
      <c r="X4" s="389"/>
      <c r="Y4" s="389"/>
    </row>
    <row r="5" spans="1:25" ht="23.4" customHeight="1">
      <c r="A5" s="388"/>
      <c r="B5" s="388"/>
      <c r="C5" s="388"/>
      <c r="D5" s="388"/>
      <c r="E5" s="388"/>
      <c r="F5" s="388"/>
      <c r="G5" s="388"/>
      <c r="H5" s="388"/>
      <c r="I5" s="388"/>
      <c r="J5" s="388"/>
      <c r="K5" s="388"/>
      <c r="L5" s="388"/>
      <c r="M5" s="388"/>
      <c r="N5" s="556"/>
      <c r="O5" s="557"/>
      <c r="P5" s="557"/>
      <c r="Q5" s="557"/>
      <c r="R5" s="557"/>
      <c r="S5" s="557"/>
      <c r="T5" s="558"/>
      <c r="U5" s="389"/>
      <c r="V5" s="389"/>
      <c r="W5" s="389"/>
      <c r="X5" s="389"/>
      <c r="Y5" s="389"/>
    </row>
    <row r="6" spans="1:25" ht="16.2">
      <c r="A6" s="388"/>
      <c r="B6" s="388"/>
      <c r="C6" s="388"/>
      <c r="D6" s="388"/>
      <c r="E6" s="388"/>
      <c r="F6" s="388"/>
      <c r="G6" s="388"/>
      <c r="H6" s="388"/>
      <c r="I6" s="388"/>
      <c r="J6" s="388"/>
      <c r="K6" s="388"/>
      <c r="L6" s="388"/>
      <c r="M6" s="388"/>
      <c r="N6" s="556"/>
      <c r="O6" s="557"/>
      <c r="P6" s="557"/>
      <c r="Q6" s="557"/>
      <c r="R6" s="557"/>
      <c r="S6" s="557"/>
      <c r="T6" s="558"/>
      <c r="U6" s="389"/>
      <c r="V6" s="389"/>
      <c r="W6" s="389"/>
      <c r="X6" s="389"/>
      <c r="Y6" s="389"/>
    </row>
    <row r="7" spans="1:25" ht="11.4" customHeight="1">
      <c r="A7" s="388"/>
      <c r="B7" s="388"/>
      <c r="C7" s="388"/>
      <c r="D7" s="388"/>
      <c r="E7" s="388"/>
      <c r="F7" s="388"/>
      <c r="G7" s="388"/>
      <c r="H7" s="388"/>
      <c r="I7" s="388"/>
      <c r="J7" s="388"/>
      <c r="K7" s="388"/>
      <c r="L7" s="388"/>
      <c r="M7" s="388"/>
      <c r="N7" s="556"/>
      <c r="O7" s="557"/>
      <c r="P7" s="557"/>
      <c r="Q7" s="557"/>
      <c r="R7" s="557"/>
      <c r="S7" s="642"/>
      <c r="T7" s="643"/>
      <c r="U7" s="389"/>
      <c r="V7" s="389"/>
      <c r="W7" s="389"/>
      <c r="X7" s="389"/>
      <c r="Y7" s="389"/>
    </row>
    <row r="8" spans="1:25" ht="16.2" customHeight="1">
      <c r="A8" s="388"/>
      <c r="B8" s="388"/>
      <c r="C8" s="388"/>
      <c r="D8" s="388"/>
      <c r="E8" s="388"/>
      <c r="F8" s="388"/>
      <c r="G8" s="388"/>
      <c r="H8" s="388"/>
      <c r="I8" s="388"/>
      <c r="J8" s="388"/>
      <c r="K8" s="388"/>
      <c r="L8" s="388"/>
      <c r="M8" s="388"/>
      <c r="N8" s="556"/>
      <c r="O8" s="557"/>
      <c r="P8" s="557"/>
      <c r="Q8" s="557"/>
      <c r="R8" s="557"/>
      <c r="S8" s="642"/>
      <c r="T8" s="643"/>
      <c r="U8" s="389"/>
      <c r="V8" s="389"/>
      <c r="W8" s="389"/>
      <c r="X8" s="389"/>
      <c r="Y8" s="389"/>
    </row>
    <row r="9" spans="1:25" ht="16.2" customHeight="1">
      <c r="A9" s="388"/>
      <c r="B9" s="388"/>
      <c r="C9" s="388"/>
      <c r="D9" s="388"/>
      <c r="E9" s="388"/>
      <c r="F9" s="388"/>
      <c r="G9" s="388"/>
      <c r="H9" s="388"/>
      <c r="I9" s="388"/>
      <c r="J9" s="388"/>
      <c r="K9" s="388"/>
      <c r="L9" s="388"/>
      <c r="M9" s="388"/>
      <c r="N9" s="556"/>
      <c r="O9" s="557"/>
      <c r="P9" s="557"/>
      <c r="Q9" s="557"/>
      <c r="R9" s="557"/>
      <c r="S9" s="642"/>
      <c r="T9" s="643"/>
      <c r="U9" s="389"/>
      <c r="V9" s="389"/>
      <c r="W9" s="389"/>
      <c r="X9" s="389"/>
      <c r="Y9" s="389"/>
    </row>
    <row r="10" spans="1:25" ht="11.4" customHeight="1">
      <c r="A10" s="388"/>
      <c r="B10" s="388"/>
      <c r="C10" s="388"/>
      <c r="D10" s="388"/>
      <c r="E10" s="388"/>
      <c r="F10" s="388"/>
      <c r="G10" s="388"/>
      <c r="H10" s="388"/>
      <c r="I10" s="388"/>
      <c r="J10" s="388"/>
      <c r="K10" s="388"/>
      <c r="L10" s="388"/>
      <c r="M10" s="388"/>
      <c r="N10" s="556"/>
      <c r="O10" s="557"/>
      <c r="P10" s="557"/>
      <c r="Q10" s="557"/>
      <c r="R10" s="557"/>
      <c r="S10" s="642"/>
      <c r="T10" s="643"/>
      <c r="U10" s="389"/>
      <c r="V10" s="389"/>
      <c r="W10" s="389"/>
      <c r="X10" s="389"/>
      <c r="Y10" s="389"/>
    </row>
    <row r="11" spans="1:25" ht="107.4" customHeight="1">
      <c r="A11" s="388"/>
      <c r="B11" s="388"/>
      <c r="C11" s="388"/>
      <c r="D11" s="388"/>
      <c r="E11" s="388"/>
      <c r="F11" s="388"/>
      <c r="G11" s="388"/>
      <c r="H11" s="388"/>
      <c r="I11" s="388"/>
      <c r="J11" s="388"/>
      <c r="K11" s="388"/>
      <c r="L11" s="388"/>
      <c r="M11" s="388"/>
      <c r="N11" s="556"/>
      <c r="O11" s="557"/>
      <c r="P11" s="557"/>
      <c r="Q11" s="557"/>
      <c r="R11" s="557"/>
      <c r="S11" s="642"/>
      <c r="T11" s="643"/>
      <c r="U11" s="389"/>
      <c r="V11" s="389"/>
      <c r="W11" s="389"/>
      <c r="X11" s="389"/>
      <c r="Y11" s="389"/>
    </row>
    <row r="12" spans="1:25" ht="16.2">
      <c r="A12" s="388"/>
      <c r="B12" s="388"/>
      <c r="C12" s="388"/>
      <c r="D12" s="388"/>
      <c r="E12" s="388"/>
      <c r="F12" s="388"/>
      <c r="G12" s="388"/>
      <c r="H12" s="388"/>
      <c r="I12" s="388"/>
      <c r="J12" s="388"/>
      <c r="K12" s="388"/>
      <c r="L12" s="388"/>
      <c r="M12" s="388"/>
      <c r="N12" s="556"/>
      <c r="O12" s="557"/>
      <c r="P12" s="557"/>
      <c r="Q12" s="557"/>
      <c r="R12" s="557"/>
      <c r="S12" s="557"/>
      <c r="T12" s="558"/>
      <c r="U12" s="389"/>
      <c r="V12" s="389"/>
      <c r="W12" s="389"/>
      <c r="X12" s="389"/>
      <c r="Y12" s="389"/>
    </row>
    <row r="13" spans="1:25" ht="11.4" customHeight="1">
      <c r="A13" s="388"/>
      <c r="B13" s="388"/>
      <c r="C13" s="388"/>
      <c r="D13" s="388"/>
      <c r="E13" s="388"/>
      <c r="F13" s="388"/>
      <c r="G13" s="388"/>
      <c r="H13" s="388"/>
      <c r="I13" s="388"/>
      <c r="J13" s="388"/>
      <c r="K13" s="388"/>
      <c r="L13" s="388"/>
      <c r="M13" s="388"/>
      <c r="N13" s="556"/>
      <c r="O13" s="557"/>
      <c r="P13" s="557"/>
      <c r="Q13" s="557"/>
      <c r="R13" s="557"/>
      <c r="S13" s="557"/>
      <c r="T13" s="558"/>
      <c r="U13" s="389"/>
      <c r="V13" s="389"/>
      <c r="W13" s="389"/>
      <c r="X13" s="389"/>
      <c r="Y13" s="389"/>
    </row>
    <row r="14" spans="1:25" ht="24" customHeight="1">
      <c r="A14" s="388"/>
      <c r="B14" s="388"/>
      <c r="C14" s="388"/>
      <c r="D14" s="388"/>
      <c r="E14" s="388"/>
      <c r="F14" s="388"/>
      <c r="G14" s="388"/>
      <c r="H14" s="388"/>
      <c r="I14" s="388"/>
      <c r="J14" s="388"/>
      <c r="K14" s="388"/>
      <c r="L14" s="388"/>
      <c r="M14" s="388"/>
      <c r="N14" s="556"/>
      <c r="O14" s="557"/>
      <c r="P14" s="557"/>
      <c r="Q14" s="557"/>
      <c r="R14" s="557"/>
      <c r="S14" s="557"/>
      <c r="T14" s="558"/>
      <c r="U14" s="389"/>
      <c r="V14" s="389"/>
      <c r="W14" s="389"/>
      <c r="X14" s="389"/>
      <c r="Y14" s="389"/>
    </row>
    <row r="15" spans="1:25" ht="16.2">
      <c r="A15" s="388"/>
      <c r="B15" s="388"/>
      <c r="C15" s="388"/>
      <c r="D15" s="388"/>
      <c r="E15" s="388"/>
      <c r="F15" s="388"/>
      <c r="G15" s="388"/>
      <c r="H15" s="388"/>
      <c r="I15" s="388"/>
      <c r="J15" s="388"/>
      <c r="K15" s="388"/>
      <c r="L15" s="388"/>
      <c r="M15" s="388"/>
      <c r="N15" s="556"/>
      <c r="O15" s="557"/>
      <c r="P15" s="557"/>
      <c r="Q15" s="557"/>
      <c r="R15" s="557"/>
      <c r="S15" s="557"/>
      <c r="T15" s="558"/>
      <c r="U15" s="389"/>
      <c r="V15" s="389"/>
      <c r="W15" s="389"/>
      <c r="X15" s="389"/>
      <c r="Y15" s="389"/>
    </row>
    <row r="16" spans="1:25" ht="32.4" customHeight="1">
      <c r="A16" s="388"/>
      <c r="B16" s="388"/>
      <c r="C16" s="388"/>
      <c r="D16" s="388" t="s">
        <v>270</v>
      </c>
      <c r="E16" s="388" t="s">
        <v>271</v>
      </c>
      <c r="F16" s="644" t="s">
        <v>272</v>
      </c>
      <c r="G16" s="644"/>
      <c r="H16" s="388" t="s">
        <v>270</v>
      </c>
      <c r="I16" s="644" t="s">
        <v>273</v>
      </c>
      <c r="J16" s="644"/>
      <c r="K16" s="644" t="s">
        <v>274</v>
      </c>
      <c r="L16" s="644"/>
      <c r="M16" s="388"/>
      <c r="N16" s="556"/>
      <c r="O16" s="645" t="s">
        <v>277</v>
      </c>
      <c r="P16" s="645"/>
      <c r="Q16" s="645"/>
      <c r="R16" s="646" t="s">
        <v>279</v>
      </c>
      <c r="S16" s="646"/>
      <c r="T16" s="558"/>
      <c r="U16" s="389"/>
      <c r="V16" s="389"/>
      <c r="W16" s="389"/>
      <c r="X16" s="389"/>
      <c r="Y16" s="389"/>
    </row>
    <row r="17" spans="1:25" ht="32.4" customHeight="1">
      <c r="A17" s="388"/>
      <c r="B17" s="388"/>
      <c r="C17" s="388"/>
      <c r="D17" s="652" t="s">
        <v>275</v>
      </c>
      <c r="E17" s="652"/>
      <c r="F17" s="652"/>
      <c r="G17" s="388"/>
      <c r="H17" s="652" t="s">
        <v>276</v>
      </c>
      <c r="I17" s="652"/>
      <c r="J17" s="652"/>
      <c r="K17" s="550"/>
      <c r="L17" s="388"/>
      <c r="M17" s="388"/>
      <c r="N17" s="556"/>
      <c r="O17" s="648" t="s">
        <v>270</v>
      </c>
      <c r="P17" s="648"/>
      <c r="Q17" s="648"/>
      <c r="R17" s="645" t="s">
        <v>278</v>
      </c>
      <c r="S17" s="645"/>
      <c r="T17" s="649"/>
      <c r="U17" s="389"/>
      <c r="V17" s="389"/>
      <c r="W17" s="389"/>
      <c r="X17" s="389"/>
      <c r="Y17" s="389"/>
    </row>
    <row r="18" spans="1:25" ht="6.6" customHeight="1">
      <c r="A18" s="388"/>
      <c r="B18" s="388"/>
      <c r="C18" s="388"/>
      <c r="D18" s="388"/>
      <c r="E18" s="388"/>
      <c r="F18" s="388"/>
      <c r="G18" s="388"/>
      <c r="H18" s="388"/>
      <c r="I18" s="388"/>
      <c r="J18" s="388"/>
      <c r="K18" s="388"/>
      <c r="L18" s="388"/>
      <c r="M18" s="388"/>
      <c r="N18" s="556"/>
      <c r="O18" s="557" t="s">
        <v>209</v>
      </c>
      <c r="P18" s="557"/>
      <c r="Q18" s="557"/>
      <c r="R18" s="557"/>
      <c r="S18" s="557"/>
      <c r="T18" s="558"/>
      <c r="U18" s="389"/>
      <c r="V18" s="389"/>
      <c r="W18" s="389"/>
      <c r="X18" s="567"/>
      <c r="Y18" s="389"/>
    </row>
    <row r="19" spans="1:25" ht="24" customHeight="1">
      <c r="A19" s="388"/>
      <c r="B19" s="388"/>
      <c r="C19" s="388"/>
      <c r="D19" s="388"/>
      <c r="E19" s="388"/>
      <c r="F19" s="388"/>
      <c r="G19" s="388"/>
      <c r="H19" s="388"/>
      <c r="I19" s="388"/>
      <c r="J19" s="388"/>
      <c r="K19" s="388"/>
      <c r="L19" s="388"/>
      <c r="M19" s="388"/>
      <c r="N19" s="556"/>
      <c r="O19" s="562"/>
      <c r="P19" s="653" t="s">
        <v>287</v>
      </c>
      <c r="Q19" s="654"/>
      <c r="R19" s="654"/>
      <c r="S19" s="562"/>
      <c r="T19" s="558"/>
      <c r="U19" s="389"/>
      <c r="V19" s="389"/>
      <c r="W19" s="389"/>
      <c r="X19" s="389"/>
      <c r="Y19" s="389"/>
    </row>
    <row r="20" spans="1:25" ht="16.2" customHeight="1" thickBot="1">
      <c r="A20" s="388"/>
      <c r="B20" s="388"/>
      <c r="C20" s="388"/>
      <c r="D20" s="388"/>
      <c r="E20" s="388"/>
      <c r="F20" s="388"/>
      <c r="G20" s="388"/>
      <c r="H20" s="388"/>
      <c r="I20" s="388"/>
      <c r="J20" s="388"/>
      <c r="K20" s="388"/>
      <c r="L20" s="388"/>
      <c r="M20" s="388"/>
      <c r="N20" s="559"/>
      <c r="O20" s="560"/>
      <c r="P20" s="560"/>
      <c r="Q20" s="560"/>
      <c r="R20" s="560"/>
      <c r="S20" s="560"/>
      <c r="T20" s="561"/>
      <c r="U20" s="389"/>
      <c r="V20" s="389"/>
      <c r="W20" s="389"/>
      <c r="X20" s="389"/>
      <c r="Y20" s="389"/>
    </row>
    <row r="21" spans="1:25" ht="16.8" thickTop="1">
      <c r="A21" s="388"/>
      <c r="B21" s="388"/>
      <c r="C21" s="655" t="s">
        <v>280</v>
      </c>
      <c r="D21" s="655"/>
      <c r="E21" s="655"/>
      <c r="F21" s="655"/>
      <c r="G21" s="655"/>
      <c r="H21" s="655"/>
      <c r="I21" s="655"/>
      <c r="J21" s="655"/>
      <c r="K21" s="655"/>
      <c r="L21" s="655"/>
      <c r="M21" s="655"/>
      <c r="N21" s="655"/>
      <c r="O21" s="655"/>
      <c r="P21" s="655"/>
      <c r="Q21" s="655"/>
      <c r="R21" s="655"/>
      <c r="S21" s="655"/>
      <c r="T21" s="655"/>
      <c r="U21" s="389"/>
      <c r="V21" s="389"/>
      <c r="W21" s="389"/>
      <c r="X21" s="389"/>
      <c r="Y21" s="389"/>
    </row>
    <row r="22" spans="1:25" ht="48.6" customHeight="1">
      <c r="A22" s="388"/>
      <c r="B22" s="388"/>
      <c r="C22" s="655"/>
      <c r="D22" s="655"/>
      <c r="E22" s="655"/>
      <c r="F22" s="655"/>
      <c r="G22" s="655"/>
      <c r="H22" s="655"/>
      <c r="I22" s="655"/>
      <c r="J22" s="655"/>
      <c r="K22" s="655"/>
      <c r="L22" s="655"/>
      <c r="M22" s="655"/>
      <c r="N22" s="655"/>
      <c r="O22" s="655"/>
      <c r="P22" s="655"/>
      <c r="Q22" s="655"/>
      <c r="R22" s="655"/>
      <c r="S22" s="655"/>
      <c r="T22" s="655"/>
      <c r="U22" s="389"/>
      <c r="V22" s="389"/>
      <c r="W22" s="389"/>
      <c r="X22" s="389"/>
      <c r="Y22" s="389"/>
    </row>
    <row r="23" spans="1:25" ht="48.6" customHeight="1">
      <c r="A23" s="388"/>
      <c r="B23" s="388"/>
      <c r="C23" s="647" t="s">
        <v>282</v>
      </c>
      <c r="D23" s="647"/>
      <c r="E23" s="647"/>
      <c r="F23" s="651" t="s">
        <v>281</v>
      </c>
      <c r="G23" s="651"/>
      <c r="H23" s="651"/>
      <c r="I23" s="651"/>
      <c r="J23" s="651"/>
      <c r="K23" s="651"/>
      <c r="L23" s="651"/>
      <c r="M23" s="651"/>
      <c r="N23" s="651"/>
      <c r="O23" s="651"/>
      <c r="P23" s="647" t="s">
        <v>283</v>
      </c>
      <c r="Q23" s="647"/>
      <c r="R23" s="647"/>
      <c r="S23" s="647"/>
      <c r="T23" s="564"/>
      <c r="U23" s="389"/>
      <c r="V23" s="389"/>
      <c r="W23" s="389"/>
      <c r="X23" s="389"/>
      <c r="Y23" s="389"/>
    </row>
    <row r="24" spans="1:25" ht="16.2" customHeight="1">
      <c r="A24" s="388"/>
      <c r="B24" s="388"/>
      <c r="C24" s="388"/>
      <c r="D24" s="388"/>
      <c r="E24" s="388"/>
      <c r="F24" s="563"/>
      <c r="G24" s="563"/>
      <c r="H24" s="563"/>
      <c r="I24" s="563"/>
      <c r="J24" s="565"/>
      <c r="K24" s="565"/>
      <c r="L24" s="565"/>
      <c r="M24" s="565"/>
      <c r="N24" s="565"/>
      <c r="O24" s="565"/>
      <c r="P24" s="565"/>
      <c r="Q24" s="565"/>
      <c r="R24" s="565"/>
      <c r="S24" s="565"/>
      <c r="T24" s="565"/>
      <c r="U24" s="389"/>
      <c r="V24" s="389"/>
      <c r="W24" s="389"/>
      <c r="X24" s="389"/>
      <c r="Y24" s="389"/>
    </row>
    <row r="25" spans="1:25" ht="16.2" customHeight="1">
      <c r="A25" s="388"/>
      <c r="B25" s="388"/>
      <c r="C25" s="388"/>
      <c r="D25" s="388"/>
      <c r="E25" s="388"/>
      <c r="F25" s="563"/>
      <c r="G25" s="563"/>
      <c r="H25" s="563"/>
      <c r="I25" s="563"/>
      <c r="J25" s="650"/>
      <c r="K25" s="650"/>
      <c r="L25" s="650"/>
      <c r="M25" s="650"/>
      <c r="N25" s="650"/>
      <c r="O25" s="650"/>
      <c r="P25" s="650"/>
      <c r="Q25" s="650"/>
      <c r="R25" s="650"/>
      <c r="S25" s="650"/>
      <c r="T25" s="650"/>
      <c r="U25" s="389"/>
      <c r="V25" s="389"/>
      <c r="W25" s="389"/>
      <c r="X25" s="389"/>
      <c r="Y25" s="389"/>
    </row>
    <row r="26" spans="1:25" ht="13.2" customHeight="1">
      <c r="A26" s="391"/>
      <c r="B26" s="391"/>
      <c r="C26" s="391"/>
      <c r="D26" s="391"/>
      <c r="E26" s="392"/>
      <c r="F26" s="566"/>
      <c r="G26" s="566"/>
      <c r="H26" s="566"/>
      <c r="I26" s="566"/>
      <c r="J26" s="650"/>
      <c r="K26" s="650"/>
      <c r="L26" s="650"/>
      <c r="M26" s="650"/>
      <c r="N26" s="650"/>
      <c r="O26" s="650"/>
      <c r="P26" s="650"/>
      <c r="Q26" s="650"/>
      <c r="R26" s="650"/>
      <c r="S26" s="650"/>
      <c r="T26" s="650"/>
      <c r="U26" s="389"/>
      <c r="V26" s="389"/>
      <c r="W26" s="389"/>
      <c r="X26" s="389"/>
      <c r="Y26" s="389"/>
    </row>
    <row r="27" spans="1:25" ht="13.2" customHeight="1">
      <c r="A27" s="391"/>
      <c r="B27" s="391"/>
      <c r="C27" s="391"/>
      <c r="D27" s="391"/>
      <c r="E27" s="392"/>
      <c r="F27" s="566"/>
      <c r="G27" s="566"/>
      <c r="H27" s="566"/>
      <c r="I27" s="566"/>
      <c r="J27" s="650"/>
      <c r="K27" s="650"/>
      <c r="L27" s="650"/>
      <c r="M27" s="650"/>
      <c r="N27" s="650"/>
      <c r="O27" s="650"/>
      <c r="P27" s="650"/>
      <c r="Q27" s="650"/>
      <c r="R27" s="650"/>
      <c r="S27" s="650"/>
      <c r="T27" s="650"/>
      <c r="U27" s="389"/>
      <c r="V27" s="389"/>
      <c r="W27" s="389"/>
      <c r="X27" s="389"/>
      <c r="Y27" s="389"/>
    </row>
    <row r="28" spans="1:25" ht="13.2" customHeight="1">
      <c r="A28" s="391"/>
      <c r="B28" s="391"/>
      <c r="C28" s="391"/>
      <c r="D28" s="391"/>
      <c r="E28" s="392"/>
      <c r="F28" s="392"/>
      <c r="G28" s="392"/>
      <c r="H28" s="392"/>
      <c r="I28" s="392"/>
      <c r="J28" s="390"/>
      <c r="K28" s="390"/>
      <c r="L28" s="390"/>
      <c r="M28" s="390"/>
      <c r="N28" s="390"/>
      <c r="O28" s="390"/>
      <c r="P28" s="390"/>
      <c r="Q28" s="390"/>
      <c r="R28" s="390"/>
      <c r="S28" s="390"/>
      <c r="T28" s="390"/>
      <c r="U28" s="389"/>
      <c r="V28" s="389"/>
      <c r="W28" s="389"/>
      <c r="X28" s="389"/>
      <c r="Y28" s="389"/>
    </row>
    <row r="29" spans="1:25" ht="13.2" customHeight="1">
      <c r="A29" s="391"/>
      <c r="B29" s="391"/>
      <c r="C29" s="391"/>
      <c r="D29" s="391"/>
      <c r="E29" s="392"/>
      <c r="F29" s="392"/>
      <c r="G29" s="392"/>
      <c r="H29" s="392"/>
      <c r="I29" s="392"/>
      <c r="J29" s="390"/>
      <c r="K29" s="390"/>
      <c r="L29" s="390"/>
      <c r="M29" s="390"/>
      <c r="N29" s="390"/>
      <c r="O29" s="390"/>
      <c r="P29" s="390"/>
      <c r="Q29" s="390"/>
      <c r="R29" s="390"/>
      <c r="S29" s="390"/>
      <c r="T29" s="390"/>
      <c r="U29" s="389"/>
      <c r="V29" s="389"/>
      <c r="W29" s="389"/>
      <c r="X29" s="389"/>
      <c r="Y29" s="389"/>
    </row>
    <row r="30" spans="1:25">
      <c r="A30" s="391"/>
      <c r="B30" s="391"/>
      <c r="C30" s="391"/>
      <c r="D30" s="391"/>
      <c r="E30" s="392"/>
      <c r="F30" s="392"/>
      <c r="G30" s="392"/>
      <c r="H30" s="392"/>
      <c r="I30" s="392"/>
      <c r="J30" s="392"/>
      <c r="K30" s="392"/>
      <c r="L30" s="392"/>
      <c r="M30" s="392"/>
      <c r="N30" s="392"/>
      <c r="O30" s="389"/>
      <c r="P30" s="389"/>
      <c r="Q30" s="389"/>
      <c r="R30" s="389"/>
      <c r="S30" s="389"/>
      <c r="T30" s="389"/>
      <c r="U30" s="389"/>
      <c r="V30" s="389"/>
      <c r="W30" s="389"/>
      <c r="X30" s="389"/>
      <c r="Y30" s="389"/>
    </row>
    <row r="31" spans="1:25">
      <c r="A31" s="391"/>
      <c r="B31" s="391"/>
      <c r="C31" s="391"/>
      <c r="D31" s="391"/>
      <c r="E31" s="392"/>
      <c r="F31" s="392"/>
      <c r="G31" s="392"/>
      <c r="H31" s="389"/>
      <c r="I31" s="389"/>
      <c r="J31" s="389"/>
      <c r="K31" s="389"/>
      <c r="L31" s="389"/>
      <c r="M31" s="389"/>
      <c r="N31" s="389"/>
      <c r="O31" s="389"/>
      <c r="P31" s="389"/>
      <c r="Q31" s="389"/>
      <c r="R31" s="389"/>
      <c r="S31" s="389"/>
      <c r="T31" s="389"/>
      <c r="U31" s="389"/>
      <c r="V31" s="389"/>
      <c r="W31" s="389"/>
      <c r="X31" s="389"/>
      <c r="Y31" s="389"/>
    </row>
    <row r="32" spans="1:25">
      <c r="A32" s="389"/>
      <c r="B32" s="389"/>
      <c r="C32" s="389"/>
      <c r="D32" s="389"/>
      <c r="E32" s="392"/>
      <c r="F32" s="392"/>
      <c r="G32" s="392"/>
      <c r="H32" s="389"/>
      <c r="I32" s="389"/>
      <c r="J32" s="389"/>
      <c r="K32" s="389"/>
      <c r="L32" s="389"/>
      <c r="M32" s="389"/>
      <c r="N32" s="389"/>
      <c r="O32" s="389"/>
      <c r="P32" s="389"/>
      <c r="Q32" s="389"/>
      <c r="R32" s="389"/>
      <c r="S32" s="389"/>
      <c r="T32" s="389"/>
      <c r="U32" s="389"/>
      <c r="V32" s="389"/>
      <c r="W32" s="389"/>
      <c r="X32" s="389"/>
      <c r="Y32" s="389"/>
    </row>
    <row r="33" spans="1:25" ht="156.6" customHeight="1">
      <c r="A33" s="389"/>
      <c r="B33" s="389"/>
      <c r="C33" s="389"/>
      <c r="D33" s="389"/>
      <c r="E33" s="393"/>
      <c r="F33" s="394"/>
      <c r="G33" s="394"/>
      <c r="H33" s="394"/>
      <c r="I33" s="394"/>
      <c r="J33" s="394"/>
      <c r="K33" s="394"/>
      <c r="L33" s="394"/>
      <c r="M33" s="394"/>
      <c r="N33" s="394"/>
      <c r="O33" s="389"/>
      <c r="P33" s="389"/>
      <c r="Q33" s="389"/>
      <c r="R33" s="389"/>
      <c r="S33" s="389"/>
      <c r="T33" s="389"/>
      <c r="U33" s="389"/>
      <c r="V33" s="389"/>
      <c r="W33" s="389"/>
      <c r="X33" s="389"/>
      <c r="Y33" s="389"/>
    </row>
    <row r="34" spans="1:25">
      <c r="A34" s="389"/>
      <c r="B34" s="389"/>
      <c r="C34" s="389"/>
      <c r="D34" s="389"/>
      <c r="E34" s="389"/>
      <c r="F34" s="392"/>
      <c r="G34" s="392"/>
      <c r="H34" s="389"/>
      <c r="I34" s="389"/>
      <c r="J34" s="389"/>
      <c r="K34" s="389"/>
      <c r="L34" s="389"/>
      <c r="M34" s="389"/>
      <c r="N34" s="389"/>
      <c r="O34" s="389"/>
      <c r="P34" s="389"/>
      <c r="Q34" s="389"/>
      <c r="R34" s="389"/>
      <c r="S34" s="389"/>
      <c r="T34" s="389"/>
      <c r="U34" s="389"/>
      <c r="V34" s="389"/>
      <c r="W34" s="389"/>
      <c r="X34" s="389"/>
      <c r="Y34" s="389"/>
    </row>
    <row r="35" spans="1:25">
      <c r="A35" s="389"/>
      <c r="B35" s="389"/>
      <c r="C35" s="389"/>
      <c r="D35" s="389"/>
      <c r="E35" s="389"/>
      <c r="F35" s="392"/>
      <c r="G35" s="392"/>
      <c r="H35" s="389"/>
      <c r="I35" s="389"/>
      <c r="J35" s="389"/>
      <c r="K35" s="389"/>
      <c r="L35" s="389"/>
      <c r="M35" s="389"/>
      <c r="N35" s="389"/>
      <c r="O35" s="389"/>
      <c r="P35" s="389"/>
      <c r="Q35" s="389"/>
      <c r="R35" s="389"/>
      <c r="S35" s="389"/>
      <c r="T35" s="389"/>
      <c r="U35" s="389"/>
      <c r="V35" s="389"/>
      <c r="W35" s="389"/>
      <c r="X35" s="389"/>
      <c r="Y35" s="389"/>
    </row>
    <row r="36" spans="1:25">
      <c r="A36" s="389"/>
      <c r="B36" s="389"/>
      <c r="C36" s="389"/>
      <c r="D36" s="389"/>
      <c r="E36" s="389"/>
      <c r="F36" s="392"/>
      <c r="G36" s="392"/>
      <c r="H36" s="389"/>
      <c r="I36" s="389"/>
      <c r="J36" s="389"/>
      <c r="K36" s="389"/>
      <c r="L36" s="389"/>
      <c r="M36" s="389"/>
      <c r="N36" s="389"/>
      <c r="O36" s="389"/>
      <c r="P36" s="389"/>
      <c r="Q36" s="389"/>
      <c r="R36" s="389"/>
      <c r="S36" s="389"/>
      <c r="T36" s="389"/>
      <c r="U36" s="389"/>
      <c r="V36" s="389"/>
      <c r="W36" s="389"/>
      <c r="X36" s="389"/>
      <c r="Y36" s="389"/>
    </row>
    <row r="37" spans="1:25">
      <c r="A37" s="389"/>
      <c r="B37" s="389"/>
      <c r="C37" s="389"/>
      <c r="D37" s="389"/>
      <c r="E37" s="389"/>
      <c r="F37" s="392"/>
      <c r="G37" s="392"/>
      <c r="H37" s="389"/>
      <c r="I37" s="389"/>
      <c r="J37" s="389"/>
      <c r="K37" s="389"/>
      <c r="L37" s="389"/>
      <c r="M37" s="389"/>
      <c r="N37" s="389"/>
      <c r="O37" s="389"/>
      <c r="P37" s="389"/>
      <c r="Q37" s="389"/>
      <c r="R37" s="389"/>
      <c r="S37" s="389"/>
      <c r="T37" s="389"/>
      <c r="U37" s="389"/>
      <c r="V37" s="389"/>
      <c r="W37" s="389"/>
      <c r="X37" s="389"/>
      <c r="Y37" s="389"/>
    </row>
    <row r="38" spans="1:25">
      <c r="A38" s="389"/>
      <c r="B38" s="389"/>
      <c r="C38" s="389"/>
      <c r="D38" s="389"/>
      <c r="E38" s="389"/>
      <c r="F38" s="392"/>
      <c r="G38" s="392"/>
      <c r="H38" s="389"/>
      <c r="I38" s="389"/>
      <c r="J38" s="389"/>
      <c r="K38" s="389"/>
      <c r="L38" s="389"/>
      <c r="M38" s="389"/>
      <c r="N38" s="389"/>
      <c r="O38" s="389"/>
      <c r="P38" s="389"/>
      <c r="Q38" s="389"/>
      <c r="R38" s="389"/>
      <c r="S38" s="389"/>
      <c r="T38" s="389"/>
      <c r="U38" s="389"/>
      <c r="V38" s="389"/>
      <c r="W38" s="389"/>
      <c r="X38" s="389"/>
      <c r="Y38" s="389"/>
    </row>
    <row r="39" spans="1:25">
      <c r="A39" s="389"/>
      <c r="B39" s="389"/>
      <c r="C39" s="389"/>
      <c r="D39" s="389"/>
      <c r="E39" s="389"/>
      <c r="F39" s="389"/>
      <c r="G39" s="389"/>
      <c r="H39" s="389"/>
      <c r="I39" s="389"/>
      <c r="J39" s="389"/>
      <c r="K39" s="389"/>
      <c r="L39" s="389"/>
      <c r="M39" s="389"/>
      <c r="N39" s="389"/>
      <c r="O39" s="389"/>
      <c r="P39" s="389"/>
      <c r="Q39" s="389"/>
      <c r="R39" s="389"/>
      <c r="S39" s="389"/>
      <c r="T39" s="389"/>
      <c r="U39" s="389"/>
      <c r="V39" s="389"/>
      <c r="W39" s="389"/>
      <c r="X39" s="389"/>
      <c r="Y39" s="389"/>
    </row>
    <row r="40" spans="1:25">
      <c r="A40" s="389"/>
      <c r="B40" s="389"/>
      <c r="C40" s="389"/>
      <c r="D40" s="389"/>
      <c r="E40" s="389"/>
      <c r="F40" s="389"/>
      <c r="G40" s="389"/>
      <c r="H40" s="389"/>
      <c r="I40" s="389"/>
      <c r="J40" s="389"/>
      <c r="K40" s="389"/>
      <c r="L40" s="389"/>
      <c r="M40" s="389"/>
      <c r="N40" s="389"/>
      <c r="O40" s="389"/>
      <c r="P40" s="389"/>
      <c r="Q40" s="389"/>
      <c r="R40" s="389"/>
      <c r="S40" s="389"/>
      <c r="T40" s="389"/>
      <c r="U40" s="389"/>
      <c r="V40" s="389"/>
      <c r="W40" s="389"/>
      <c r="X40" s="389"/>
      <c r="Y40" s="389"/>
    </row>
    <row r="41" spans="1:25">
      <c r="A41" s="389"/>
      <c r="B41" s="389"/>
      <c r="C41" s="389"/>
      <c r="D41" s="389"/>
      <c r="E41" s="389"/>
      <c r="F41" s="389"/>
      <c r="G41" s="389"/>
      <c r="H41" s="389"/>
      <c r="I41" s="389"/>
      <c r="J41" s="389"/>
      <c r="K41" s="389"/>
      <c r="L41" s="389"/>
      <c r="M41" s="389"/>
      <c r="N41" s="389"/>
      <c r="O41" s="389"/>
      <c r="P41" s="389"/>
      <c r="Q41" s="389"/>
      <c r="R41" s="389"/>
      <c r="S41" s="389"/>
      <c r="T41" s="389"/>
      <c r="U41" s="389"/>
      <c r="V41" s="389"/>
      <c r="W41" s="389"/>
      <c r="X41" s="389"/>
      <c r="Y41" s="389"/>
    </row>
    <row r="42" spans="1:25">
      <c r="A42" s="389"/>
      <c r="B42" s="389"/>
      <c r="C42" s="389"/>
      <c r="D42" s="389"/>
      <c r="E42" s="389"/>
      <c r="F42" s="389"/>
      <c r="G42" s="389"/>
      <c r="H42" s="389"/>
      <c r="I42" s="389"/>
      <c r="J42" s="389"/>
      <c r="K42" s="389"/>
      <c r="L42" s="389"/>
      <c r="M42" s="389"/>
      <c r="N42" s="389"/>
      <c r="O42" s="389"/>
      <c r="P42" s="389"/>
      <c r="Q42" s="389"/>
      <c r="R42" s="389"/>
      <c r="S42" s="389"/>
      <c r="T42" s="389"/>
      <c r="U42" s="389"/>
      <c r="V42" s="389"/>
      <c r="W42" s="389"/>
      <c r="X42" s="389"/>
      <c r="Y42" s="389"/>
    </row>
    <row r="43" spans="1:25">
      <c r="A43" s="389"/>
      <c r="B43" s="389"/>
      <c r="C43" s="389"/>
      <c r="D43" s="389"/>
      <c r="E43" s="389"/>
      <c r="F43" s="389"/>
      <c r="G43" s="389"/>
      <c r="H43" s="389"/>
      <c r="I43" s="389"/>
      <c r="J43" s="389"/>
      <c r="K43" s="389"/>
      <c r="L43" s="389"/>
      <c r="M43" s="389"/>
      <c r="N43" s="389"/>
      <c r="O43" s="389"/>
      <c r="P43" s="389"/>
      <c r="Q43" s="389"/>
      <c r="R43" s="389"/>
      <c r="S43" s="389"/>
      <c r="T43" s="389"/>
      <c r="U43" s="389"/>
      <c r="V43" s="389"/>
      <c r="W43" s="389"/>
      <c r="X43" s="389"/>
      <c r="Y43" s="389"/>
    </row>
    <row r="44" spans="1:25">
      <c r="A44" s="389"/>
      <c r="B44" s="389"/>
      <c r="C44" s="389"/>
      <c r="D44" s="389"/>
      <c r="E44" s="395"/>
      <c r="F44" s="392"/>
      <c r="G44" s="392"/>
      <c r="H44" s="389"/>
      <c r="I44" s="389"/>
      <c r="J44" s="389"/>
      <c r="K44" s="389"/>
      <c r="L44" s="389"/>
      <c r="M44" s="389"/>
      <c r="N44" s="389"/>
      <c r="O44" s="389"/>
      <c r="P44" s="389"/>
      <c r="Q44" s="389"/>
      <c r="R44" s="389"/>
      <c r="S44" s="389"/>
      <c r="T44" s="389"/>
      <c r="U44" s="389"/>
      <c r="V44" s="389"/>
      <c r="W44" s="389"/>
      <c r="X44" s="389"/>
      <c r="Y44" s="389"/>
    </row>
    <row r="45" spans="1:25">
      <c r="A45" s="389"/>
      <c r="B45" s="389"/>
      <c r="C45" s="389"/>
      <c r="D45" s="389"/>
      <c r="E45" s="392"/>
      <c r="F45" s="392"/>
      <c r="G45" s="392"/>
      <c r="H45" s="389"/>
      <c r="I45" s="389"/>
      <c r="J45" s="389"/>
      <c r="K45" s="389"/>
      <c r="L45" s="389"/>
      <c r="M45" s="389"/>
      <c r="N45" s="389"/>
      <c r="O45" s="389"/>
      <c r="P45" s="389"/>
      <c r="Q45" s="389"/>
      <c r="R45" s="389"/>
      <c r="S45" s="389"/>
      <c r="T45" s="389"/>
      <c r="U45" s="389"/>
      <c r="V45" s="389"/>
      <c r="W45" s="389"/>
      <c r="X45" s="389"/>
      <c r="Y45" s="389"/>
    </row>
    <row r="46" spans="1:25">
      <c r="A46" s="389"/>
      <c r="B46" s="389"/>
      <c r="C46" s="389"/>
      <c r="D46" s="389"/>
      <c r="E46" s="392"/>
      <c r="F46" s="392"/>
      <c r="G46" s="392"/>
      <c r="H46" s="389"/>
      <c r="I46" s="389"/>
      <c r="J46" s="389"/>
      <c r="K46" s="389"/>
      <c r="L46" s="389"/>
      <c r="M46" s="389"/>
      <c r="N46" s="389"/>
      <c r="O46" s="389"/>
      <c r="P46" s="389"/>
      <c r="Q46" s="389"/>
      <c r="R46" s="389"/>
      <c r="S46" s="389"/>
      <c r="T46" s="389"/>
      <c r="U46" s="389"/>
      <c r="V46" s="389"/>
      <c r="W46" s="389"/>
      <c r="X46" s="389"/>
      <c r="Y46" s="389"/>
    </row>
    <row r="47" spans="1:25">
      <c r="A47" s="389"/>
      <c r="B47" s="389"/>
      <c r="C47" s="389"/>
      <c r="D47" s="389"/>
      <c r="E47" s="392"/>
      <c r="F47" s="392"/>
      <c r="G47" s="392"/>
      <c r="H47" s="389"/>
      <c r="I47" s="389"/>
      <c r="J47" s="389"/>
      <c r="K47" s="389"/>
      <c r="L47" s="389"/>
      <c r="M47" s="389"/>
      <c r="N47" s="389"/>
      <c r="O47" s="389"/>
      <c r="P47" s="389"/>
      <c r="Q47" s="389"/>
      <c r="R47" s="389"/>
      <c r="S47" s="389"/>
      <c r="T47" s="389"/>
      <c r="U47" s="389"/>
      <c r="V47" s="389"/>
      <c r="W47" s="389"/>
      <c r="X47" s="389"/>
      <c r="Y47" s="389"/>
    </row>
    <row r="48" spans="1:25">
      <c r="A48" s="389"/>
      <c r="B48" s="389"/>
      <c r="C48" s="389"/>
      <c r="D48" s="389"/>
      <c r="E48" s="392"/>
      <c r="F48" s="392"/>
      <c r="G48" s="392"/>
      <c r="H48" s="389"/>
      <c r="I48" s="389"/>
      <c r="J48" s="389"/>
      <c r="K48" s="389"/>
      <c r="L48" s="389"/>
      <c r="M48" s="389"/>
      <c r="N48" s="389"/>
      <c r="O48" s="389"/>
      <c r="P48" s="389"/>
      <c r="Q48" s="389"/>
      <c r="R48" s="389"/>
      <c r="S48" s="389"/>
      <c r="T48" s="389"/>
      <c r="U48" s="389"/>
      <c r="V48" s="389"/>
      <c r="W48" s="389"/>
      <c r="X48" s="389"/>
      <c r="Y48" s="389"/>
    </row>
    <row r="49" spans="1:25">
      <c r="A49" s="389"/>
      <c r="B49" s="389"/>
      <c r="C49" s="389"/>
      <c r="D49" s="389"/>
      <c r="E49" s="392"/>
      <c r="F49" s="392"/>
      <c r="G49" s="392"/>
      <c r="H49" s="389"/>
      <c r="I49" s="389"/>
      <c r="J49" s="389"/>
      <c r="K49" s="389"/>
      <c r="L49" s="389"/>
      <c r="M49" s="389"/>
      <c r="N49" s="389"/>
      <c r="O49" s="389"/>
      <c r="P49" s="389"/>
      <c r="Q49" s="389"/>
      <c r="R49" s="389"/>
      <c r="S49" s="389"/>
      <c r="T49" s="389"/>
      <c r="U49" s="389"/>
      <c r="V49" s="389"/>
      <c r="W49" s="389"/>
      <c r="X49" s="389"/>
      <c r="Y49" s="389"/>
    </row>
    <row r="50" spans="1:25">
      <c r="A50" s="389"/>
      <c r="B50" s="389"/>
      <c r="C50" s="389"/>
      <c r="D50" s="389"/>
      <c r="E50" s="392"/>
      <c r="F50" s="392"/>
      <c r="G50" s="392"/>
      <c r="H50" s="389"/>
      <c r="I50" s="389"/>
      <c r="J50" s="389"/>
      <c r="K50" s="389"/>
      <c r="L50" s="389"/>
      <c r="M50" s="389"/>
      <c r="N50" s="389"/>
      <c r="O50" s="389"/>
      <c r="P50" s="389"/>
      <c r="Q50" s="389"/>
      <c r="R50" s="389"/>
      <c r="S50" s="389"/>
      <c r="T50" s="389"/>
      <c r="U50" s="389"/>
      <c r="V50" s="389"/>
      <c r="W50" s="389"/>
      <c r="X50" s="389"/>
      <c r="Y50" s="389"/>
    </row>
    <row r="51" spans="1:25">
      <c r="A51" s="389"/>
      <c r="B51" s="389"/>
      <c r="C51" s="389"/>
      <c r="D51" s="389"/>
      <c r="E51" s="392"/>
      <c r="F51" s="392"/>
      <c r="G51" s="392"/>
      <c r="H51" s="389"/>
      <c r="I51" s="389"/>
      <c r="J51" s="389"/>
      <c r="K51" s="389"/>
      <c r="L51" s="389"/>
      <c r="M51" s="389"/>
      <c r="N51" s="389"/>
      <c r="O51" s="389"/>
      <c r="P51" s="389"/>
      <c r="Q51" s="389"/>
      <c r="R51" s="389"/>
      <c r="S51" s="389"/>
      <c r="T51" s="389"/>
      <c r="U51" s="389"/>
      <c r="V51" s="389"/>
      <c r="W51" s="389"/>
      <c r="X51" s="389"/>
      <c r="Y51" s="389"/>
    </row>
    <row r="52" spans="1:25">
      <c r="A52" s="389"/>
      <c r="B52" s="389"/>
      <c r="C52" s="389"/>
      <c r="D52" s="389"/>
      <c r="E52" s="392"/>
      <c r="F52" s="392"/>
      <c r="G52" s="392"/>
      <c r="H52" s="389"/>
      <c r="I52" s="389"/>
      <c r="J52" s="389"/>
      <c r="K52" s="389"/>
      <c r="L52" s="389"/>
      <c r="M52" s="389"/>
      <c r="N52" s="389"/>
      <c r="O52" s="389"/>
      <c r="P52" s="389"/>
      <c r="Q52" s="389"/>
      <c r="R52" s="389"/>
      <c r="S52" s="389"/>
      <c r="T52" s="389"/>
      <c r="U52" s="389"/>
      <c r="V52" s="389"/>
      <c r="W52" s="389"/>
      <c r="X52" s="389"/>
      <c r="Y52" s="389"/>
    </row>
    <row r="53" spans="1:25">
      <c r="A53" s="389"/>
      <c r="B53" s="389"/>
      <c r="C53" s="389"/>
      <c r="D53" s="389"/>
      <c r="E53" s="392"/>
      <c r="F53" s="392"/>
      <c r="G53" s="392"/>
      <c r="H53" s="389"/>
      <c r="I53" s="389"/>
      <c r="J53" s="389"/>
      <c r="K53" s="389"/>
      <c r="L53" s="389"/>
      <c r="M53" s="389"/>
      <c r="N53" s="389"/>
      <c r="O53" s="389"/>
      <c r="P53" s="389"/>
      <c r="Q53" s="389"/>
      <c r="R53" s="389"/>
      <c r="S53" s="389"/>
      <c r="T53" s="389"/>
      <c r="U53" s="389"/>
      <c r="V53" s="389"/>
      <c r="W53" s="389"/>
      <c r="X53" s="389"/>
      <c r="Y53" s="389"/>
    </row>
    <row r="54" spans="1:25">
      <c r="A54" s="389"/>
      <c r="B54" s="389"/>
      <c r="C54" s="389"/>
      <c r="D54" s="389"/>
      <c r="E54" s="392"/>
      <c r="F54" s="392"/>
      <c r="G54" s="392"/>
      <c r="H54" s="389"/>
      <c r="I54" s="389"/>
      <c r="J54" s="389"/>
      <c r="K54" s="389"/>
      <c r="L54" s="389"/>
      <c r="M54" s="389"/>
      <c r="N54" s="389"/>
      <c r="O54" s="389"/>
      <c r="P54" s="389"/>
      <c r="Q54" s="389"/>
      <c r="R54" s="389"/>
      <c r="S54" s="389"/>
      <c r="T54" s="389"/>
      <c r="U54" s="389"/>
      <c r="V54" s="389"/>
      <c r="W54" s="389"/>
      <c r="X54" s="389"/>
      <c r="Y54" s="389"/>
    </row>
    <row r="55" spans="1:25">
      <c r="A55" s="389"/>
      <c r="B55" s="389"/>
      <c r="C55" s="389"/>
      <c r="D55" s="389"/>
      <c r="E55" s="392"/>
      <c r="F55" s="392"/>
      <c r="G55" s="392"/>
      <c r="H55" s="389"/>
      <c r="I55" s="389"/>
      <c r="J55" s="389"/>
      <c r="K55" s="389"/>
      <c r="L55" s="389"/>
      <c r="M55" s="389"/>
      <c r="N55" s="389"/>
      <c r="O55" s="389"/>
      <c r="P55" s="389"/>
      <c r="Q55" s="389"/>
      <c r="R55" s="389"/>
      <c r="S55" s="389"/>
      <c r="T55" s="389"/>
      <c r="U55" s="389"/>
      <c r="V55" s="389"/>
      <c r="W55" s="389"/>
      <c r="X55" s="389"/>
      <c r="Y55" s="389"/>
    </row>
    <row r="56" spans="1:25">
      <c r="A56" s="389"/>
      <c r="B56" s="389"/>
      <c r="C56" s="389"/>
      <c r="D56" s="389"/>
      <c r="E56" s="392"/>
      <c r="F56" s="392"/>
      <c r="G56" s="392"/>
      <c r="H56" s="389"/>
      <c r="I56" s="389"/>
      <c r="J56" s="389"/>
      <c r="K56" s="389"/>
      <c r="L56" s="389"/>
      <c r="M56" s="389"/>
      <c r="N56" s="389"/>
      <c r="O56" s="389"/>
      <c r="P56" s="389"/>
      <c r="Q56" s="389"/>
      <c r="R56" s="389"/>
      <c r="S56" s="389"/>
      <c r="T56" s="389"/>
      <c r="U56" s="389"/>
      <c r="V56" s="389"/>
      <c r="W56" s="389"/>
      <c r="X56" s="389"/>
      <c r="Y56" s="389"/>
    </row>
    <row r="57" spans="1:25">
      <c r="A57" s="389"/>
      <c r="B57" s="389"/>
      <c r="C57" s="389"/>
      <c r="D57" s="389"/>
      <c r="E57" s="392"/>
      <c r="F57" s="392"/>
      <c r="G57" s="392"/>
      <c r="H57" s="389"/>
      <c r="I57" s="389"/>
      <c r="J57" s="389"/>
      <c r="K57" s="389"/>
      <c r="L57" s="389"/>
      <c r="M57" s="389"/>
      <c r="N57" s="389"/>
      <c r="O57" s="389"/>
      <c r="P57" s="389"/>
      <c r="Q57" s="389"/>
      <c r="R57" s="389"/>
      <c r="S57" s="389"/>
      <c r="T57" s="389"/>
      <c r="U57" s="389"/>
      <c r="V57" s="389"/>
      <c r="W57" s="389"/>
      <c r="X57" s="389"/>
      <c r="Y57" s="389"/>
    </row>
    <row r="58" spans="1:25">
      <c r="A58" s="389"/>
      <c r="B58" s="389"/>
      <c r="C58" s="389"/>
      <c r="D58" s="389"/>
      <c r="E58" s="392"/>
      <c r="F58" s="392"/>
      <c r="G58" s="392"/>
      <c r="H58" s="389"/>
      <c r="I58" s="389"/>
      <c r="J58" s="389"/>
      <c r="K58" s="389"/>
      <c r="L58" s="389"/>
      <c r="M58" s="389"/>
      <c r="N58" s="389"/>
      <c r="O58" s="389"/>
      <c r="P58" s="389"/>
      <c r="Q58" s="389"/>
      <c r="R58" s="389"/>
      <c r="S58" s="389"/>
      <c r="T58" s="389"/>
      <c r="U58" s="389"/>
      <c r="V58" s="389"/>
      <c r="W58" s="389"/>
      <c r="X58" s="389"/>
      <c r="Y58" s="389"/>
    </row>
    <row r="59" spans="1:25">
      <c r="A59" s="389"/>
      <c r="B59" s="389"/>
      <c r="C59" s="389"/>
      <c r="D59" s="389"/>
      <c r="E59" s="392"/>
      <c r="F59" s="392"/>
      <c r="G59" s="392"/>
      <c r="H59" s="389"/>
      <c r="I59" s="389"/>
      <c r="J59" s="389"/>
      <c r="K59" s="389"/>
      <c r="L59" s="389"/>
      <c r="M59" s="389"/>
      <c r="N59" s="389"/>
      <c r="O59" s="389"/>
      <c r="P59" s="389"/>
      <c r="Q59" s="389"/>
      <c r="R59" s="389"/>
      <c r="S59" s="389"/>
      <c r="T59" s="389"/>
      <c r="U59" s="389"/>
      <c r="V59" s="389"/>
      <c r="W59" s="389"/>
      <c r="X59" s="389"/>
      <c r="Y59" s="389"/>
    </row>
    <row r="60" spans="1:25">
      <c r="A60" s="389"/>
      <c r="B60" s="389"/>
      <c r="C60" s="389"/>
      <c r="D60" s="389"/>
      <c r="E60" s="392"/>
      <c r="F60" s="392"/>
      <c r="G60" s="392"/>
      <c r="H60" s="389"/>
      <c r="I60" s="389"/>
      <c r="J60" s="389"/>
      <c r="K60" s="389"/>
      <c r="L60" s="389"/>
      <c r="M60" s="389"/>
      <c r="N60" s="389"/>
      <c r="O60" s="389"/>
      <c r="P60" s="389"/>
      <c r="Q60" s="389"/>
      <c r="R60" s="389"/>
      <c r="S60" s="389"/>
      <c r="T60" s="389"/>
      <c r="U60" s="389"/>
      <c r="V60" s="389"/>
      <c r="W60" s="389"/>
      <c r="X60" s="389"/>
      <c r="Y60" s="389"/>
    </row>
    <row r="61" spans="1:25">
      <c r="A61" s="389"/>
      <c r="B61" s="389"/>
      <c r="C61" s="389"/>
      <c r="D61" s="389"/>
      <c r="E61" s="392"/>
      <c r="F61" s="392"/>
      <c r="G61" s="392"/>
      <c r="H61" s="389"/>
      <c r="I61" s="389"/>
      <c r="J61" s="389"/>
      <c r="K61" s="389"/>
      <c r="L61" s="389"/>
      <c r="M61" s="389"/>
      <c r="N61" s="389"/>
      <c r="O61" s="389"/>
      <c r="P61" s="389"/>
      <c r="Q61" s="389"/>
      <c r="R61" s="389"/>
      <c r="S61" s="389"/>
      <c r="T61" s="389"/>
      <c r="U61" s="389"/>
      <c r="V61" s="389"/>
      <c r="W61" s="389"/>
      <c r="X61" s="389"/>
      <c r="Y61" s="389"/>
    </row>
    <row r="62" spans="1:25">
      <c r="A62" s="389"/>
      <c r="B62" s="389"/>
      <c r="C62" s="389"/>
      <c r="D62" s="389"/>
      <c r="E62" s="392"/>
      <c r="F62" s="392"/>
      <c r="G62" s="392"/>
      <c r="H62" s="389"/>
      <c r="I62" s="389"/>
      <c r="J62" s="389"/>
      <c r="K62" s="389"/>
      <c r="L62" s="389"/>
      <c r="M62" s="389"/>
      <c r="N62" s="389"/>
      <c r="O62" s="389"/>
      <c r="P62" s="389"/>
      <c r="Q62" s="389"/>
      <c r="R62" s="389"/>
      <c r="S62" s="389"/>
      <c r="T62" s="389"/>
      <c r="U62" s="389"/>
      <c r="V62" s="389"/>
      <c r="W62" s="389"/>
      <c r="X62" s="389"/>
      <c r="Y62" s="389"/>
    </row>
    <row r="63" spans="1:25">
      <c r="A63" s="389"/>
      <c r="B63" s="389"/>
      <c r="C63" s="389"/>
      <c r="D63" s="389"/>
      <c r="E63" s="389"/>
      <c r="F63" s="389"/>
      <c r="G63" s="389"/>
      <c r="H63" s="389"/>
      <c r="I63" s="389"/>
      <c r="J63" s="389"/>
      <c r="K63" s="389"/>
      <c r="L63" s="389"/>
      <c r="M63" s="389"/>
      <c r="N63" s="389"/>
      <c r="O63" s="389"/>
      <c r="P63" s="389"/>
      <c r="Q63" s="389"/>
      <c r="R63" s="389"/>
      <c r="S63" s="389"/>
      <c r="T63" s="389"/>
      <c r="U63" s="389"/>
      <c r="V63" s="389"/>
      <c r="W63" s="389"/>
      <c r="X63" s="389"/>
      <c r="Y63" s="389"/>
    </row>
    <row r="64" spans="1:25">
      <c r="A64" s="389"/>
      <c r="B64" s="389"/>
      <c r="C64" s="389"/>
      <c r="D64" s="389"/>
      <c r="E64" s="389"/>
      <c r="F64" s="389"/>
      <c r="G64" s="389"/>
      <c r="H64" s="389"/>
      <c r="I64" s="389"/>
      <c r="J64" s="389"/>
      <c r="K64" s="389"/>
      <c r="L64" s="389"/>
      <c r="M64" s="389"/>
      <c r="N64" s="389"/>
      <c r="O64" s="389"/>
      <c r="P64" s="389"/>
      <c r="Q64" s="389"/>
      <c r="R64" s="389"/>
      <c r="S64" s="389"/>
      <c r="T64" s="389"/>
      <c r="U64" s="389"/>
      <c r="V64" s="389"/>
      <c r="W64" s="389"/>
      <c r="X64" s="389"/>
      <c r="Y64" s="389"/>
    </row>
    <row r="65" spans="1:25">
      <c r="A65" s="389"/>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row>
    <row r="66" spans="1:25">
      <c r="A66" s="389"/>
      <c r="B66" s="389"/>
      <c r="C66" s="389"/>
      <c r="D66" s="389"/>
      <c r="E66" s="389"/>
      <c r="F66" s="389"/>
      <c r="G66" s="389"/>
      <c r="H66" s="389"/>
      <c r="I66" s="389"/>
      <c r="J66" s="389"/>
      <c r="K66" s="389"/>
      <c r="L66" s="389"/>
      <c r="M66" s="389"/>
      <c r="N66" s="389"/>
      <c r="O66" s="389"/>
      <c r="P66" s="389"/>
      <c r="Q66" s="389"/>
      <c r="R66" s="389"/>
      <c r="S66" s="389"/>
      <c r="T66" s="389"/>
      <c r="U66" s="389"/>
      <c r="V66" s="389"/>
      <c r="W66" s="389"/>
      <c r="X66" s="389"/>
      <c r="Y66" s="389"/>
    </row>
    <row r="67" spans="1:25">
      <c r="A67" s="389"/>
      <c r="B67" s="389"/>
      <c r="C67" s="389"/>
      <c r="D67" s="389"/>
      <c r="E67" s="389"/>
      <c r="F67" s="389"/>
      <c r="G67" s="389"/>
      <c r="H67" s="389"/>
      <c r="I67" s="389"/>
      <c r="J67" s="389"/>
      <c r="K67" s="389"/>
      <c r="L67" s="389"/>
      <c r="M67" s="389"/>
      <c r="N67" s="389"/>
      <c r="O67" s="389"/>
      <c r="P67" s="389"/>
      <c r="Q67" s="389"/>
      <c r="R67" s="389"/>
      <c r="S67" s="389"/>
      <c r="T67" s="389"/>
      <c r="U67" s="389"/>
      <c r="V67" s="389"/>
      <c r="W67" s="389"/>
      <c r="X67" s="389"/>
      <c r="Y67" s="389"/>
    </row>
    <row r="68" spans="1:25">
      <c r="A68" s="389"/>
      <c r="B68" s="389"/>
      <c r="C68" s="389"/>
      <c r="D68" s="389"/>
      <c r="E68" s="389"/>
      <c r="F68" s="389"/>
      <c r="G68" s="389"/>
      <c r="H68" s="389"/>
      <c r="I68" s="389"/>
      <c r="J68" s="389"/>
      <c r="K68" s="389"/>
      <c r="L68" s="389"/>
      <c r="M68" s="389"/>
      <c r="N68" s="389"/>
      <c r="O68" s="389"/>
      <c r="P68" s="389"/>
      <c r="Q68" s="389"/>
      <c r="R68" s="389"/>
      <c r="S68" s="389"/>
      <c r="T68" s="389"/>
      <c r="U68" s="389"/>
      <c r="V68" s="389"/>
      <c r="W68" s="389"/>
      <c r="X68" s="389"/>
      <c r="Y68" s="389"/>
    </row>
    <row r="69" spans="1:25">
      <c r="A69" s="389"/>
      <c r="B69" s="389"/>
      <c r="C69" s="389"/>
      <c r="D69" s="389"/>
      <c r="E69" s="389"/>
      <c r="F69" s="389"/>
      <c r="G69" s="389"/>
      <c r="H69" s="389"/>
      <c r="I69" s="389"/>
      <c r="J69" s="389"/>
      <c r="K69" s="389"/>
      <c r="L69" s="389"/>
      <c r="M69" s="389"/>
      <c r="N69" s="389"/>
      <c r="O69" s="389"/>
      <c r="P69" s="389"/>
      <c r="Q69" s="389"/>
      <c r="R69" s="389"/>
      <c r="S69" s="389"/>
      <c r="T69" s="389"/>
      <c r="U69" s="389"/>
      <c r="V69" s="389"/>
      <c r="W69" s="389"/>
      <c r="X69" s="389"/>
      <c r="Y69" s="389"/>
    </row>
    <row r="70" spans="1:25">
      <c r="A70" s="389"/>
      <c r="B70" s="389"/>
      <c r="C70" s="389"/>
      <c r="D70" s="389"/>
      <c r="E70" s="389"/>
      <c r="F70" s="389"/>
      <c r="G70" s="389"/>
      <c r="H70" s="389"/>
      <c r="I70" s="389"/>
      <c r="J70" s="389"/>
      <c r="K70" s="389"/>
      <c r="L70" s="389"/>
      <c r="M70" s="389"/>
      <c r="N70" s="389"/>
      <c r="O70" s="389"/>
      <c r="P70" s="389"/>
      <c r="Q70" s="389"/>
      <c r="R70" s="389"/>
      <c r="S70" s="389"/>
      <c r="T70" s="389"/>
      <c r="U70" s="389"/>
      <c r="V70" s="389"/>
      <c r="W70" s="389"/>
      <c r="X70" s="389"/>
      <c r="Y70" s="389"/>
    </row>
    <row r="71" spans="1:25">
      <c r="A71" s="389"/>
      <c r="B71" s="389"/>
      <c r="C71" s="389"/>
      <c r="D71" s="389"/>
      <c r="E71" s="389"/>
      <c r="F71" s="389"/>
      <c r="G71" s="389"/>
      <c r="H71" s="389"/>
      <c r="I71" s="389"/>
      <c r="J71" s="389"/>
      <c r="K71" s="389"/>
      <c r="L71" s="389"/>
      <c r="M71" s="389"/>
      <c r="N71" s="389"/>
      <c r="O71" s="389"/>
      <c r="P71" s="389"/>
      <c r="Q71" s="389"/>
      <c r="R71" s="389"/>
      <c r="S71" s="389"/>
      <c r="T71" s="389"/>
      <c r="U71" s="389"/>
      <c r="V71" s="389"/>
      <c r="W71" s="389"/>
      <c r="X71" s="389"/>
      <c r="Y71" s="389"/>
    </row>
    <row r="72" spans="1:25">
      <c r="A72" s="389"/>
      <c r="B72" s="389"/>
      <c r="C72" s="389"/>
      <c r="D72" s="389"/>
      <c r="E72" s="389"/>
      <c r="F72" s="389"/>
      <c r="G72" s="389"/>
      <c r="H72" s="389"/>
      <c r="I72" s="389"/>
      <c r="J72" s="389"/>
      <c r="K72" s="389"/>
      <c r="L72" s="389"/>
      <c r="M72" s="389"/>
      <c r="N72" s="389"/>
      <c r="O72" s="389"/>
      <c r="P72" s="389"/>
      <c r="Q72" s="389"/>
      <c r="R72" s="389"/>
      <c r="S72" s="389"/>
      <c r="T72" s="389"/>
      <c r="U72" s="389"/>
      <c r="V72" s="389"/>
      <c r="W72" s="389"/>
      <c r="X72" s="389"/>
      <c r="Y72" s="389"/>
    </row>
    <row r="73" spans="1:25">
      <c r="A73" s="389"/>
      <c r="B73" s="389"/>
      <c r="C73" s="389"/>
      <c r="D73" s="389"/>
      <c r="E73" s="389"/>
      <c r="F73" s="389"/>
      <c r="G73" s="389"/>
      <c r="H73" s="389"/>
      <c r="I73" s="389"/>
      <c r="J73" s="389"/>
      <c r="K73" s="389"/>
      <c r="L73" s="389"/>
      <c r="M73" s="389"/>
      <c r="N73" s="389"/>
      <c r="O73" s="389"/>
      <c r="P73" s="389"/>
      <c r="Q73" s="389"/>
      <c r="R73" s="389"/>
      <c r="S73" s="389"/>
      <c r="T73" s="389"/>
      <c r="U73" s="389"/>
      <c r="V73" s="389"/>
      <c r="W73" s="389"/>
      <c r="X73" s="389"/>
      <c r="Y73" s="389"/>
    </row>
    <row r="74" spans="1:25">
      <c r="A74" s="389"/>
      <c r="B74" s="389"/>
      <c r="C74" s="389"/>
      <c r="D74" s="389"/>
      <c r="E74" s="389"/>
      <c r="F74" s="389"/>
      <c r="G74" s="389"/>
      <c r="H74" s="389"/>
      <c r="I74" s="389"/>
      <c r="J74" s="389"/>
      <c r="K74" s="389"/>
      <c r="L74" s="389"/>
      <c r="M74" s="389"/>
      <c r="N74" s="389"/>
      <c r="O74" s="389"/>
      <c r="P74" s="389"/>
      <c r="Q74" s="389"/>
      <c r="R74" s="389"/>
      <c r="S74" s="389"/>
      <c r="T74" s="389"/>
      <c r="U74" s="389"/>
      <c r="V74" s="389"/>
      <c r="W74" s="389"/>
      <c r="X74" s="389"/>
      <c r="Y74" s="389"/>
    </row>
    <row r="75" spans="1:25">
      <c r="A75" s="389"/>
      <c r="B75" s="389"/>
      <c r="C75" s="389"/>
      <c r="D75" s="389"/>
      <c r="E75" s="389"/>
      <c r="F75" s="389"/>
      <c r="G75" s="389"/>
      <c r="H75" s="389"/>
      <c r="I75" s="389"/>
      <c r="J75" s="389"/>
      <c r="K75" s="389"/>
      <c r="L75" s="389"/>
      <c r="M75" s="389"/>
      <c r="N75" s="389"/>
      <c r="O75" s="389"/>
      <c r="P75" s="389"/>
      <c r="Q75" s="389"/>
      <c r="R75" s="389"/>
      <c r="S75" s="389"/>
      <c r="T75" s="389"/>
      <c r="U75" s="389"/>
      <c r="V75" s="389"/>
      <c r="W75" s="389"/>
      <c r="X75" s="389"/>
      <c r="Y75" s="389"/>
    </row>
    <row r="76" spans="1:25">
      <c r="A76" s="389"/>
      <c r="B76" s="389"/>
      <c r="C76" s="389"/>
      <c r="D76" s="389"/>
      <c r="E76" s="389"/>
      <c r="F76" s="389"/>
      <c r="G76" s="389"/>
      <c r="H76" s="389"/>
      <c r="I76" s="389"/>
      <c r="J76" s="389"/>
      <c r="K76" s="389"/>
      <c r="L76" s="389"/>
      <c r="M76" s="389"/>
      <c r="N76" s="389"/>
      <c r="O76" s="389"/>
      <c r="P76" s="389"/>
      <c r="Q76" s="389"/>
      <c r="R76" s="389"/>
      <c r="S76" s="389"/>
      <c r="T76" s="389"/>
      <c r="U76" s="389"/>
      <c r="V76" s="389"/>
      <c r="W76" s="389"/>
      <c r="X76" s="389"/>
      <c r="Y76" s="389"/>
    </row>
    <row r="77" spans="1:25">
      <c r="A77" s="389"/>
      <c r="B77" s="389"/>
      <c r="C77" s="389"/>
      <c r="D77" s="389"/>
      <c r="E77" s="389"/>
      <c r="F77" s="389"/>
      <c r="G77" s="389"/>
      <c r="H77" s="389"/>
      <c r="I77" s="389"/>
      <c r="J77" s="389"/>
      <c r="K77" s="389"/>
      <c r="L77" s="389"/>
      <c r="M77" s="389"/>
      <c r="N77" s="389"/>
      <c r="O77" s="389"/>
      <c r="P77" s="389"/>
      <c r="Q77" s="389"/>
      <c r="R77" s="389"/>
      <c r="S77" s="389"/>
      <c r="T77" s="389"/>
      <c r="U77" s="389"/>
      <c r="V77" s="389"/>
      <c r="W77" s="389"/>
      <c r="X77" s="389"/>
      <c r="Y77" s="389"/>
    </row>
    <row r="78" spans="1:25">
      <c r="A78" s="389"/>
      <c r="B78" s="389"/>
      <c r="C78" s="389"/>
      <c r="D78" s="389"/>
      <c r="E78" s="389"/>
      <c r="F78" s="389"/>
      <c r="G78" s="389"/>
      <c r="H78" s="389"/>
      <c r="I78" s="389"/>
      <c r="J78" s="389"/>
      <c r="K78" s="389"/>
      <c r="L78" s="389"/>
      <c r="M78" s="389"/>
      <c r="N78" s="389"/>
      <c r="O78" s="389"/>
      <c r="P78" s="389"/>
      <c r="Q78" s="389"/>
      <c r="R78" s="389"/>
      <c r="S78" s="389"/>
      <c r="T78" s="389"/>
      <c r="U78" s="389"/>
      <c r="V78" s="389"/>
      <c r="W78" s="389"/>
      <c r="X78" s="389"/>
      <c r="Y78" s="389"/>
    </row>
    <row r="79" spans="1:25">
      <c r="A79" s="389"/>
      <c r="B79" s="389"/>
      <c r="C79" s="389"/>
      <c r="D79" s="389"/>
      <c r="E79" s="389"/>
      <c r="F79" s="389"/>
      <c r="G79" s="389"/>
      <c r="H79" s="389"/>
      <c r="I79" s="389"/>
      <c r="J79" s="389"/>
      <c r="K79" s="389"/>
      <c r="L79" s="389"/>
      <c r="M79" s="389"/>
      <c r="N79" s="389"/>
      <c r="O79" s="389"/>
      <c r="P79" s="389"/>
      <c r="Q79" s="389"/>
      <c r="R79" s="389"/>
      <c r="S79" s="389"/>
      <c r="T79" s="389"/>
      <c r="U79" s="389"/>
      <c r="V79" s="389"/>
      <c r="W79" s="389"/>
      <c r="X79" s="389"/>
      <c r="Y79" s="389"/>
    </row>
    <row r="80" spans="1:25">
      <c r="A80" s="389"/>
      <c r="B80" s="389"/>
      <c r="C80" s="389"/>
      <c r="D80" s="389"/>
      <c r="E80" s="389"/>
      <c r="F80" s="389"/>
      <c r="G80" s="389"/>
      <c r="H80" s="389"/>
      <c r="I80" s="389"/>
      <c r="J80" s="389"/>
      <c r="K80" s="389"/>
      <c r="L80" s="389"/>
      <c r="M80" s="389"/>
      <c r="N80" s="389"/>
      <c r="O80" s="389"/>
      <c r="P80" s="389"/>
      <c r="Q80" s="389"/>
      <c r="R80" s="389"/>
      <c r="S80" s="389"/>
      <c r="T80" s="389"/>
      <c r="U80" s="389"/>
      <c r="V80" s="389"/>
      <c r="W80" s="389"/>
      <c r="X80" s="389"/>
      <c r="Y80" s="389"/>
    </row>
    <row r="81" spans="1:25">
      <c r="A81" s="389"/>
      <c r="B81" s="389"/>
      <c r="C81" s="389"/>
      <c r="D81" s="389"/>
      <c r="E81" s="389"/>
      <c r="F81" s="389"/>
      <c r="G81" s="389"/>
      <c r="H81" s="389"/>
      <c r="I81" s="389"/>
      <c r="J81" s="389"/>
      <c r="K81" s="389"/>
      <c r="L81" s="389"/>
      <c r="M81" s="389"/>
      <c r="N81" s="389"/>
      <c r="O81" s="389"/>
      <c r="P81" s="389"/>
      <c r="Q81" s="389"/>
      <c r="R81" s="389"/>
      <c r="S81" s="389"/>
      <c r="T81" s="389"/>
      <c r="U81" s="389"/>
      <c r="V81" s="389"/>
      <c r="W81" s="389"/>
      <c r="X81" s="389"/>
      <c r="Y81" s="389"/>
    </row>
    <row r="82" spans="1:25">
      <c r="A82" s="389"/>
      <c r="B82" s="389"/>
      <c r="C82" s="389"/>
      <c r="D82" s="389"/>
      <c r="E82" s="389"/>
      <c r="F82" s="389"/>
      <c r="G82" s="389"/>
      <c r="H82" s="389"/>
      <c r="I82" s="389"/>
      <c r="J82" s="389"/>
      <c r="K82" s="389"/>
      <c r="L82" s="389"/>
      <c r="M82" s="389"/>
      <c r="N82" s="389"/>
      <c r="O82" s="389"/>
      <c r="P82" s="389"/>
      <c r="Q82" s="389"/>
      <c r="R82" s="389"/>
      <c r="S82" s="389"/>
      <c r="T82" s="389"/>
      <c r="U82" s="389"/>
      <c r="V82" s="389"/>
      <c r="W82" s="389"/>
      <c r="X82" s="389"/>
      <c r="Y82" s="389"/>
    </row>
    <row r="83" spans="1:25">
      <c r="A83" s="389"/>
      <c r="B83" s="389"/>
      <c r="C83" s="389"/>
      <c r="D83" s="389"/>
      <c r="E83" s="389"/>
      <c r="F83" s="389"/>
      <c r="G83" s="389"/>
      <c r="H83" s="389"/>
      <c r="I83" s="389"/>
      <c r="J83" s="389"/>
      <c r="K83" s="389"/>
      <c r="L83" s="389"/>
      <c r="M83" s="389"/>
      <c r="N83" s="389"/>
      <c r="O83" s="389"/>
      <c r="P83" s="389"/>
      <c r="Q83" s="389"/>
      <c r="R83" s="389"/>
      <c r="S83" s="389"/>
      <c r="T83" s="389"/>
      <c r="U83" s="389"/>
      <c r="V83" s="389"/>
      <c r="W83" s="389"/>
      <c r="X83" s="389"/>
      <c r="Y83" s="389"/>
    </row>
    <row r="84" spans="1:25">
      <c r="A84" s="389"/>
      <c r="B84" s="389"/>
      <c r="C84" s="389"/>
      <c r="D84" s="389"/>
      <c r="E84" s="389"/>
      <c r="F84" s="389"/>
      <c r="G84" s="389"/>
      <c r="H84" s="389"/>
      <c r="I84" s="389"/>
      <c r="J84" s="389"/>
      <c r="K84" s="389"/>
      <c r="L84" s="389"/>
      <c r="M84" s="389"/>
      <c r="N84" s="389"/>
      <c r="O84" s="389"/>
      <c r="P84" s="389"/>
      <c r="Q84" s="389"/>
      <c r="R84" s="389"/>
      <c r="S84" s="389"/>
      <c r="T84" s="389"/>
      <c r="U84" s="389"/>
      <c r="V84" s="389"/>
      <c r="W84" s="389"/>
      <c r="X84" s="389"/>
      <c r="Y84" s="389"/>
    </row>
    <row r="85" spans="1:25">
      <c r="A85" s="389"/>
      <c r="B85" s="389"/>
      <c r="C85" s="389"/>
      <c r="D85" s="389"/>
      <c r="E85" s="389"/>
      <c r="F85" s="389"/>
      <c r="G85" s="389"/>
      <c r="H85" s="389"/>
      <c r="I85" s="389"/>
      <c r="J85" s="389"/>
      <c r="K85" s="389"/>
      <c r="L85" s="389"/>
      <c r="M85" s="389"/>
      <c r="N85" s="389"/>
      <c r="O85" s="389"/>
      <c r="P85" s="389"/>
      <c r="Q85" s="389"/>
      <c r="R85" s="389"/>
      <c r="S85" s="389"/>
      <c r="T85" s="389"/>
      <c r="U85" s="389"/>
      <c r="V85" s="389"/>
      <c r="W85" s="389"/>
      <c r="X85" s="389"/>
      <c r="Y85" s="389"/>
    </row>
    <row r="86" spans="1:25">
      <c r="A86" s="389"/>
      <c r="B86" s="389"/>
      <c r="C86" s="389"/>
      <c r="D86" s="389"/>
      <c r="E86" s="389"/>
      <c r="F86" s="389"/>
      <c r="G86" s="389"/>
      <c r="H86" s="389"/>
      <c r="I86" s="389"/>
      <c r="J86" s="389"/>
      <c r="K86" s="389"/>
      <c r="L86" s="389"/>
      <c r="M86" s="389"/>
      <c r="N86" s="389"/>
      <c r="O86" s="389"/>
      <c r="P86" s="389"/>
      <c r="Q86" s="389"/>
      <c r="R86" s="389"/>
      <c r="S86" s="389"/>
      <c r="T86" s="389"/>
      <c r="U86" s="389"/>
      <c r="V86" s="389"/>
      <c r="W86" s="389"/>
      <c r="X86" s="389"/>
      <c r="Y86" s="389"/>
    </row>
    <row r="87" spans="1:25">
      <c r="A87" s="389"/>
      <c r="B87" s="389"/>
      <c r="C87" s="389"/>
      <c r="D87" s="389"/>
      <c r="E87" s="389"/>
      <c r="F87" s="389"/>
      <c r="G87" s="389"/>
      <c r="H87" s="389"/>
      <c r="I87" s="389"/>
      <c r="J87" s="389"/>
      <c r="K87" s="389"/>
      <c r="L87" s="389"/>
      <c r="M87" s="389"/>
      <c r="N87" s="389"/>
      <c r="O87" s="389"/>
      <c r="P87" s="389"/>
      <c r="Q87" s="389"/>
      <c r="R87" s="389"/>
      <c r="S87" s="389"/>
      <c r="T87" s="389"/>
      <c r="U87" s="389"/>
      <c r="V87" s="389"/>
      <c r="W87" s="389"/>
      <c r="X87" s="389"/>
      <c r="Y87" s="389"/>
    </row>
    <row r="88" spans="1:25">
      <c r="A88" s="389"/>
      <c r="B88" s="389"/>
      <c r="C88" s="389"/>
      <c r="D88" s="389"/>
      <c r="E88" s="389"/>
      <c r="F88" s="389"/>
      <c r="G88" s="389"/>
      <c r="H88" s="389"/>
      <c r="I88" s="389"/>
      <c r="J88" s="389"/>
      <c r="K88" s="389"/>
      <c r="L88" s="389"/>
      <c r="M88" s="389"/>
      <c r="N88" s="389"/>
      <c r="O88" s="389"/>
      <c r="P88" s="389"/>
      <c r="Q88" s="389"/>
      <c r="R88" s="389"/>
      <c r="S88" s="389"/>
      <c r="T88" s="389"/>
      <c r="U88" s="389"/>
      <c r="V88" s="389"/>
      <c r="W88" s="389"/>
      <c r="X88" s="389"/>
      <c r="Y88" s="389"/>
    </row>
    <row r="89" spans="1:25">
      <c r="A89" s="389"/>
      <c r="B89" s="389"/>
      <c r="C89" s="389"/>
      <c r="D89" s="389"/>
      <c r="E89" s="389"/>
      <c r="F89" s="389"/>
      <c r="G89" s="389"/>
      <c r="H89" s="389"/>
      <c r="I89" s="389"/>
      <c r="J89" s="389"/>
      <c r="K89" s="389"/>
      <c r="L89" s="389"/>
      <c r="M89" s="389"/>
      <c r="N89" s="389"/>
      <c r="O89" s="389"/>
      <c r="P89" s="389"/>
      <c r="Q89" s="389"/>
      <c r="R89" s="389"/>
      <c r="S89" s="389"/>
      <c r="T89" s="389"/>
      <c r="U89" s="389"/>
      <c r="V89" s="389"/>
      <c r="W89" s="389"/>
      <c r="X89" s="389"/>
      <c r="Y89" s="389"/>
    </row>
    <row r="90" spans="1:25">
      <c r="A90" s="389"/>
      <c r="B90" s="389"/>
      <c r="C90" s="389"/>
      <c r="D90" s="389"/>
      <c r="E90" s="389"/>
      <c r="F90" s="389"/>
      <c r="G90" s="389"/>
      <c r="H90" s="389"/>
      <c r="I90" s="389"/>
      <c r="J90" s="389"/>
      <c r="K90" s="389"/>
      <c r="L90" s="389"/>
      <c r="M90" s="389"/>
      <c r="N90" s="389"/>
      <c r="O90" s="389"/>
      <c r="P90" s="389"/>
      <c r="Q90" s="389"/>
      <c r="R90" s="389"/>
      <c r="S90" s="389"/>
      <c r="T90" s="389"/>
      <c r="U90" s="389"/>
      <c r="V90" s="389"/>
      <c r="W90" s="389"/>
      <c r="X90" s="389"/>
      <c r="Y90" s="389"/>
    </row>
    <row r="91" spans="1:25">
      <c r="A91" s="389"/>
      <c r="B91" s="389"/>
      <c r="C91" s="389"/>
      <c r="D91" s="389"/>
      <c r="E91" s="389"/>
      <c r="F91" s="389"/>
      <c r="G91" s="389"/>
      <c r="H91" s="389"/>
      <c r="I91" s="389"/>
      <c r="J91" s="389"/>
      <c r="K91" s="389"/>
      <c r="L91" s="389"/>
      <c r="M91" s="389"/>
      <c r="N91" s="389"/>
      <c r="O91" s="389"/>
      <c r="P91" s="389"/>
      <c r="Q91" s="389"/>
      <c r="R91" s="389"/>
      <c r="S91" s="389"/>
      <c r="T91" s="389"/>
      <c r="U91" s="389"/>
      <c r="V91" s="389"/>
      <c r="W91" s="389"/>
      <c r="X91" s="389"/>
      <c r="Y91" s="389"/>
    </row>
    <row r="92" spans="1:25">
      <c r="A92" s="389"/>
      <c r="B92" s="389"/>
      <c r="C92" s="389"/>
      <c r="D92" s="389"/>
      <c r="E92" s="389"/>
      <c r="F92" s="389"/>
      <c r="G92" s="389"/>
      <c r="H92" s="389"/>
      <c r="I92" s="389"/>
      <c r="J92" s="389"/>
      <c r="K92" s="389"/>
      <c r="L92" s="389"/>
      <c r="M92" s="389"/>
      <c r="N92" s="389"/>
      <c r="O92" s="389"/>
      <c r="P92" s="389"/>
      <c r="Q92" s="389"/>
      <c r="R92" s="389"/>
      <c r="S92" s="389"/>
      <c r="T92" s="389"/>
      <c r="U92" s="389"/>
      <c r="V92" s="389"/>
      <c r="W92" s="389"/>
      <c r="X92" s="389"/>
      <c r="Y92" s="389"/>
    </row>
    <row r="93" spans="1:25">
      <c r="A93" s="389"/>
      <c r="B93" s="389"/>
      <c r="C93" s="389"/>
      <c r="D93" s="389"/>
      <c r="E93" s="389"/>
      <c r="F93" s="389"/>
      <c r="G93" s="389"/>
      <c r="H93" s="389"/>
      <c r="I93" s="389"/>
      <c r="J93" s="389"/>
      <c r="K93" s="389"/>
      <c r="L93" s="389"/>
      <c r="M93" s="389"/>
      <c r="N93" s="389"/>
      <c r="O93" s="389"/>
      <c r="P93" s="389"/>
      <c r="Q93" s="389"/>
      <c r="R93" s="389"/>
      <c r="S93" s="389"/>
      <c r="T93" s="389"/>
      <c r="U93" s="389"/>
      <c r="V93" s="389"/>
      <c r="W93" s="389"/>
      <c r="X93" s="389"/>
      <c r="Y93" s="389"/>
    </row>
    <row r="94" spans="1:25">
      <c r="A94" s="389"/>
      <c r="B94" s="389"/>
      <c r="C94" s="389"/>
      <c r="D94" s="389"/>
      <c r="E94" s="389"/>
      <c r="F94" s="389"/>
      <c r="G94" s="389"/>
      <c r="H94" s="389"/>
      <c r="I94" s="389"/>
      <c r="J94" s="389"/>
      <c r="K94" s="389"/>
      <c r="L94" s="389"/>
      <c r="M94" s="389"/>
      <c r="N94" s="389"/>
      <c r="O94" s="389"/>
      <c r="P94" s="389"/>
      <c r="Q94" s="389"/>
      <c r="R94" s="389"/>
      <c r="S94" s="389"/>
      <c r="T94" s="389"/>
      <c r="U94" s="389"/>
      <c r="V94" s="389"/>
      <c r="W94" s="389"/>
      <c r="X94" s="389"/>
      <c r="Y94" s="389"/>
    </row>
    <row r="95" spans="1:25">
      <c r="A95" s="389"/>
      <c r="B95" s="389"/>
      <c r="C95" s="389"/>
      <c r="D95" s="389"/>
      <c r="E95" s="389"/>
      <c r="F95" s="389"/>
      <c r="G95" s="389"/>
      <c r="H95" s="389"/>
      <c r="I95" s="389"/>
      <c r="J95" s="389"/>
      <c r="K95" s="389"/>
      <c r="L95" s="389"/>
      <c r="M95" s="389"/>
      <c r="N95" s="389"/>
      <c r="O95" s="389"/>
      <c r="P95" s="389"/>
      <c r="Q95" s="389"/>
      <c r="R95" s="389"/>
      <c r="S95" s="389"/>
      <c r="T95" s="389"/>
      <c r="U95" s="389"/>
      <c r="V95" s="389"/>
      <c r="W95" s="389"/>
      <c r="X95" s="389"/>
      <c r="Y95" s="389"/>
    </row>
    <row r="96" spans="1:25">
      <c r="A96" s="389"/>
      <c r="B96" s="389"/>
      <c r="C96" s="389"/>
      <c r="D96" s="389"/>
      <c r="E96" s="389"/>
      <c r="F96" s="389"/>
      <c r="G96" s="389"/>
      <c r="H96" s="389"/>
      <c r="I96" s="389"/>
      <c r="J96" s="389"/>
      <c r="K96" s="389"/>
      <c r="L96" s="389"/>
      <c r="M96" s="389"/>
      <c r="N96" s="389"/>
      <c r="O96" s="389"/>
      <c r="P96" s="389"/>
      <c r="Q96" s="389"/>
      <c r="R96" s="389"/>
      <c r="S96" s="389"/>
      <c r="T96" s="389"/>
      <c r="U96" s="389"/>
      <c r="V96" s="389"/>
      <c r="W96" s="389"/>
      <c r="X96" s="389"/>
      <c r="Y96" s="389"/>
    </row>
    <row r="97" spans="1:25">
      <c r="A97" s="389"/>
      <c r="B97" s="389"/>
      <c r="C97" s="389"/>
      <c r="D97" s="389"/>
      <c r="E97" s="389"/>
      <c r="F97" s="389"/>
      <c r="G97" s="389"/>
      <c r="H97" s="389"/>
      <c r="I97" s="389"/>
      <c r="J97" s="389"/>
      <c r="K97" s="389"/>
      <c r="L97" s="389"/>
      <c r="M97" s="389"/>
      <c r="N97" s="389"/>
      <c r="O97" s="389"/>
      <c r="P97" s="389"/>
      <c r="Q97" s="389"/>
      <c r="R97" s="389"/>
      <c r="S97" s="389"/>
      <c r="T97" s="389"/>
      <c r="U97" s="389"/>
      <c r="V97" s="389"/>
      <c r="W97" s="389"/>
      <c r="X97" s="389"/>
      <c r="Y97" s="389"/>
    </row>
    <row r="98" spans="1:25">
      <c r="A98" s="389"/>
      <c r="B98" s="389"/>
      <c r="C98" s="389"/>
      <c r="D98" s="389"/>
      <c r="E98" s="389"/>
      <c r="F98" s="389"/>
      <c r="G98" s="389"/>
      <c r="H98" s="389"/>
      <c r="I98" s="389"/>
      <c r="J98" s="389"/>
      <c r="K98" s="389"/>
      <c r="L98" s="389"/>
      <c r="M98" s="389"/>
      <c r="N98" s="389"/>
      <c r="O98" s="389"/>
      <c r="P98" s="389"/>
      <c r="Q98" s="389"/>
      <c r="R98" s="389"/>
      <c r="S98" s="389"/>
      <c r="T98" s="389"/>
      <c r="U98" s="389"/>
      <c r="V98" s="389"/>
      <c r="W98" s="389"/>
      <c r="X98" s="389"/>
      <c r="Y98" s="389"/>
    </row>
    <row r="99" spans="1:25">
      <c r="A99" s="389"/>
      <c r="B99" s="389"/>
      <c r="C99" s="389"/>
      <c r="D99" s="389"/>
      <c r="E99" s="389"/>
      <c r="F99" s="389"/>
      <c r="G99" s="389"/>
      <c r="H99" s="389"/>
      <c r="I99" s="389"/>
      <c r="J99" s="389"/>
      <c r="K99" s="389"/>
      <c r="L99" s="389"/>
      <c r="M99" s="389"/>
      <c r="N99" s="389"/>
      <c r="O99" s="389"/>
      <c r="P99" s="389"/>
      <c r="Q99" s="389"/>
      <c r="R99" s="389"/>
      <c r="S99" s="389"/>
      <c r="T99" s="389"/>
      <c r="U99" s="389"/>
      <c r="V99" s="389"/>
      <c r="W99" s="389"/>
      <c r="X99" s="389"/>
      <c r="Y99" s="389"/>
    </row>
    <row r="100" spans="1:25">
      <c r="A100" s="389"/>
      <c r="B100" s="389"/>
      <c r="C100" s="389"/>
      <c r="D100" s="389"/>
      <c r="E100" s="389"/>
      <c r="F100" s="389"/>
      <c r="G100" s="389"/>
      <c r="H100" s="389"/>
      <c r="I100" s="389"/>
      <c r="J100" s="389"/>
      <c r="K100" s="389"/>
      <c r="L100" s="389"/>
      <c r="M100" s="389"/>
      <c r="N100" s="389"/>
      <c r="O100" s="389"/>
      <c r="P100" s="389"/>
      <c r="Q100" s="389"/>
      <c r="R100" s="389"/>
      <c r="S100" s="389"/>
      <c r="T100" s="389"/>
      <c r="U100" s="389"/>
      <c r="V100" s="389"/>
      <c r="W100" s="389"/>
      <c r="X100" s="389"/>
      <c r="Y100" s="389"/>
    </row>
    <row r="101" spans="1:25">
      <c r="A101" s="389"/>
      <c r="B101" s="389"/>
      <c r="C101" s="389"/>
      <c r="D101" s="389"/>
      <c r="E101" s="389"/>
      <c r="F101" s="389"/>
      <c r="G101" s="389"/>
      <c r="H101" s="389"/>
      <c r="I101" s="389"/>
      <c r="J101" s="389"/>
      <c r="K101" s="389"/>
      <c r="L101" s="389"/>
      <c r="M101" s="389"/>
      <c r="N101" s="389"/>
      <c r="O101" s="389"/>
      <c r="P101" s="389"/>
      <c r="Q101" s="389"/>
      <c r="R101" s="389"/>
      <c r="S101" s="389"/>
      <c r="T101" s="389"/>
      <c r="U101" s="389"/>
      <c r="V101" s="389"/>
      <c r="W101" s="389"/>
      <c r="X101" s="389"/>
      <c r="Y101" s="389"/>
    </row>
    <row r="102" spans="1:25">
      <c r="A102" s="389"/>
      <c r="B102" s="389"/>
      <c r="C102" s="389"/>
      <c r="D102" s="389"/>
      <c r="E102" s="389"/>
      <c r="F102" s="389"/>
      <c r="G102" s="389"/>
      <c r="H102" s="389"/>
      <c r="I102" s="389"/>
      <c r="J102" s="389"/>
      <c r="K102" s="389"/>
      <c r="L102" s="389"/>
      <c r="M102" s="389"/>
      <c r="N102" s="389"/>
      <c r="O102" s="389"/>
      <c r="P102" s="389"/>
      <c r="Q102" s="389"/>
      <c r="R102" s="389"/>
      <c r="S102" s="389"/>
      <c r="T102" s="389"/>
      <c r="U102" s="389"/>
      <c r="V102" s="389"/>
      <c r="W102" s="389"/>
      <c r="X102" s="389"/>
      <c r="Y102" s="389"/>
    </row>
    <row r="103" spans="1:25">
      <c r="A103" s="389"/>
      <c r="B103" s="389"/>
      <c r="C103" s="389"/>
      <c r="D103" s="389"/>
      <c r="E103" s="389"/>
      <c r="F103" s="389"/>
      <c r="G103" s="389"/>
      <c r="H103" s="389"/>
      <c r="I103" s="389"/>
      <c r="J103" s="389"/>
      <c r="K103" s="389"/>
      <c r="L103" s="389"/>
      <c r="M103" s="389"/>
      <c r="N103" s="389"/>
      <c r="O103" s="389"/>
      <c r="P103" s="389"/>
      <c r="Q103" s="389"/>
      <c r="R103" s="389"/>
      <c r="S103" s="389"/>
      <c r="T103" s="389"/>
      <c r="U103" s="389"/>
      <c r="V103" s="389"/>
      <c r="W103" s="389"/>
      <c r="X103" s="389"/>
      <c r="Y103" s="389"/>
    </row>
    <row r="104" spans="1:25">
      <c r="A104" s="389"/>
      <c r="B104" s="389"/>
      <c r="C104" s="389"/>
      <c r="D104" s="389"/>
      <c r="E104" s="389"/>
      <c r="F104" s="389"/>
      <c r="G104" s="389"/>
      <c r="H104" s="389"/>
      <c r="I104" s="389"/>
      <c r="J104" s="389"/>
      <c r="K104" s="389"/>
      <c r="L104" s="389"/>
      <c r="M104" s="389"/>
      <c r="N104" s="389"/>
      <c r="O104" s="389"/>
      <c r="P104" s="389"/>
      <c r="Q104" s="389"/>
      <c r="R104" s="389"/>
      <c r="S104" s="389"/>
      <c r="T104" s="389"/>
      <c r="U104" s="389"/>
      <c r="V104" s="389"/>
      <c r="W104" s="389"/>
      <c r="X104" s="389"/>
      <c r="Y104" s="389"/>
    </row>
  </sheetData>
  <sheetProtection formatCells="0" formatColumns="0" formatRows="0" insertColumns="0" insertRows="0" insertHyperlinks="0" deleteColumns="0" deleteRows="0"/>
  <mergeCells count="18">
    <mergeCell ref="C23:E23"/>
    <mergeCell ref="P23:S23"/>
    <mergeCell ref="O17:Q17"/>
    <mergeCell ref="R17:T17"/>
    <mergeCell ref="J25:T27"/>
    <mergeCell ref="F23:O23"/>
    <mergeCell ref="D17:F17"/>
    <mergeCell ref="H17:J17"/>
    <mergeCell ref="P19:R19"/>
    <mergeCell ref="C21:T22"/>
    <mergeCell ref="D1:I1"/>
    <mergeCell ref="J1:P1"/>
    <mergeCell ref="S7:T11"/>
    <mergeCell ref="F16:G16"/>
    <mergeCell ref="I16:J16"/>
    <mergeCell ref="K16:L16"/>
    <mergeCell ref="O16:Q16"/>
    <mergeCell ref="R16:S16"/>
  </mergeCells>
  <phoneticPr fontId="107"/>
  <hyperlinks>
    <hyperlink ref="F23:O23" r:id="rId1" display="お見積り、ご注文はこちらから" xr:uid="{E6BCF185-3782-4B15-9154-296D8BC163E8}"/>
  </hyperlinks>
  <pageMargins left="0.7" right="0.7" top="0.75" bottom="0.75" header="0.3" footer="0.3"/>
  <pageSetup paperSize="9" scale="5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Normal="100" zoomScaleSheetLayoutView="100" workbookViewId="0">
      <selection activeCell="H70" sqref="H70:L70"/>
    </sheetView>
  </sheetViews>
  <sheetFormatPr defaultColWidth="9" defaultRowHeight="13.2"/>
  <cols>
    <col min="1" max="1" width="12.77734375" style="77" customWidth="1"/>
    <col min="2" max="2" width="5.109375" style="77" customWidth="1"/>
    <col min="3" max="3" width="3.77734375" style="77" customWidth="1"/>
    <col min="4" max="4" width="6.88671875" style="77" customWidth="1"/>
    <col min="5" max="5" width="13.109375" style="77" customWidth="1"/>
    <col min="6" max="6" width="13.109375" style="121" customWidth="1"/>
    <col min="7" max="7" width="11.33203125" style="77" customWidth="1"/>
    <col min="8" max="8" width="26.6640625" style="94" customWidth="1"/>
    <col min="9" max="9" width="13" style="85" customWidth="1"/>
    <col min="10" max="10" width="16.109375" style="85" customWidth="1"/>
    <col min="11" max="11" width="13.44140625" style="121" customWidth="1"/>
    <col min="12" max="12" width="20.44140625" style="121" customWidth="1"/>
    <col min="13" max="13" width="13.44140625" style="92" customWidth="1"/>
    <col min="14" max="14" width="22.44140625" style="77" customWidth="1"/>
    <col min="15" max="15" width="9" style="78"/>
    <col min="16" max="16384" width="9" style="77"/>
  </cols>
  <sheetData>
    <row r="1" spans="1:16" ht="26.25" customHeight="1" thickTop="1">
      <c r="A1" s="69" t="s">
        <v>284</v>
      </c>
      <c r="B1" s="70"/>
      <c r="C1" s="70"/>
      <c r="D1" s="71"/>
      <c r="E1" s="71"/>
      <c r="F1" s="72"/>
      <c r="G1" s="73"/>
      <c r="H1" s="74"/>
      <c r="I1" s="416" t="s">
        <v>38</v>
      </c>
      <c r="J1" s="94"/>
      <c r="K1" s="75"/>
      <c r="L1" s="417" t="s">
        <v>242</v>
      </c>
      <c r="M1" s="76"/>
    </row>
    <row r="2" spans="1:16" ht="17.399999999999999">
      <c r="A2" s="79"/>
      <c r="B2" s="418"/>
      <c r="C2" s="418"/>
      <c r="D2" s="418"/>
      <c r="E2" s="418"/>
      <c r="F2" s="418"/>
      <c r="G2" s="80"/>
      <c r="H2" s="81"/>
      <c r="I2" s="419" t="s">
        <v>39</v>
      </c>
      <c r="J2" s="82"/>
      <c r="K2" s="420" t="s">
        <v>21</v>
      </c>
      <c r="L2" s="83"/>
      <c r="M2" s="76"/>
      <c r="N2" s="291"/>
      <c r="P2" s="189"/>
    </row>
    <row r="3" spans="1:16" ht="17.399999999999999">
      <c r="A3" s="421" t="s">
        <v>29</v>
      </c>
      <c r="B3" s="422"/>
      <c r="D3" s="423"/>
      <c r="E3" s="423"/>
      <c r="F3" s="423"/>
      <c r="G3" s="84"/>
      <c r="H3" s="199"/>
      <c r="J3" s="424"/>
      <c r="L3" s="75"/>
      <c r="M3" s="86"/>
    </row>
    <row r="4" spans="1:16" ht="17.399999999999999">
      <c r="A4" s="87"/>
      <c r="B4" s="422"/>
      <c r="C4" s="121"/>
      <c r="D4" s="423"/>
      <c r="E4" s="423"/>
      <c r="F4" s="425"/>
      <c r="G4" s="88"/>
      <c r="H4" s="89"/>
      <c r="I4" s="89"/>
      <c r="J4" s="94"/>
      <c r="L4" s="75"/>
      <c r="M4" s="86"/>
      <c r="N4" s="526"/>
    </row>
    <row r="5" spans="1:16">
      <c r="A5" s="426"/>
      <c r="D5" s="423"/>
      <c r="E5" s="90"/>
      <c r="F5" s="427"/>
      <c r="G5" s="91"/>
      <c r="H5"/>
      <c r="I5" s="428"/>
      <c r="J5" s="94"/>
      <c r="M5" s="86"/>
    </row>
    <row r="6" spans="1:16" ht="17.399999999999999">
      <c r="A6" s="426"/>
      <c r="D6" s="423"/>
      <c r="E6" s="427"/>
      <c r="F6" s="427"/>
      <c r="G6" s="91"/>
      <c r="H6" s="81"/>
      <c r="I6" s="429"/>
      <c r="J6" s="94"/>
      <c r="M6" s="86"/>
    </row>
    <row r="7" spans="1:16">
      <c r="A7" s="426"/>
      <c r="D7" s="423"/>
      <c r="E7" s="427"/>
      <c r="F7" s="427"/>
      <c r="G7" s="91"/>
      <c r="H7" s="430"/>
      <c r="I7" s="428"/>
      <c r="J7" s="94"/>
      <c r="M7" s="86"/>
    </row>
    <row r="8" spans="1:16">
      <c r="A8" s="426"/>
      <c r="D8" s="423"/>
      <c r="E8" s="427"/>
      <c r="F8" s="427"/>
      <c r="G8" s="91"/>
      <c r="H8" s="82"/>
      <c r="I8" s="431"/>
      <c r="J8" s="431"/>
      <c r="K8" s="431"/>
    </row>
    <row r="9" spans="1:16">
      <c r="A9" s="426"/>
      <c r="D9" s="423"/>
      <c r="E9" s="427"/>
      <c r="F9" s="427"/>
      <c r="G9" s="91"/>
      <c r="H9" s="431"/>
      <c r="I9" s="431"/>
      <c r="J9" s="431"/>
      <c r="K9" s="431"/>
      <c r="N9" s="93"/>
    </row>
    <row r="10" spans="1:16">
      <c r="A10" s="426"/>
      <c r="D10" s="423"/>
      <c r="E10" s="427"/>
      <c r="F10" s="427"/>
      <c r="G10" s="91"/>
      <c r="H10" s="431"/>
      <c r="I10" s="431"/>
      <c r="J10" s="431"/>
      <c r="K10" s="431"/>
      <c r="N10" s="93" t="s">
        <v>40</v>
      </c>
    </row>
    <row r="11" spans="1:16">
      <c r="A11" s="426"/>
      <c r="D11" s="423"/>
      <c r="E11" s="427"/>
      <c r="F11" s="427"/>
      <c r="G11" s="91"/>
      <c r="H11" s="431"/>
      <c r="I11" s="431"/>
      <c r="J11" s="431"/>
      <c r="K11" s="431"/>
    </row>
    <row r="12" spans="1:16">
      <c r="A12" s="426"/>
      <c r="D12" s="423"/>
      <c r="E12" s="427"/>
      <c r="F12" s="427"/>
      <c r="G12" s="91"/>
      <c r="H12" s="431"/>
      <c r="I12" s="431"/>
      <c r="J12" s="431"/>
      <c r="K12" s="431"/>
      <c r="N12" s="93" t="s">
        <v>41</v>
      </c>
    </row>
    <row r="13" spans="1:16">
      <c r="A13" s="426"/>
      <c r="D13" s="423"/>
      <c r="E13" s="427"/>
      <c r="F13" s="427"/>
      <c r="G13" s="91"/>
      <c r="H13" s="431"/>
      <c r="I13" s="431"/>
      <c r="J13" s="431"/>
      <c r="K13" s="431"/>
    </row>
    <row r="14" spans="1:16">
      <c r="A14" s="426"/>
      <c r="D14" s="423"/>
      <c r="E14" s="427"/>
      <c r="F14" s="427"/>
      <c r="G14" s="91"/>
      <c r="H14" s="431"/>
      <c r="I14" s="431"/>
      <c r="J14" s="431"/>
      <c r="K14" s="431"/>
      <c r="N14" s="432" t="s">
        <v>42</v>
      </c>
    </row>
    <row r="15" spans="1:16">
      <c r="A15" s="426"/>
      <c r="D15" s="423"/>
      <c r="E15" s="423" t="s">
        <v>21</v>
      </c>
      <c r="F15" s="425"/>
      <c r="G15" s="84"/>
      <c r="H15" s="430"/>
      <c r="I15" s="428"/>
      <c r="J15" s="82"/>
    </row>
    <row r="16" spans="1:16">
      <c r="A16" s="426"/>
      <c r="D16" s="423"/>
      <c r="E16" s="423"/>
      <c r="F16" s="425"/>
      <c r="G16" s="84"/>
      <c r="I16" s="428"/>
      <c r="J16" s="94"/>
      <c r="N16" s="533" t="s">
        <v>253</v>
      </c>
    </row>
    <row r="17" spans="1:19" ht="20.25" customHeight="1" thickBot="1">
      <c r="A17" s="713" t="s">
        <v>407</v>
      </c>
      <c r="B17" s="714"/>
      <c r="C17" s="714"/>
      <c r="D17" s="434"/>
      <c r="E17" s="435"/>
      <c r="F17" s="714" t="s">
        <v>408</v>
      </c>
      <c r="G17" s="715"/>
      <c r="H17" s="430"/>
      <c r="I17" s="428"/>
      <c r="J17" s="82"/>
      <c r="L17" s="83"/>
      <c r="M17" s="86"/>
      <c r="N17" s="433" t="s">
        <v>136</v>
      </c>
    </row>
    <row r="18" spans="1:19" ht="39" customHeight="1" thickTop="1">
      <c r="A18" s="716" t="s">
        <v>43</v>
      </c>
      <c r="B18" s="717"/>
      <c r="C18" s="718"/>
      <c r="D18" s="436" t="s">
        <v>44</v>
      </c>
      <c r="E18" s="437"/>
      <c r="F18" s="719" t="s">
        <v>45</v>
      </c>
      <c r="G18" s="720"/>
      <c r="I18" s="428"/>
      <c r="J18" s="94"/>
      <c r="M18" s="86"/>
      <c r="Q18" s="77" t="s">
        <v>29</v>
      </c>
      <c r="S18" s="77" t="s">
        <v>21</v>
      </c>
    </row>
    <row r="19" spans="1:19" ht="30" customHeight="1">
      <c r="A19" s="721" t="s">
        <v>288</v>
      </c>
      <c r="B19" s="721"/>
      <c r="C19" s="721"/>
      <c r="D19" s="721"/>
      <c r="E19" s="721"/>
      <c r="F19" s="721"/>
      <c r="G19" s="721"/>
      <c r="H19" s="438"/>
      <c r="I19" s="95" t="s">
        <v>46</v>
      </c>
      <c r="J19" s="95"/>
      <c r="K19" s="95"/>
      <c r="L19" s="83"/>
      <c r="M19" s="86"/>
    </row>
    <row r="20" spans="1:19" ht="17.399999999999999">
      <c r="E20" s="439" t="s">
        <v>47</v>
      </c>
      <c r="F20" s="440" t="s">
        <v>48</v>
      </c>
      <c r="H20" s="441"/>
      <c r="I20" s="428"/>
      <c r="J20" s="94" t="s">
        <v>21</v>
      </c>
      <c r="K20" s="442" t="s">
        <v>21</v>
      </c>
      <c r="M20" s="86"/>
    </row>
    <row r="21" spans="1:19" ht="16.8" thickBot="1">
      <c r="A21" s="443"/>
      <c r="B21" s="722">
        <v>44598</v>
      </c>
      <c r="C21" s="723"/>
      <c r="D21" s="444" t="s">
        <v>49</v>
      </c>
      <c r="E21" s="724" t="s">
        <v>50</v>
      </c>
      <c r="F21" s="725"/>
      <c r="G21" s="85" t="s">
        <v>51</v>
      </c>
      <c r="H21" s="726" t="s">
        <v>312</v>
      </c>
      <c r="I21" s="727"/>
      <c r="J21" s="727"/>
      <c r="K21" s="727"/>
      <c r="L21" s="727"/>
      <c r="M21" s="96"/>
      <c r="N21" s="97"/>
    </row>
    <row r="22" spans="1:19" ht="36" customHeight="1" thickTop="1" thickBot="1">
      <c r="A22" s="445" t="s">
        <v>52</v>
      </c>
      <c r="B22" s="728" t="s">
        <v>53</v>
      </c>
      <c r="C22" s="729"/>
      <c r="D22" s="730"/>
      <c r="E22" s="98" t="s">
        <v>299</v>
      </c>
      <c r="F22" s="98" t="s">
        <v>409</v>
      </c>
      <c r="G22" s="446" t="s">
        <v>54</v>
      </c>
      <c r="H22" s="731" t="s">
        <v>55</v>
      </c>
      <c r="I22" s="732"/>
      <c r="J22" s="732"/>
      <c r="K22" s="732"/>
      <c r="L22" s="733"/>
      <c r="M22" s="447" t="s">
        <v>56</v>
      </c>
      <c r="N22" s="448" t="s">
        <v>57</v>
      </c>
      <c r="R22" s="77" t="s">
        <v>29</v>
      </c>
    </row>
    <row r="23" spans="1:19" ht="69.599999999999994" customHeight="1" thickBot="1">
      <c r="A23" s="449" t="s">
        <v>58</v>
      </c>
      <c r="B23" s="656" t="str">
        <f>IF(G23&gt;5,"☆☆☆☆",IF(AND(G23&gt;=2.39,G23&lt;5),"☆☆☆",IF(AND(G23&gt;=1.39,G23&lt;2.4),"☆☆",IF(AND(G23&gt;0,G23&lt;1.4),"☆",IF(AND(G23&gt;=-1.39,G23&lt;0),"★",IF(AND(G23&gt;=-2.39,G23&lt;-1.4),"★★",IF(AND(G23&gt;=-3.39,G23&lt;-2.4),"★★★")))))))</f>
        <v>☆</v>
      </c>
      <c r="C23" s="657"/>
      <c r="D23" s="658"/>
      <c r="E23" s="192">
        <v>1.76</v>
      </c>
      <c r="F23" s="192">
        <v>1.64</v>
      </c>
      <c r="G23" s="261">
        <f>+E23-F23</f>
        <v>0.12000000000000011</v>
      </c>
      <c r="H23" s="659"/>
      <c r="I23" s="660"/>
      <c r="J23" s="660"/>
      <c r="K23" s="660"/>
      <c r="L23" s="661"/>
      <c r="M23" s="535"/>
      <c r="N23" s="536"/>
      <c r="O23" s="601" t="s">
        <v>250</v>
      </c>
    </row>
    <row r="24" spans="1:19" ht="66" customHeight="1" thickBot="1">
      <c r="A24" s="450" t="s">
        <v>59</v>
      </c>
      <c r="B24" s="656" t="str">
        <f t="shared" ref="B24" si="0">IF(G24&gt;5,"☆☆☆☆",IF(AND(G24&gt;=2.39,G24&lt;5),"☆☆☆",IF(AND(G24&gt;=1.39,G24&lt;2.4),"☆☆",IF(AND(G24&gt;0,G24&lt;1.4),"☆",IF(AND(G24&gt;=-1.39,G24&lt;0),"★",IF(AND(G24&gt;=-2.39,G24&lt;-1.4),"★★",IF(AND(G24&gt;=-3.39,G24&lt;-2.4),"★★★")))))))</f>
        <v>☆</v>
      </c>
      <c r="C24" s="657"/>
      <c r="D24" s="658"/>
      <c r="E24" s="191">
        <v>4.51</v>
      </c>
      <c r="F24" s="191">
        <v>4.95</v>
      </c>
      <c r="G24" s="407">
        <f t="shared" ref="G24:G70" si="1">+F24-E24</f>
        <v>0.44000000000000039</v>
      </c>
      <c r="H24" s="659"/>
      <c r="I24" s="660"/>
      <c r="J24" s="660"/>
      <c r="K24" s="660"/>
      <c r="L24" s="661"/>
      <c r="M24" s="278"/>
      <c r="N24" s="279"/>
      <c r="O24" s="601" t="s">
        <v>59</v>
      </c>
      <c r="Q24" s="77" t="s">
        <v>29</v>
      </c>
    </row>
    <row r="25" spans="1:19" ht="81" customHeight="1" thickBot="1">
      <c r="A25" s="451" t="s">
        <v>60</v>
      </c>
      <c r="B25" s="656" t="str">
        <f t="shared" ref="B25:B70" si="2">IF(G25&gt;5,"☆☆☆☆",IF(AND(G25&gt;=2.39,G25&lt;5),"☆☆☆",IF(AND(G25&gt;=1.39,G25&lt;2.4),"☆☆",IF(AND(G25&gt;0,G25&lt;1.4),"☆",IF(AND(G25&gt;=-1.39,G25&lt;0),"★",IF(AND(G25&gt;=-2.39,G25&lt;-1.4),"★★",IF(AND(G25&gt;=-3.39,G25&lt;-2.4),"★★★")))))))</f>
        <v>★★</v>
      </c>
      <c r="C25" s="657"/>
      <c r="D25" s="658"/>
      <c r="E25" s="516">
        <v>6.68</v>
      </c>
      <c r="F25" s="191">
        <v>5.18</v>
      </c>
      <c r="G25" s="244">
        <f t="shared" si="1"/>
        <v>-1.5</v>
      </c>
      <c r="H25" s="710" t="s">
        <v>414</v>
      </c>
      <c r="I25" s="711"/>
      <c r="J25" s="711"/>
      <c r="K25" s="711"/>
      <c r="L25" s="712"/>
      <c r="M25" s="609" t="s">
        <v>415</v>
      </c>
      <c r="N25" s="608">
        <v>44595</v>
      </c>
      <c r="O25" s="601" t="s">
        <v>60</v>
      </c>
    </row>
    <row r="26" spans="1:19" ht="83.25" customHeight="1" thickBot="1">
      <c r="A26" s="451" t="s">
        <v>61</v>
      </c>
      <c r="B26" s="656" t="str">
        <f t="shared" si="2"/>
        <v>★★</v>
      </c>
      <c r="C26" s="657"/>
      <c r="D26" s="658"/>
      <c r="E26" s="590">
        <v>12.03</v>
      </c>
      <c r="F26" s="516">
        <v>9.7100000000000009</v>
      </c>
      <c r="G26" s="99">
        <f t="shared" si="1"/>
        <v>-2.3199999999999985</v>
      </c>
      <c r="H26" s="710" t="s">
        <v>412</v>
      </c>
      <c r="I26" s="711"/>
      <c r="J26" s="711"/>
      <c r="K26" s="711"/>
      <c r="L26" s="712"/>
      <c r="M26" s="607" t="s">
        <v>413</v>
      </c>
      <c r="N26" s="608">
        <v>44595</v>
      </c>
      <c r="O26" s="601" t="s">
        <v>61</v>
      </c>
    </row>
    <row r="27" spans="1:19" ht="78.599999999999994" customHeight="1" thickBot="1">
      <c r="A27" s="451" t="s">
        <v>62</v>
      </c>
      <c r="B27" s="656" t="str">
        <f t="shared" si="2"/>
        <v>★</v>
      </c>
      <c r="C27" s="657"/>
      <c r="D27" s="658"/>
      <c r="E27" s="191">
        <v>3.03</v>
      </c>
      <c r="F27" s="192">
        <v>2.79</v>
      </c>
      <c r="G27" s="99">
        <f t="shared" si="1"/>
        <v>-0.23999999999999977</v>
      </c>
      <c r="H27" s="659"/>
      <c r="I27" s="660"/>
      <c r="J27" s="660"/>
      <c r="K27" s="660"/>
      <c r="L27" s="661"/>
      <c r="M27" s="278"/>
      <c r="N27" s="279"/>
      <c r="O27" s="601" t="s">
        <v>62</v>
      </c>
    </row>
    <row r="28" spans="1:19" ht="87" customHeight="1" thickBot="1">
      <c r="A28" s="451" t="s">
        <v>63</v>
      </c>
      <c r="B28" s="656" t="s">
        <v>311</v>
      </c>
      <c r="C28" s="657"/>
      <c r="D28" s="658"/>
      <c r="E28" s="590">
        <v>18.239999999999998</v>
      </c>
      <c r="F28" s="590">
        <v>13.66</v>
      </c>
      <c r="G28" s="99">
        <f t="shared" si="1"/>
        <v>-4.5799999999999983</v>
      </c>
      <c r="H28" s="659"/>
      <c r="I28" s="660"/>
      <c r="J28" s="660"/>
      <c r="K28" s="660"/>
      <c r="L28" s="661"/>
      <c r="M28" s="278"/>
      <c r="N28" s="279"/>
      <c r="O28" s="601" t="s">
        <v>63</v>
      </c>
    </row>
    <row r="29" spans="1:19" ht="71.25" customHeight="1" thickBot="1">
      <c r="A29" s="451" t="s">
        <v>64</v>
      </c>
      <c r="B29" s="656" t="str">
        <f t="shared" si="2"/>
        <v>☆</v>
      </c>
      <c r="C29" s="657"/>
      <c r="D29" s="658"/>
      <c r="E29" s="516">
        <v>7.44</v>
      </c>
      <c r="F29" s="516">
        <v>8.2799999999999994</v>
      </c>
      <c r="G29" s="99">
        <f t="shared" si="1"/>
        <v>0.83999999999999897</v>
      </c>
      <c r="H29" s="659"/>
      <c r="I29" s="660"/>
      <c r="J29" s="660"/>
      <c r="K29" s="660"/>
      <c r="L29" s="661"/>
      <c r="M29" s="278"/>
      <c r="N29" s="279"/>
      <c r="O29" s="601" t="s">
        <v>64</v>
      </c>
    </row>
    <row r="30" spans="1:19" ht="73.5" customHeight="1" thickBot="1">
      <c r="A30" s="451" t="s">
        <v>65</v>
      </c>
      <c r="B30" s="656" t="str">
        <f t="shared" si="2"/>
        <v>★</v>
      </c>
      <c r="C30" s="657"/>
      <c r="D30" s="658"/>
      <c r="E30" s="516">
        <v>6.85</v>
      </c>
      <c r="F30" s="516">
        <v>6.71</v>
      </c>
      <c r="G30" s="99">
        <f t="shared" si="1"/>
        <v>-0.13999999999999968</v>
      </c>
      <c r="H30" s="710" t="s">
        <v>411</v>
      </c>
      <c r="I30" s="711"/>
      <c r="J30" s="711"/>
      <c r="K30" s="711"/>
      <c r="L30" s="712"/>
      <c r="M30" s="607" t="s">
        <v>410</v>
      </c>
      <c r="N30" s="608">
        <v>44597</v>
      </c>
      <c r="O30" s="601" t="s">
        <v>65</v>
      </c>
    </row>
    <row r="31" spans="1:19" ht="75.75" customHeight="1" thickBot="1">
      <c r="A31" s="451" t="s">
        <v>66</v>
      </c>
      <c r="B31" s="656" t="str">
        <f t="shared" si="2"/>
        <v>★</v>
      </c>
      <c r="C31" s="657"/>
      <c r="D31" s="658"/>
      <c r="E31" s="191">
        <v>3.9</v>
      </c>
      <c r="F31" s="191">
        <v>3.48</v>
      </c>
      <c r="G31" s="99">
        <f t="shared" si="1"/>
        <v>-0.41999999999999993</v>
      </c>
      <c r="H31" s="659"/>
      <c r="I31" s="660"/>
      <c r="J31" s="660"/>
      <c r="K31" s="660"/>
      <c r="L31" s="661"/>
      <c r="M31" s="278"/>
      <c r="N31" s="279"/>
      <c r="O31" s="601" t="s">
        <v>66</v>
      </c>
    </row>
    <row r="32" spans="1:19" ht="96" customHeight="1" thickBot="1">
      <c r="A32" s="454" t="s">
        <v>67</v>
      </c>
      <c r="B32" s="656" t="str">
        <f t="shared" si="2"/>
        <v>☆</v>
      </c>
      <c r="C32" s="657"/>
      <c r="D32" s="658"/>
      <c r="E32" s="516">
        <v>8.3000000000000007</v>
      </c>
      <c r="F32" s="516">
        <v>9.15</v>
      </c>
      <c r="G32" s="99">
        <f t="shared" si="1"/>
        <v>0.84999999999999964</v>
      </c>
      <c r="H32" s="659"/>
      <c r="I32" s="660"/>
      <c r="J32" s="660"/>
      <c r="K32" s="660"/>
      <c r="L32" s="661"/>
      <c r="M32" s="278"/>
      <c r="N32" s="279"/>
      <c r="O32" s="601" t="s">
        <v>67</v>
      </c>
    </row>
    <row r="33" spans="1:16" ht="94.95" customHeight="1" thickBot="1">
      <c r="A33" s="455" t="s">
        <v>68</v>
      </c>
      <c r="B33" s="656" t="str">
        <f t="shared" si="2"/>
        <v>★★</v>
      </c>
      <c r="C33" s="657"/>
      <c r="D33" s="658"/>
      <c r="E33" s="516">
        <v>10.15</v>
      </c>
      <c r="F33" s="516">
        <v>8.5</v>
      </c>
      <c r="G33" s="99">
        <f t="shared" si="1"/>
        <v>-1.6500000000000004</v>
      </c>
      <c r="H33" s="659"/>
      <c r="I33" s="660"/>
      <c r="J33" s="660"/>
      <c r="K33" s="660"/>
      <c r="L33" s="661"/>
      <c r="M33" s="278"/>
      <c r="N33" s="279"/>
      <c r="O33" s="601" t="s">
        <v>68</v>
      </c>
    </row>
    <row r="34" spans="1:16" ht="81" customHeight="1" thickBot="1">
      <c r="A34" s="450" t="s">
        <v>69</v>
      </c>
      <c r="B34" s="656" t="str">
        <f t="shared" si="2"/>
        <v>★</v>
      </c>
      <c r="C34" s="657"/>
      <c r="D34" s="658"/>
      <c r="E34" s="516">
        <v>8.4600000000000009</v>
      </c>
      <c r="F34" s="516">
        <v>7.28</v>
      </c>
      <c r="G34" s="99">
        <f t="shared" si="1"/>
        <v>-1.1800000000000006</v>
      </c>
      <c r="H34" s="659"/>
      <c r="I34" s="660"/>
      <c r="J34" s="660"/>
      <c r="K34" s="660"/>
      <c r="L34" s="661"/>
      <c r="M34" s="531"/>
      <c r="N34" s="532"/>
      <c r="O34" s="601" t="s">
        <v>69</v>
      </c>
    </row>
    <row r="35" spans="1:16" ht="94.5" customHeight="1" thickBot="1">
      <c r="A35" s="454" t="s">
        <v>70</v>
      </c>
      <c r="B35" s="656" t="str">
        <f t="shared" si="2"/>
        <v>★★</v>
      </c>
      <c r="C35" s="657"/>
      <c r="D35" s="658"/>
      <c r="E35" s="516">
        <v>10</v>
      </c>
      <c r="F35" s="516">
        <v>8.4499999999999993</v>
      </c>
      <c r="G35" s="99">
        <f t="shared" si="1"/>
        <v>-1.5500000000000007</v>
      </c>
      <c r="H35" s="659"/>
      <c r="I35" s="660"/>
      <c r="J35" s="660"/>
      <c r="K35" s="660"/>
      <c r="L35" s="661"/>
      <c r="M35" s="456"/>
      <c r="N35" s="457"/>
      <c r="O35" s="601" t="s">
        <v>70</v>
      </c>
    </row>
    <row r="36" spans="1:16" ht="92.4" customHeight="1" thickBot="1">
      <c r="A36" s="458" t="s">
        <v>71</v>
      </c>
      <c r="B36" s="656" t="str">
        <f t="shared" si="2"/>
        <v>★</v>
      </c>
      <c r="C36" s="657"/>
      <c r="D36" s="658"/>
      <c r="E36" s="516">
        <v>6.99</v>
      </c>
      <c r="F36" s="191">
        <v>5.96</v>
      </c>
      <c r="G36" s="99">
        <f t="shared" si="1"/>
        <v>-1.0300000000000002</v>
      </c>
      <c r="H36" s="659"/>
      <c r="I36" s="660"/>
      <c r="J36" s="660"/>
      <c r="K36" s="660"/>
      <c r="L36" s="661"/>
      <c r="M36" s="456"/>
      <c r="N36" s="457"/>
      <c r="O36" s="601" t="s">
        <v>71</v>
      </c>
    </row>
    <row r="37" spans="1:16" ht="87.75" customHeight="1" thickBot="1">
      <c r="A37" s="451" t="s">
        <v>72</v>
      </c>
      <c r="B37" s="656" t="str">
        <f t="shared" si="2"/>
        <v>★</v>
      </c>
      <c r="C37" s="657"/>
      <c r="D37" s="658"/>
      <c r="E37" s="191">
        <v>4.28</v>
      </c>
      <c r="F37" s="191">
        <v>3.68</v>
      </c>
      <c r="G37" s="99">
        <f t="shared" si="1"/>
        <v>-0.60000000000000009</v>
      </c>
      <c r="H37" s="659"/>
      <c r="I37" s="660"/>
      <c r="J37" s="660"/>
      <c r="K37" s="660"/>
      <c r="L37" s="661"/>
      <c r="M37" s="278"/>
      <c r="N37" s="279"/>
      <c r="O37" s="601" t="s">
        <v>72</v>
      </c>
    </row>
    <row r="38" spans="1:16" ht="75.75" customHeight="1" thickBot="1">
      <c r="A38" s="451" t="s">
        <v>73</v>
      </c>
      <c r="B38" s="656" t="str">
        <f t="shared" si="2"/>
        <v>☆</v>
      </c>
      <c r="C38" s="657"/>
      <c r="D38" s="658"/>
      <c r="E38" s="516">
        <v>9.07</v>
      </c>
      <c r="F38" s="516">
        <v>9.9700000000000006</v>
      </c>
      <c r="G38" s="99">
        <f t="shared" si="1"/>
        <v>0.90000000000000036</v>
      </c>
      <c r="H38" s="659"/>
      <c r="I38" s="660"/>
      <c r="J38" s="660"/>
      <c r="K38" s="660"/>
      <c r="L38" s="661"/>
      <c r="M38" s="452"/>
      <c r="N38" s="453"/>
      <c r="O38" s="601" t="s">
        <v>73</v>
      </c>
    </row>
    <row r="39" spans="1:16" ht="97.8" customHeight="1" thickBot="1">
      <c r="A39" s="451" t="s">
        <v>74</v>
      </c>
      <c r="B39" s="656" t="str">
        <f t="shared" si="2"/>
        <v>★★</v>
      </c>
      <c r="C39" s="657"/>
      <c r="D39" s="658"/>
      <c r="E39" s="516">
        <v>11.69</v>
      </c>
      <c r="F39" s="516">
        <v>10.17</v>
      </c>
      <c r="G39" s="99">
        <f t="shared" si="1"/>
        <v>-1.5199999999999996</v>
      </c>
      <c r="H39" s="659"/>
      <c r="I39" s="660"/>
      <c r="J39" s="660"/>
      <c r="K39" s="660"/>
      <c r="L39" s="661"/>
      <c r="M39" s="456"/>
      <c r="N39" s="457"/>
      <c r="O39" s="601" t="s">
        <v>74</v>
      </c>
    </row>
    <row r="40" spans="1:16" ht="78.75" customHeight="1" thickBot="1">
      <c r="A40" s="451" t="s">
        <v>75</v>
      </c>
      <c r="B40" s="656" t="str">
        <f t="shared" si="2"/>
        <v>☆☆</v>
      </c>
      <c r="C40" s="657"/>
      <c r="D40" s="658"/>
      <c r="E40" s="516">
        <v>10.17</v>
      </c>
      <c r="F40" s="590">
        <v>12.39</v>
      </c>
      <c r="G40" s="99">
        <f t="shared" si="1"/>
        <v>2.2200000000000006</v>
      </c>
      <c r="H40" s="659"/>
      <c r="I40" s="660"/>
      <c r="J40" s="660"/>
      <c r="K40" s="660"/>
      <c r="L40" s="661"/>
      <c r="M40" s="452"/>
      <c r="N40" s="453"/>
      <c r="O40" s="601" t="s">
        <v>75</v>
      </c>
    </row>
    <row r="41" spans="1:16" ht="66" customHeight="1" thickBot="1">
      <c r="A41" s="451" t="s">
        <v>76</v>
      </c>
      <c r="B41" s="656" t="str">
        <f t="shared" si="2"/>
        <v>☆</v>
      </c>
      <c r="C41" s="657"/>
      <c r="D41" s="658"/>
      <c r="E41" s="191">
        <v>5.38</v>
      </c>
      <c r="F41" s="191">
        <v>5.42</v>
      </c>
      <c r="G41" s="99">
        <f t="shared" si="1"/>
        <v>4.0000000000000036E-2</v>
      </c>
      <c r="H41" s="659"/>
      <c r="I41" s="660"/>
      <c r="J41" s="660"/>
      <c r="K41" s="660"/>
      <c r="L41" s="661"/>
      <c r="M41" s="278"/>
      <c r="N41" s="279"/>
      <c r="O41" s="601" t="s">
        <v>76</v>
      </c>
    </row>
    <row r="42" spans="1:16" ht="77.25" customHeight="1" thickBot="1">
      <c r="A42" s="451" t="s">
        <v>77</v>
      </c>
      <c r="B42" s="656" t="str">
        <f t="shared" si="2"/>
        <v>☆</v>
      </c>
      <c r="C42" s="657"/>
      <c r="D42" s="658"/>
      <c r="E42" s="191">
        <v>4.6900000000000004</v>
      </c>
      <c r="F42" s="191">
        <v>5.78</v>
      </c>
      <c r="G42" s="99">
        <f t="shared" si="1"/>
        <v>1.0899999999999999</v>
      </c>
      <c r="H42" s="659"/>
      <c r="I42" s="660"/>
      <c r="J42" s="660"/>
      <c r="K42" s="660"/>
      <c r="L42" s="661"/>
      <c r="M42" s="456"/>
      <c r="N42" s="279"/>
      <c r="O42" s="601" t="s">
        <v>77</v>
      </c>
      <c r="P42" s="77" t="s">
        <v>219</v>
      </c>
    </row>
    <row r="43" spans="1:16" ht="69.75" customHeight="1" thickBot="1">
      <c r="A43" s="451" t="s">
        <v>78</v>
      </c>
      <c r="B43" s="656" t="str">
        <f t="shared" si="2"/>
        <v>★</v>
      </c>
      <c r="C43" s="657"/>
      <c r="D43" s="658"/>
      <c r="E43" s="191">
        <v>4.62</v>
      </c>
      <c r="F43" s="191">
        <v>4.0199999999999996</v>
      </c>
      <c r="G43" s="99">
        <f t="shared" si="1"/>
        <v>-0.60000000000000053</v>
      </c>
      <c r="H43" s="659" t="s">
        <v>300</v>
      </c>
      <c r="I43" s="660"/>
      <c r="J43" s="660"/>
      <c r="K43" s="660"/>
      <c r="L43" s="661"/>
      <c r="M43" s="278" t="s">
        <v>290</v>
      </c>
      <c r="N43" s="279">
        <v>44590</v>
      </c>
      <c r="O43" s="601" t="s">
        <v>78</v>
      </c>
    </row>
    <row r="44" spans="1:16" ht="77.25" customHeight="1" thickBot="1">
      <c r="A44" s="273" t="s">
        <v>79</v>
      </c>
      <c r="B44" s="656" t="str">
        <f t="shared" si="2"/>
        <v>★</v>
      </c>
      <c r="C44" s="657"/>
      <c r="D44" s="658"/>
      <c r="E44" s="516">
        <v>10.46</v>
      </c>
      <c r="F44" s="516">
        <v>10.44</v>
      </c>
      <c r="G44" s="99">
        <f t="shared" si="1"/>
        <v>-2.000000000000135E-2</v>
      </c>
      <c r="H44" s="659"/>
      <c r="I44" s="660"/>
      <c r="J44" s="660"/>
      <c r="K44" s="660"/>
      <c r="L44" s="661"/>
      <c r="M44" s="541"/>
      <c r="N44" s="279"/>
      <c r="O44" s="601" t="s">
        <v>79</v>
      </c>
    </row>
    <row r="45" spans="1:16" ht="81.75" customHeight="1" thickBot="1">
      <c r="A45" s="451" t="s">
        <v>80</v>
      </c>
      <c r="B45" s="656" t="str">
        <f t="shared" si="2"/>
        <v>★</v>
      </c>
      <c r="C45" s="657"/>
      <c r="D45" s="658"/>
      <c r="E45" s="516">
        <v>6.14</v>
      </c>
      <c r="F45" s="191">
        <v>5.96</v>
      </c>
      <c r="G45" s="99">
        <f t="shared" si="1"/>
        <v>-0.17999999999999972</v>
      </c>
      <c r="H45" s="659" t="s">
        <v>303</v>
      </c>
      <c r="I45" s="660"/>
      <c r="J45" s="660"/>
      <c r="K45" s="660"/>
      <c r="L45" s="661"/>
      <c r="M45" s="278" t="s">
        <v>304</v>
      </c>
      <c r="N45" s="625">
        <v>44587</v>
      </c>
      <c r="O45" s="601" t="s">
        <v>80</v>
      </c>
    </row>
    <row r="46" spans="1:16" ht="72.75" customHeight="1" thickBot="1">
      <c r="A46" s="451" t="s">
        <v>81</v>
      </c>
      <c r="B46" s="656" t="str">
        <f t="shared" si="2"/>
        <v>☆</v>
      </c>
      <c r="C46" s="657"/>
      <c r="D46" s="658"/>
      <c r="E46" s="516">
        <v>9.5299999999999994</v>
      </c>
      <c r="F46" s="516">
        <v>9.58</v>
      </c>
      <c r="G46" s="99">
        <f t="shared" si="1"/>
        <v>5.0000000000000711E-2</v>
      </c>
      <c r="H46" s="659"/>
      <c r="I46" s="660"/>
      <c r="J46" s="660"/>
      <c r="K46" s="660"/>
      <c r="L46" s="661"/>
      <c r="M46" s="278"/>
      <c r="N46" s="279"/>
      <c r="O46" s="601" t="s">
        <v>81</v>
      </c>
    </row>
    <row r="47" spans="1:16" ht="81.75" customHeight="1" thickBot="1">
      <c r="A47" s="451" t="s">
        <v>82</v>
      </c>
      <c r="B47" s="656" t="str">
        <f t="shared" si="2"/>
        <v>☆</v>
      </c>
      <c r="C47" s="657"/>
      <c r="D47" s="658"/>
      <c r="E47" s="191">
        <v>5.42</v>
      </c>
      <c r="F47" s="516">
        <v>6.14</v>
      </c>
      <c r="G47" s="99">
        <f t="shared" si="1"/>
        <v>0.71999999999999975</v>
      </c>
      <c r="H47" s="659"/>
      <c r="I47" s="660"/>
      <c r="J47" s="660"/>
      <c r="K47" s="660"/>
      <c r="L47" s="661"/>
      <c r="M47" s="507"/>
      <c r="N47" s="279"/>
      <c r="O47" s="601" t="s">
        <v>82</v>
      </c>
    </row>
    <row r="48" spans="1:16" ht="78.75" customHeight="1" thickBot="1">
      <c r="A48" s="451" t="s">
        <v>83</v>
      </c>
      <c r="B48" s="656" t="str">
        <f t="shared" si="2"/>
        <v>★★</v>
      </c>
      <c r="C48" s="657"/>
      <c r="D48" s="658"/>
      <c r="E48" s="516">
        <v>6.96</v>
      </c>
      <c r="F48" s="191">
        <v>4.84</v>
      </c>
      <c r="G48" s="99">
        <f t="shared" si="1"/>
        <v>-2.12</v>
      </c>
      <c r="H48" s="662" t="s">
        <v>418</v>
      </c>
      <c r="I48" s="663"/>
      <c r="J48" s="663"/>
      <c r="K48" s="663"/>
      <c r="L48" s="664"/>
      <c r="M48" s="607" t="s">
        <v>419</v>
      </c>
      <c r="N48" s="608">
        <v>44593</v>
      </c>
      <c r="O48" s="601" t="s">
        <v>83</v>
      </c>
    </row>
    <row r="49" spans="1:15" ht="74.25" customHeight="1" thickBot="1">
      <c r="A49" s="451" t="s">
        <v>84</v>
      </c>
      <c r="B49" s="656" t="str">
        <f t="shared" si="2"/>
        <v>★★</v>
      </c>
      <c r="C49" s="657"/>
      <c r="D49" s="658"/>
      <c r="E49" s="516">
        <v>7.52</v>
      </c>
      <c r="F49" s="191">
        <v>5.63</v>
      </c>
      <c r="G49" s="99">
        <f t="shared" si="1"/>
        <v>-1.8899999999999997</v>
      </c>
      <c r="H49" s="659"/>
      <c r="I49" s="660"/>
      <c r="J49" s="660"/>
      <c r="K49" s="660"/>
      <c r="L49" s="661"/>
      <c r="M49" s="515"/>
      <c r="N49" s="279"/>
      <c r="O49" s="601" t="s">
        <v>84</v>
      </c>
    </row>
    <row r="50" spans="1:15" ht="73.2" customHeight="1" thickBot="1">
      <c r="A50" s="451" t="s">
        <v>85</v>
      </c>
      <c r="B50" s="656" t="str">
        <f t="shared" si="2"/>
        <v>★★★</v>
      </c>
      <c r="C50" s="657"/>
      <c r="D50" s="658"/>
      <c r="E50" s="516">
        <v>11.57</v>
      </c>
      <c r="F50" s="516">
        <v>8.39</v>
      </c>
      <c r="G50" s="99">
        <f t="shared" si="1"/>
        <v>-3.1799999999999997</v>
      </c>
      <c r="H50" s="668"/>
      <c r="I50" s="669"/>
      <c r="J50" s="669"/>
      <c r="K50" s="669"/>
      <c r="L50" s="670"/>
      <c r="M50" s="278"/>
      <c r="N50" s="279"/>
      <c r="O50" s="601" t="s">
        <v>85</v>
      </c>
    </row>
    <row r="51" spans="1:15" ht="73.5" customHeight="1" thickBot="1">
      <c r="A51" s="451" t="s">
        <v>86</v>
      </c>
      <c r="B51" s="656" t="str">
        <f t="shared" si="2"/>
        <v>★★</v>
      </c>
      <c r="C51" s="657"/>
      <c r="D51" s="658"/>
      <c r="E51" s="516">
        <v>9.1199999999999992</v>
      </c>
      <c r="F51" s="516">
        <v>7.12</v>
      </c>
      <c r="G51" s="99">
        <f t="shared" si="1"/>
        <v>-1.9999999999999991</v>
      </c>
      <c r="H51" s="659"/>
      <c r="I51" s="660"/>
      <c r="J51" s="660"/>
      <c r="K51" s="660"/>
      <c r="L51" s="661"/>
      <c r="M51" s="452"/>
      <c r="N51" s="453"/>
      <c r="O51" s="601" t="s">
        <v>86</v>
      </c>
    </row>
    <row r="52" spans="1:15" ht="91.95" customHeight="1" thickBot="1">
      <c r="A52" s="451" t="s">
        <v>87</v>
      </c>
      <c r="B52" s="656" t="str">
        <f t="shared" si="2"/>
        <v>★</v>
      </c>
      <c r="C52" s="657"/>
      <c r="D52" s="658"/>
      <c r="E52" s="516">
        <v>7.5</v>
      </c>
      <c r="F52" s="516">
        <v>6.13</v>
      </c>
      <c r="G52" s="99">
        <f t="shared" si="1"/>
        <v>-1.37</v>
      </c>
      <c r="H52" s="659" t="s">
        <v>309</v>
      </c>
      <c r="I52" s="660"/>
      <c r="J52" s="660"/>
      <c r="K52" s="660"/>
      <c r="L52" s="661"/>
      <c r="M52" s="278" t="s">
        <v>310</v>
      </c>
      <c r="N52" s="279">
        <v>44591</v>
      </c>
      <c r="O52" s="601" t="s">
        <v>87</v>
      </c>
    </row>
    <row r="53" spans="1:15" ht="77.25" customHeight="1" thickBot="1">
      <c r="A53" s="451" t="s">
        <v>88</v>
      </c>
      <c r="B53" s="656" t="str">
        <f t="shared" si="2"/>
        <v>★</v>
      </c>
      <c r="C53" s="657"/>
      <c r="D53" s="658"/>
      <c r="E53" s="191">
        <v>4.95</v>
      </c>
      <c r="F53" s="191">
        <v>4.74</v>
      </c>
      <c r="G53" s="99">
        <f t="shared" si="1"/>
        <v>-0.20999999999999996</v>
      </c>
      <c r="H53" s="659"/>
      <c r="I53" s="660"/>
      <c r="J53" s="660"/>
      <c r="K53" s="660"/>
      <c r="L53" s="661"/>
      <c r="M53" s="278"/>
      <c r="N53" s="279"/>
      <c r="O53" s="601" t="s">
        <v>88</v>
      </c>
    </row>
    <row r="54" spans="1:15" ht="63.75" customHeight="1" thickBot="1">
      <c r="A54" s="451" t="s">
        <v>89</v>
      </c>
      <c r="B54" s="656" t="str">
        <f t="shared" si="2"/>
        <v>★</v>
      </c>
      <c r="C54" s="657"/>
      <c r="D54" s="658"/>
      <c r="E54" s="191">
        <v>4.74</v>
      </c>
      <c r="F54" s="191">
        <v>4.09</v>
      </c>
      <c r="G54" s="99">
        <f t="shared" si="1"/>
        <v>-0.65000000000000036</v>
      </c>
      <c r="H54" s="659"/>
      <c r="I54" s="660"/>
      <c r="J54" s="660"/>
      <c r="K54" s="660"/>
      <c r="L54" s="661"/>
      <c r="M54" s="278"/>
      <c r="N54" s="279"/>
      <c r="O54" s="601" t="s">
        <v>89</v>
      </c>
    </row>
    <row r="55" spans="1:15" ht="75" customHeight="1" thickBot="1">
      <c r="A55" s="451" t="s">
        <v>90</v>
      </c>
      <c r="B55" s="656" t="str">
        <f t="shared" si="2"/>
        <v>★</v>
      </c>
      <c r="C55" s="657"/>
      <c r="D55" s="658"/>
      <c r="E55" s="516">
        <v>8.56</v>
      </c>
      <c r="F55" s="516">
        <v>8.17</v>
      </c>
      <c r="G55" s="99">
        <f t="shared" si="1"/>
        <v>-0.39000000000000057</v>
      </c>
      <c r="H55" s="659"/>
      <c r="I55" s="660"/>
      <c r="J55" s="660"/>
      <c r="K55" s="660"/>
      <c r="L55" s="661"/>
      <c r="M55" s="278"/>
      <c r="N55" s="279"/>
      <c r="O55" s="601" t="s">
        <v>90</v>
      </c>
    </row>
    <row r="56" spans="1:15" ht="80.25" customHeight="1" thickBot="1">
      <c r="A56" s="451" t="s">
        <v>91</v>
      </c>
      <c r="B56" s="656" t="str">
        <f t="shared" si="2"/>
        <v>★</v>
      </c>
      <c r="C56" s="657"/>
      <c r="D56" s="658"/>
      <c r="E56" s="516">
        <v>7.17</v>
      </c>
      <c r="F56" s="516">
        <v>6.9</v>
      </c>
      <c r="G56" s="99">
        <f t="shared" si="1"/>
        <v>-0.26999999999999957</v>
      </c>
      <c r="H56" s="659"/>
      <c r="I56" s="660"/>
      <c r="J56" s="660"/>
      <c r="K56" s="660"/>
      <c r="L56" s="661"/>
      <c r="M56" s="278"/>
      <c r="N56" s="279"/>
      <c r="O56" s="601" t="s">
        <v>91</v>
      </c>
    </row>
    <row r="57" spans="1:15" ht="63.75" customHeight="1" thickBot="1">
      <c r="A57" s="451" t="s">
        <v>92</v>
      </c>
      <c r="B57" s="656" t="str">
        <f t="shared" si="2"/>
        <v>★</v>
      </c>
      <c r="C57" s="657"/>
      <c r="D57" s="658"/>
      <c r="E57" s="191">
        <v>5.76</v>
      </c>
      <c r="F57" s="191">
        <v>5.72</v>
      </c>
      <c r="G57" s="99">
        <f t="shared" si="1"/>
        <v>-4.0000000000000036E-2</v>
      </c>
      <c r="H57" s="579"/>
      <c r="I57" s="577"/>
      <c r="J57" s="577"/>
      <c r="K57" s="577"/>
      <c r="L57" s="578"/>
      <c r="M57" s="452"/>
      <c r="N57" s="453"/>
      <c r="O57" s="601" t="s">
        <v>92</v>
      </c>
    </row>
    <row r="58" spans="1:15" ht="69.75" customHeight="1" thickBot="1">
      <c r="A58" s="451" t="s">
        <v>93</v>
      </c>
      <c r="B58" s="656" t="str">
        <f t="shared" si="2"/>
        <v>☆☆☆</v>
      </c>
      <c r="C58" s="657"/>
      <c r="D58" s="658"/>
      <c r="E58" s="192"/>
      <c r="F58" s="191">
        <v>4.96</v>
      </c>
      <c r="G58" s="99">
        <f t="shared" si="1"/>
        <v>4.96</v>
      </c>
      <c r="H58" s="659"/>
      <c r="I58" s="660"/>
      <c r="J58" s="660"/>
      <c r="K58" s="660"/>
      <c r="L58" s="661"/>
      <c r="M58" s="278"/>
      <c r="N58" s="279"/>
      <c r="O58" s="601" t="s">
        <v>93</v>
      </c>
    </row>
    <row r="59" spans="1:15" ht="68.25" customHeight="1" thickBot="1">
      <c r="A59" s="451" t="s">
        <v>94</v>
      </c>
      <c r="B59" s="656" t="str">
        <f t="shared" si="2"/>
        <v>☆☆</v>
      </c>
      <c r="C59" s="657"/>
      <c r="D59" s="658"/>
      <c r="E59" s="516">
        <v>10.61</v>
      </c>
      <c r="F59" s="590">
        <v>12.93</v>
      </c>
      <c r="G59" s="99">
        <f t="shared" si="1"/>
        <v>2.3200000000000003</v>
      </c>
      <c r="H59" s="659"/>
      <c r="I59" s="660"/>
      <c r="J59" s="660"/>
      <c r="K59" s="660"/>
      <c r="L59" s="661"/>
      <c r="M59" s="452"/>
      <c r="N59" s="453"/>
      <c r="O59" s="601" t="s">
        <v>94</v>
      </c>
    </row>
    <row r="60" spans="1:15" ht="91.95" customHeight="1" thickBot="1">
      <c r="A60" s="451" t="s">
        <v>95</v>
      </c>
      <c r="B60" s="656" t="str">
        <f t="shared" si="2"/>
        <v>☆</v>
      </c>
      <c r="C60" s="657"/>
      <c r="D60" s="658"/>
      <c r="E60" s="516">
        <v>9.35</v>
      </c>
      <c r="F60" s="516">
        <v>10.35</v>
      </c>
      <c r="G60" s="99">
        <f t="shared" si="1"/>
        <v>1</v>
      </c>
      <c r="H60" s="659"/>
      <c r="I60" s="660"/>
      <c r="J60" s="660"/>
      <c r="K60" s="660"/>
      <c r="L60" s="661"/>
      <c r="M60" s="278"/>
      <c r="N60" s="279"/>
      <c r="O60" s="601" t="s">
        <v>95</v>
      </c>
    </row>
    <row r="61" spans="1:15" ht="81" customHeight="1" thickBot="1">
      <c r="A61" s="451" t="s">
        <v>96</v>
      </c>
      <c r="B61" s="656" t="str">
        <f t="shared" si="2"/>
        <v>☆</v>
      </c>
      <c r="C61" s="657"/>
      <c r="D61" s="658"/>
      <c r="E61" s="516">
        <v>6.57</v>
      </c>
      <c r="F61" s="516">
        <v>6.93</v>
      </c>
      <c r="G61" s="99">
        <f t="shared" si="1"/>
        <v>0.35999999999999943</v>
      </c>
      <c r="H61" s="659"/>
      <c r="I61" s="660"/>
      <c r="J61" s="660"/>
      <c r="K61" s="660"/>
      <c r="L61" s="661"/>
      <c r="M61" s="278"/>
      <c r="N61" s="279"/>
      <c r="O61" s="601" t="s">
        <v>96</v>
      </c>
    </row>
    <row r="62" spans="1:15" ht="75.599999999999994" customHeight="1" thickBot="1">
      <c r="A62" s="451" t="s">
        <v>97</v>
      </c>
      <c r="B62" s="656" t="str">
        <f t="shared" si="2"/>
        <v>★★</v>
      </c>
      <c r="C62" s="657"/>
      <c r="D62" s="658"/>
      <c r="E62" s="516">
        <v>10.93</v>
      </c>
      <c r="F62" s="516">
        <v>8.99</v>
      </c>
      <c r="G62" s="99">
        <f t="shared" si="1"/>
        <v>-1.9399999999999995</v>
      </c>
      <c r="H62" s="659"/>
      <c r="I62" s="660"/>
      <c r="J62" s="660"/>
      <c r="K62" s="660"/>
      <c r="L62" s="661"/>
      <c r="M62" s="278"/>
      <c r="N62" s="279"/>
      <c r="O62" s="601" t="s">
        <v>97</v>
      </c>
    </row>
    <row r="63" spans="1:15" ht="87" customHeight="1" thickBot="1">
      <c r="A63" s="451" t="s">
        <v>98</v>
      </c>
      <c r="B63" s="656" t="b">
        <f t="shared" si="2"/>
        <v>0</v>
      </c>
      <c r="C63" s="657"/>
      <c r="D63" s="658"/>
      <c r="E63" s="590">
        <v>12.65</v>
      </c>
      <c r="F63" s="516">
        <v>8.8699999999999992</v>
      </c>
      <c r="G63" s="99">
        <f t="shared" si="1"/>
        <v>-3.7800000000000011</v>
      </c>
      <c r="H63" s="659"/>
      <c r="I63" s="660"/>
      <c r="J63" s="660"/>
      <c r="K63" s="660"/>
      <c r="L63" s="661"/>
      <c r="M63" s="522"/>
      <c r="N63" s="279"/>
      <c r="O63" s="601" t="s">
        <v>98</v>
      </c>
    </row>
    <row r="64" spans="1:15" ht="73.2" customHeight="1" thickBot="1">
      <c r="A64" s="451" t="s">
        <v>99</v>
      </c>
      <c r="B64" s="656" t="str">
        <f t="shared" si="2"/>
        <v>★★</v>
      </c>
      <c r="C64" s="657"/>
      <c r="D64" s="658"/>
      <c r="E64" s="516">
        <v>6.25</v>
      </c>
      <c r="F64" s="191">
        <v>4.3</v>
      </c>
      <c r="G64" s="99">
        <f t="shared" si="1"/>
        <v>-1.9500000000000002</v>
      </c>
      <c r="H64" s="665"/>
      <c r="I64" s="666"/>
      <c r="J64" s="666"/>
      <c r="K64" s="666"/>
      <c r="L64" s="667"/>
      <c r="M64" s="278"/>
      <c r="N64" s="279"/>
      <c r="O64" s="601" t="s">
        <v>99</v>
      </c>
    </row>
    <row r="65" spans="1:18" ht="80.25" customHeight="1" thickBot="1">
      <c r="A65" s="451" t="s">
        <v>100</v>
      </c>
      <c r="B65" s="656" t="b">
        <f t="shared" si="2"/>
        <v>0</v>
      </c>
      <c r="C65" s="657"/>
      <c r="D65" s="658"/>
      <c r="E65" s="516">
        <v>11.94</v>
      </c>
      <c r="F65" s="516">
        <v>7.94</v>
      </c>
      <c r="G65" s="99">
        <f t="shared" si="1"/>
        <v>-3.9999999999999991</v>
      </c>
      <c r="H65" s="574"/>
      <c r="I65" s="575"/>
      <c r="J65" s="575"/>
      <c r="K65" s="575"/>
      <c r="L65" s="576"/>
      <c r="M65" s="247"/>
      <c r="N65" s="279"/>
      <c r="O65" s="601" t="s">
        <v>100</v>
      </c>
    </row>
    <row r="66" spans="1:18" ht="88.5" customHeight="1" thickBot="1">
      <c r="A66" s="451" t="s">
        <v>101</v>
      </c>
      <c r="B66" s="656" t="str">
        <f t="shared" si="2"/>
        <v>★</v>
      </c>
      <c r="C66" s="657"/>
      <c r="D66" s="658"/>
      <c r="E66" s="590">
        <v>18.829999999999998</v>
      </c>
      <c r="F66" s="590">
        <v>17.670000000000002</v>
      </c>
      <c r="G66" s="99">
        <f t="shared" si="1"/>
        <v>-1.1599999999999966</v>
      </c>
      <c r="H66" s="668" t="s">
        <v>301</v>
      </c>
      <c r="I66" s="669"/>
      <c r="J66" s="669"/>
      <c r="K66" s="669"/>
      <c r="L66" s="670"/>
      <c r="M66" s="278" t="s">
        <v>302</v>
      </c>
      <c r="N66" s="279">
        <v>44587</v>
      </c>
      <c r="O66" s="601" t="s">
        <v>101</v>
      </c>
    </row>
    <row r="67" spans="1:18" ht="78.75" customHeight="1" thickBot="1">
      <c r="A67" s="451" t="s">
        <v>102</v>
      </c>
      <c r="B67" s="656" t="str">
        <f t="shared" si="2"/>
        <v>★★</v>
      </c>
      <c r="C67" s="657"/>
      <c r="D67" s="658"/>
      <c r="E67" s="590">
        <v>12.89</v>
      </c>
      <c r="F67" s="516">
        <v>10.5</v>
      </c>
      <c r="G67" s="99">
        <f t="shared" si="1"/>
        <v>-2.3900000000000006</v>
      </c>
      <c r="H67" s="659"/>
      <c r="I67" s="660"/>
      <c r="J67" s="660"/>
      <c r="K67" s="660"/>
      <c r="L67" s="661"/>
      <c r="M67" s="278"/>
      <c r="N67" s="279"/>
      <c r="O67" s="601" t="s">
        <v>102</v>
      </c>
    </row>
    <row r="68" spans="1:18" ht="63" customHeight="1" thickBot="1">
      <c r="A68" s="458" t="s">
        <v>103</v>
      </c>
      <c r="B68" s="656" t="str">
        <f t="shared" si="2"/>
        <v>★</v>
      </c>
      <c r="C68" s="657"/>
      <c r="D68" s="658"/>
      <c r="E68" s="516">
        <v>10.91</v>
      </c>
      <c r="F68" s="516">
        <v>10.26</v>
      </c>
      <c r="G68" s="99">
        <f t="shared" si="1"/>
        <v>-0.65000000000000036</v>
      </c>
      <c r="H68" s="659"/>
      <c r="I68" s="660"/>
      <c r="J68" s="660"/>
      <c r="K68" s="660"/>
      <c r="L68" s="661"/>
      <c r="M68" s="452"/>
      <c r="N68" s="453"/>
      <c r="O68" s="601" t="s">
        <v>103</v>
      </c>
    </row>
    <row r="69" spans="1:18" ht="72.75" customHeight="1" thickBot="1">
      <c r="A69" s="454" t="s">
        <v>104</v>
      </c>
      <c r="B69" s="656" t="str">
        <f t="shared" si="2"/>
        <v>☆</v>
      </c>
      <c r="C69" s="657"/>
      <c r="D69" s="658"/>
      <c r="E69" s="310">
        <v>0.94</v>
      </c>
      <c r="F69" s="310">
        <v>2.0299999999999998</v>
      </c>
      <c r="G69" s="99">
        <f t="shared" si="1"/>
        <v>1.0899999999999999</v>
      </c>
      <c r="H69" s="662" t="s">
        <v>416</v>
      </c>
      <c r="I69" s="663"/>
      <c r="J69" s="663"/>
      <c r="K69" s="663"/>
      <c r="L69" s="664"/>
      <c r="M69" s="607" t="s">
        <v>417</v>
      </c>
      <c r="N69" s="608">
        <v>44595</v>
      </c>
      <c r="O69" s="601" t="s">
        <v>104</v>
      </c>
    </row>
    <row r="70" spans="1:18" ht="58.5" customHeight="1" thickBot="1">
      <c r="A70" s="459" t="s">
        <v>105</v>
      </c>
      <c r="B70" s="656" t="str">
        <f t="shared" si="2"/>
        <v>★</v>
      </c>
      <c r="C70" s="657"/>
      <c r="D70" s="658"/>
      <c r="E70" s="918">
        <v>8.09</v>
      </c>
      <c r="F70" s="919">
        <v>7.1</v>
      </c>
      <c r="G70" s="274">
        <f t="shared" si="1"/>
        <v>-0.99000000000000021</v>
      </c>
      <c r="H70" s="659"/>
      <c r="I70" s="660"/>
      <c r="J70" s="660"/>
      <c r="K70" s="660"/>
      <c r="L70" s="661"/>
      <c r="M70" s="460"/>
      <c r="N70" s="461"/>
      <c r="O70" s="601"/>
    </row>
    <row r="71" spans="1:18" ht="42.75" customHeight="1" thickBot="1">
      <c r="A71" s="462"/>
      <c r="B71" s="462"/>
      <c r="C71" s="462"/>
      <c r="D71" s="462"/>
      <c r="E71" s="701"/>
      <c r="F71" s="701"/>
      <c r="G71" s="701"/>
      <c r="H71" s="701"/>
      <c r="I71" s="701"/>
      <c r="J71" s="701"/>
      <c r="K71" s="701"/>
      <c r="L71" s="701"/>
      <c r="M71" s="78">
        <f>COUNTIF(E23:E69,"&gt;=10")</f>
        <v>15</v>
      </c>
      <c r="N71" s="78">
        <f>COUNTIF(F23:F69,"&gt;=10")</f>
        <v>9</v>
      </c>
      <c r="O71" s="78" t="s">
        <v>29</v>
      </c>
    </row>
    <row r="72" spans="1:18" ht="36.75" customHeight="1" thickBot="1">
      <c r="A72" s="100" t="s">
        <v>21</v>
      </c>
      <c r="B72" s="101"/>
      <c r="C72" s="171"/>
      <c r="D72" s="171"/>
      <c r="E72" s="702" t="s">
        <v>20</v>
      </c>
      <c r="F72" s="702"/>
      <c r="G72" s="702"/>
      <c r="H72" s="703" t="s">
        <v>294</v>
      </c>
      <c r="I72" s="704"/>
      <c r="J72" s="101"/>
      <c r="K72" s="102"/>
      <c r="L72" s="102"/>
      <c r="M72" s="103"/>
      <c r="N72" s="104"/>
    </row>
    <row r="73" spans="1:18" ht="36.75" customHeight="1" thickBot="1">
      <c r="A73" s="105"/>
      <c r="B73" s="463"/>
      <c r="C73" s="705" t="s">
        <v>106</v>
      </c>
      <c r="D73" s="706"/>
      <c r="E73" s="706"/>
      <c r="F73" s="707"/>
      <c r="G73" s="106">
        <f>+F70</f>
        <v>7.1</v>
      </c>
      <c r="H73" s="107" t="s">
        <v>107</v>
      </c>
      <c r="I73" s="708">
        <f>+G70</f>
        <v>-0.99000000000000021</v>
      </c>
      <c r="J73" s="709"/>
      <c r="K73" s="464"/>
      <c r="L73" s="464"/>
      <c r="M73" s="465"/>
      <c r="N73" s="108"/>
    </row>
    <row r="74" spans="1:18" ht="36.75" customHeight="1" thickBot="1">
      <c r="A74" s="105"/>
      <c r="B74" s="463"/>
      <c r="C74" s="671" t="s">
        <v>108</v>
      </c>
      <c r="D74" s="672"/>
      <c r="E74" s="672"/>
      <c r="F74" s="673"/>
      <c r="G74" s="109">
        <f>+F35</f>
        <v>8.4499999999999993</v>
      </c>
      <c r="H74" s="110" t="s">
        <v>107</v>
      </c>
      <c r="I74" s="674">
        <f>+G35</f>
        <v>-1.5500000000000007</v>
      </c>
      <c r="J74" s="675"/>
      <c r="K74" s="464"/>
      <c r="L74" s="464"/>
      <c r="M74" s="465"/>
      <c r="N74" s="108"/>
      <c r="R74" s="523" t="s">
        <v>21</v>
      </c>
    </row>
    <row r="75" spans="1:18" ht="36.75" customHeight="1" thickBot="1">
      <c r="A75" s="105"/>
      <c r="B75" s="463"/>
      <c r="C75" s="676" t="s">
        <v>109</v>
      </c>
      <c r="D75" s="677"/>
      <c r="E75" s="677"/>
      <c r="F75" s="111" t="str">
        <f>VLOOKUP(G75,F:P,10,0)</f>
        <v>大分県</v>
      </c>
      <c r="G75" s="112">
        <f>MAX(F23:F70)</f>
        <v>17.670000000000002</v>
      </c>
      <c r="H75" s="678" t="s">
        <v>110</v>
      </c>
      <c r="I75" s="679"/>
      <c r="J75" s="679"/>
      <c r="K75" s="113">
        <f>+N71</f>
        <v>9</v>
      </c>
      <c r="L75" s="114" t="s">
        <v>111</v>
      </c>
      <c r="M75" s="115">
        <f>N71-M71</f>
        <v>-6</v>
      </c>
      <c r="N75" s="108"/>
      <c r="R75" s="524"/>
    </row>
    <row r="76" spans="1:18" ht="36.75" customHeight="1" thickBot="1">
      <c r="A76" s="116"/>
      <c r="B76" s="117"/>
      <c r="C76" s="117"/>
      <c r="D76" s="117"/>
      <c r="E76" s="117"/>
      <c r="F76" s="117"/>
      <c r="G76" s="117"/>
      <c r="H76" s="117"/>
      <c r="I76" s="117"/>
      <c r="J76" s="117"/>
      <c r="K76" s="118"/>
      <c r="L76" s="118"/>
      <c r="M76" s="119"/>
      <c r="N76" s="120"/>
      <c r="R76" s="524"/>
    </row>
    <row r="77" spans="1:18" ht="30.75" customHeight="1">
      <c r="A77" s="153"/>
      <c r="B77" s="153"/>
      <c r="C77" s="153"/>
      <c r="D77" s="153"/>
      <c r="E77" s="153"/>
      <c r="F77" s="153"/>
      <c r="G77" s="153"/>
      <c r="H77" s="153"/>
      <c r="I77" s="153"/>
      <c r="J77" s="153"/>
      <c r="K77" s="466"/>
      <c r="L77" s="466"/>
      <c r="M77" s="467"/>
      <c r="N77" s="468"/>
      <c r="R77" s="525"/>
    </row>
    <row r="78" spans="1:18" ht="30.75" customHeight="1" thickBot="1">
      <c r="A78" s="469"/>
      <c r="B78" s="469"/>
      <c r="C78" s="469"/>
      <c r="D78" s="469"/>
      <c r="E78" s="469"/>
      <c r="F78" s="469"/>
      <c r="G78" s="469"/>
      <c r="H78" s="469"/>
      <c r="I78" s="469"/>
      <c r="J78" s="469"/>
      <c r="K78" s="470"/>
      <c r="L78" s="470"/>
      <c r="M78" s="471"/>
      <c r="N78" s="469"/>
    </row>
    <row r="79" spans="1:18" ht="24.75" customHeight="1" thickTop="1">
      <c r="A79" s="680">
        <v>3</v>
      </c>
      <c r="B79" s="683" t="s">
        <v>295</v>
      </c>
      <c r="C79" s="684"/>
      <c r="D79" s="684"/>
      <c r="E79" s="684"/>
      <c r="F79" s="685"/>
      <c r="G79" s="692" t="s">
        <v>296</v>
      </c>
      <c r="H79" s="693"/>
      <c r="I79" s="693"/>
      <c r="J79" s="693"/>
      <c r="K79" s="693"/>
      <c r="L79" s="693"/>
      <c r="M79" s="693"/>
      <c r="N79" s="694"/>
    </row>
    <row r="80" spans="1:18" ht="24.75" customHeight="1">
      <c r="A80" s="681"/>
      <c r="B80" s="686"/>
      <c r="C80" s="687"/>
      <c r="D80" s="687"/>
      <c r="E80" s="687"/>
      <c r="F80" s="688"/>
      <c r="G80" s="695"/>
      <c r="H80" s="696"/>
      <c r="I80" s="696"/>
      <c r="J80" s="696"/>
      <c r="K80" s="696"/>
      <c r="L80" s="696"/>
      <c r="M80" s="696"/>
      <c r="N80" s="697"/>
      <c r="O80" s="472" t="s">
        <v>29</v>
      </c>
      <c r="P80" s="472"/>
    </row>
    <row r="81" spans="1:16" ht="24.75" customHeight="1">
      <c r="A81" s="681"/>
      <c r="B81" s="686"/>
      <c r="C81" s="687"/>
      <c r="D81" s="687"/>
      <c r="E81" s="687"/>
      <c r="F81" s="688"/>
      <c r="G81" s="695"/>
      <c r="H81" s="696"/>
      <c r="I81" s="696"/>
      <c r="J81" s="696"/>
      <c r="K81" s="696"/>
      <c r="L81" s="696"/>
      <c r="M81" s="696"/>
      <c r="N81" s="697"/>
      <c r="O81" s="472" t="s">
        <v>21</v>
      </c>
      <c r="P81" s="472" t="s">
        <v>112</v>
      </c>
    </row>
    <row r="82" spans="1:16" ht="24.75" customHeight="1">
      <c r="A82" s="681"/>
      <c r="B82" s="686"/>
      <c r="C82" s="687"/>
      <c r="D82" s="687"/>
      <c r="E82" s="687"/>
      <c r="F82" s="688"/>
      <c r="G82" s="695"/>
      <c r="H82" s="696"/>
      <c r="I82" s="696"/>
      <c r="J82" s="696"/>
      <c r="K82" s="696"/>
      <c r="L82" s="696"/>
      <c r="M82" s="696"/>
      <c r="N82" s="697"/>
      <c r="O82" s="473"/>
      <c r="P82" s="472"/>
    </row>
    <row r="83" spans="1:16" ht="46.2" customHeight="1" thickBot="1">
      <c r="A83" s="682"/>
      <c r="B83" s="689"/>
      <c r="C83" s="690"/>
      <c r="D83" s="690"/>
      <c r="E83" s="690"/>
      <c r="F83" s="691"/>
      <c r="G83" s="698"/>
      <c r="H83" s="699"/>
      <c r="I83" s="699"/>
      <c r="J83" s="699"/>
      <c r="K83" s="699"/>
      <c r="L83" s="699"/>
      <c r="M83" s="699"/>
      <c r="N83" s="700"/>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6">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 ref="B31:D31"/>
    <mergeCell ref="H31:L31"/>
    <mergeCell ref="B32:D32"/>
    <mergeCell ref="H32:L32"/>
    <mergeCell ref="B33:D33"/>
    <mergeCell ref="H33:L33"/>
    <mergeCell ref="B29:D29"/>
    <mergeCell ref="H29:L29"/>
    <mergeCell ref="B30:D30"/>
    <mergeCell ref="H30:L30"/>
    <mergeCell ref="B37:D37"/>
    <mergeCell ref="H37:L37"/>
    <mergeCell ref="B38:D38"/>
    <mergeCell ref="H38:L38"/>
    <mergeCell ref="B39:D39"/>
    <mergeCell ref="H39:L39"/>
    <mergeCell ref="B35:D35"/>
    <mergeCell ref="H35:L35"/>
    <mergeCell ref="B36:D36"/>
    <mergeCell ref="H36:L36"/>
    <mergeCell ref="B43:D43"/>
    <mergeCell ref="H43:L43"/>
    <mergeCell ref="B44:D44"/>
    <mergeCell ref="H44:L44"/>
    <mergeCell ref="B45:D45"/>
    <mergeCell ref="H45:L45"/>
    <mergeCell ref="B40:D40"/>
    <mergeCell ref="H40:L40"/>
    <mergeCell ref="B41:D41"/>
    <mergeCell ref="H41:L41"/>
    <mergeCell ref="B42:D42"/>
    <mergeCell ref="H42:L42"/>
    <mergeCell ref="B49:D49"/>
    <mergeCell ref="H49:L49"/>
    <mergeCell ref="B50:D50"/>
    <mergeCell ref="H50:L50"/>
    <mergeCell ref="B51:D51"/>
    <mergeCell ref="H51:L51"/>
    <mergeCell ref="B46:D46"/>
    <mergeCell ref="H46:L46"/>
    <mergeCell ref="B47:D47"/>
    <mergeCell ref="H47:L47"/>
    <mergeCell ref="B48:D48"/>
    <mergeCell ref="H48:L48"/>
    <mergeCell ref="B55:D55"/>
    <mergeCell ref="H55:L55"/>
    <mergeCell ref="B56:D56"/>
    <mergeCell ref="H56:L56"/>
    <mergeCell ref="B57:D57"/>
    <mergeCell ref="B52:D52"/>
    <mergeCell ref="H52:L52"/>
    <mergeCell ref="B53:D53"/>
    <mergeCell ref="H53:L53"/>
    <mergeCell ref="B54:D54"/>
    <mergeCell ref="H54:L54"/>
    <mergeCell ref="B61:D61"/>
    <mergeCell ref="H61:L61"/>
    <mergeCell ref="B62:D62"/>
    <mergeCell ref="H62:L62"/>
    <mergeCell ref="B63:D63"/>
    <mergeCell ref="H63:L63"/>
    <mergeCell ref="B58:D58"/>
    <mergeCell ref="H58:L58"/>
    <mergeCell ref="B59:D59"/>
    <mergeCell ref="H59:L59"/>
    <mergeCell ref="B60:D60"/>
    <mergeCell ref="H60:L60"/>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7:D67"/>
    <mergeCell ref="H67:L67"/>
    <mergeCell ref="B68:D68"/>
    <mergeCell ref="H68:L68"/>
    <mergeCell ref="B69:D69"/>
    <mergeCell ref="H69:L69"/>
    <mergeCell ref="B64:D64"/>
    <mergeCell ref="H64:L64"/>
    <mergeCell ref="B65:D65"/>
    <mergeCell ref="B66:D66"/>
    <mergeCell ref="H66:L66"/>
  </mergeCells>
  <phoneticPr fontId="107"/>
  <conditionalFormatting sqref="G23:G70">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N77">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BD803-E356-45A3-BDE0-F6DBB23C4222}">
  <dimension ref="A1:P32"/>
  <sheetViews>
    <sheetView view="pageBreakPreview" zoomScaleNormal="75" zoomScaleSheetLayoutView="100" workbookViewId="0">
      <selection activeCell="T3" sqref="T3"/>
    </sheetView>
  </sheetViews>
  <sheetFormatPr defaultColWidth="9" defaultRowHeight="13.2"/>
  <cols>
    <col min="1" max="1" width="4.88671875" style="610" customWidth="1"/>
    <col min="2" max="5" width="9" style="610"/>
    <col min="6" max="7" width="12.77734375" style="610" customWidth="1"/>
    <col min="8" max="11" width="9" style="610"/>
    <col min="12" max="12" width="16.33203125" style="610" customWidth="1"/>
    <col min="13" max="13" width="4.109375" style="610" customWidth="1"/>
    <col min="14" max="16384" width="9" style="610"/>
  </cols>
  <sheetData>
    <row r="1" spans="1:16" ht="23.4">
      <c r="A1" s="734" t="s">
        <v>305</v>
      </c>
      <c r="B1" s="734"/>
      <c r="C1" s="734"/>
      <c r="D1" s="734"/>
      <c r="E1" s="734"/>
      <c r="F1" s="734"/>
      <c r="G1" s="734"/>
      <c r="H1" s="734"/>
      <c r="I1" s="734"/>
      <c r="J1" s="735"/>
      <c r="K1" s="735"/>
      <c r="L1" s="735"/>
      <c r="M1" s="735"/>
    </row>
    <row r="2" spans="1:16" ht="19.2">
      <c r="A2" s="884" t="s">
        <v>499</v>
      </c>
      <c r="B2" s="884"/>
      <c r="C2" s="884"/>
      <c r="D2" s="884"/>
      <c r="E2" s="884"/>
      <c r="F2" s="884"/>
      <c r="G2" s="884"/>
      <c r="H2" s="884"/>
      <c r="I2" s="884"/>
      <c r="J2" s="885"/>
      <c r="K2" s="885"/>
      <c r="L2" s="885"/>
      <c r="M2" s="885"/>
      <c r="N2" s="612"/>
    </row>
    <row r="3" spans="1:16" ht="19.2">
      <c r="A3" s="884" t="s">
        <v>500</v>
      </c>
      <c r="B3" s="884"/>
      <c r="C3" s="884"/>
      <c r="D3" s="884"/>
      <c r="E3" s="884"/>
      <c r="F3" s="884"/>
      <c r="G3" s="884"/>
      <c r="H3" s="884"/>
      <c r="I3" s="884"/>
      <c r="J3" s="885"/>
      <c r="K3" s="885"/>
      <c r="L3" s="885"/>
      <c r="M3" s="885"/>
      <c r="N3" s="886"/>
    </row>
    <row r="4" spans="1:16" ht="16.2">
      <c r="A4" s="887" t="s">
        <v>306</v>
      </c>
      <c r="B4" s="887"/>
      <c r="C4" s="887"/>
      <c r="D4" s="887"/>
      <c r="E4" s="887"/>
      <c r="F4" s="887"/>
      <c r="G4" s="887"/>
      <c r="H4" s="887"/>
      <c r="I4" s="887"/>
      <c r="J4" s="888"/>
      <c r="K4" s="888"/>
      <c r="L4" s="888"/>
      <c r="M4" s="888"/>
      <c r="N4" s="886"/>
    </row>
    <row r="5" spans="1:16" ht="16.2">
      <c r="A5" s="889" t="s">
        <v>21</v>
      </c>
      <c r="B5" s="889"/>
      <c r="C5" s="889"/>
      <c r="D5" s="889"/>
      <c r="E5" s="889"/>
      <c r="F5" s="889"/>
      <c r="G5" s="889"/>
      <c r="H5" s="889"/>
      <c r="I5" s="889"/>
      <c r="J5" s="735"/>
      <c r="K5" s="735"/>
      <c r="L5" s="735"/>
      <c r="M5" s="735"/>
      <c r="N5" s="886"/>
    </row>
    <row r="6" spans="1:16" ht="16.2">
      <c r="A6" s="890"/>
      <c r="B6" s="891"/>
      <c r="C6" s="891"/>
      <c r="D6" s="891"/>
      <c r="E6" s="891"/>
      <c r="F6" s="891"/>
      <c r="G6" s="891"/>
      <c r="H6" s="891"/>
      <c r="I6" s="891"/>
      <c r="J6" s="891"/>
      <c r="K6" s="891"/>
      <c r="L6" s="891"/>
      <c r="M6" s="891"/>
      <c r="N6" s="886"/>
    </row>
    <row r="7" spans="1:16" ht="16.2">
      <c r="A7" s="891"/>
      <c r="B7" s="892" t="s">
        <v>501</v>
      </c>
      <c r="C7" s="893"/>
      <c r="D7" s="893"/>
      <c r="E7" s="893"/>
      <c r="F7" s="891"/>
      <c r="G7" s="891"/>
      <c r="H7" s="894" t="s">
        <v>502</v>
      </c>
      <c r="I7" s="895"/>
      <c r="J7" s="895"/>
      <c r="K7" s="895"/>
      <c r="L7" s="895"/>
      <c r="M7" s="891"/>
      <c r="N7" s="886"/>
    </row>
    <row r="8" spans="1:16" ht="16.2">
      <c r="A8" s="891"/>
      <c r="B8" s="896"/>
      <c r="C8" s="896"/>
      <c r="D8" s="896" t="s">
        <v>29</v>
      </c>
      <c r="E8" s="896"/>
      <c r="F8" s="891"/>
      <c r="G8" s="891"/>
      <c r="H8" s="894" t="s">
        <v>503</v>
      </c>
      <c r="I8" s="895"/>
      <c r="J8" s="895"/>
      <c r="K8" s="895"/>
      <c r="L8" s="895"/>
      <c r="M8" s="891"/>
      <c r="N8" s="886"/>
      <c r="O8" s="610" t="s">
        <v>21</v>
      </c>
    </row>
    <row r="9" spans="1:16" ht="16.2">
      <c r="A9" s="891"/>
      <c r="B9" s="896" t="s">
        <v>504</v>
      </c>
      <c r="C9" s="896"/>
      <c r="D9" s="896"/>
      <c r="E9" s="896"/>
      <c r="F9" s="891"/>
      <c r="G9" s="891"/>
      <c r="H9" s="897" t="s">
        <v>505</v>
      </c>
      <c r="I9" s="898"/>
      <c r="J9" s="898"/>
      <c r="K9" s="898"/>
      <c r="L9" s="898"/>
      <c r="M9" s="891"/>
    </row>
    <row r="10" spans="1:16" ht="16.2">
      <c r="A10" s="891"/>
      <c r="B10" s="892" t="s">
        <v>506</v>
      </c>
      <c r="C10" s="893"/>
      <c r="D10" s="893"/>
      <c r="E10" s="893"/>
      <c r="F10" s="891"/>
      <c r="G10" s="891"/>
      <c r="H10" s="897"/>
      <c r="I10" s="898" t="s">
        <v>507</v>
      </c>
      <c r="J10" s="898"/>
      <c r="K10" s="898"/>
      <c r="L10" s="898"/>
      <c r="M10" s="891"/>
    </row>
    <row r="11" spans="1:16" ht="16.2">
      <c r="A11" s="891"/>
      <c r="B11" s="896"/>
      <c r="C11" s="896"/>
      <c r="D11" s="896"/>
      <c r="E11" s="896"/>
      <c r="F11" s="891"/>
      <c r="G11" s="891"/>
      <c r="H11" s="897" t="s">
        <v>508</v>
      </c>
      <c r="I11" s="898"/>
      <c r="J11" s="898"/>
      <c r="K11" s="898"/>
      <c r="L11" s="898"/>
      <c r="M11" s="891"/>
    </row>
    <row r="12" spans="1:16" ht="16.2">
      <c r="A12" s="891"/>
      <c r="B12" s="892" t="s">
        <v>509</v>
      </c>
      <c r="C12" s="893"/>
      <c r="D12" s="893"/>
      <c r="E12" s="893"/>
      <c r="F12" s="899"/>
      <c r="G12" s="899"/>
      <c r="H12" s="897"/>
      <c r="I12" s="898" t="s">
        <v>507</v>
      </c>
      <c r="J12" s="898"/>
      <c r="K12" s="898"/>
      <c r="L12" s="898"/>
      <c r="M12" s="891"/>
    </row>
    <row r="13" spans="1:16" ht="16.2">
      <c r="A13" s="891"/>
      <c r="B13" s="896"/>
      <c r="C13" s="896"/>
      <c r="D13" s="900" t="s">
        <v>29</v>
      </c>
      <c r="E13" s="900"/>
      <c r="F13" s="901"/>
      <c r="G13" s="901"/>
      <c r="H13" s="902" t="s">
        <v>510</v>
      </c>
      <c r="I13" s="903"/>
      <c r="J13" s="903"/>
      <c r="K13" s="903"/>
      <c r="L13" s="903"/>
      <c r="M13" s="891"/>
    </row>
    <row r="14" spans="1:16" ht="17.399999999999999">
      <c r="A14" s="891"/>
      <c r="B14" s="891"/>
      <c r="C14" s="891"/>
      <c r="D14" s="901" t="s">
        <v>29</v>
      </c>
      <c r="E14" s="901"/>
      <c r="F14" s="901"/>
      <c r="G14" s="901"/>
      <c r="H14" s="904"/>
      <c r="I14" s="904"/>
      <c r="J14" s="904"/>
      <c r="K14" s="904"/>
      <c r="L14" s="904"/>
      <c r="M14" s="891"/>
      <c r="P14" s="611"/>
    </row>
    <row r="15" spans="1:16" ht="10.8" customHeight="1">
      <c r="A15" s="891"/>
      <c r="B15" s="891"/>
      <c r="C15" s="891"/>
      <c r="D15" s="899"/>
      <c r="E15" s="899"/>
      <c r="F15" s="899"/>
      <c r="G15" s="899"/>
      <c r="H15" s="899"/>
      <c r="I15" s="899"/>
      <c r="J15" s="899"/>
      <c r="K15" s="899"/>
      <c r="L15" s="899"/>
      <c r="M15" s="891"/>
      <c r="P15" s="614" t="s">
        <v>21</v>
      </c>
    </row>
    <row r="16" spans="1:16" ht="10.8" customHeight="1">
      <c r="A16" s="891"/>
      <c r="B16" s="891"/>
      <c r="C16" s="891"/>
      <c r="D16" s="891"/>
      <c r="E16" s="891"/>
      <c r="F16" s="891"/>
      <c r="G16" s="891"/>
      <c r="H16" s="891"/>
      <c r="I16" s="891"/>
      <c r="J16" s="891"/>
      <c r="K16" s="891"/>
      <c r="L16" s="891"/>
      <c r="M16" s="891"/>
    </row>
    <row r="17" spans="1:14" ht="10.8" customHeight="1" thickBot="1">
      <c r="A17" s="905"/>
      <c r="B17" s="906"/>
      <c r="C17" s="906"/>
      <c r="D17" s="906"/>
      <c r="E17" s="906"/>
      <c r="F17" s="906"/>
      <c r="G17" s="906"/>
      <c r="H17" s="906"/>
      <c r="I17" s="906"/>
      <c r="J17" s="906"/>
      <c r="K17" s="906"/>
      <c r="L17" s="906"/>
      <c r="M17" s="906"/>
    </row>
    <row r="18" spans="1:14" ht="13.8" thickTop="1">
      <c r="A18" s="906"/>
      <c r="B18" s="907" t="s">
        <v>511</v>
      </c>
      <c r="C18" s="908"/>
      <c r="D18" s="908"/>
      <c r="E18" s="908"/>
      <c r="F18" s="908"/>
      <c r="G18" s="908"/>
      <c r="H18" s="908"/>
      <c r="I18" s="908"/>
      <c r="J18" s="908"/>
      <c r="K18" s="908"/>
      <c r="L18" s="909"/>
      <c r="M18" s="906"/>
    </row>
    <row r="19" spans="1:14">
      <c r="A19" s="906"/>
      <c r="B19" s="910"/>
      <c r="C19" s="911"/>
      <c r="D19" s="911"/>
      <c r="E19" s="911"/>
      <c r="F19" s="911"/>
      <c r="G19" s="911"/>
      <c r="H19" s="911"/>
      <c r="I19" s="911"/>
      <c r="J19" s="911"/>
      <c r="K19" s="911"/>
      <c r="L19" s="912"/>
      <c r="M19" s="906"/>
    </row>
    <row r="20" spans="1:14">
      <c r="A20" s="906"/>
      <c r="B20" s="910"/>
      <c r="C20" s="911"/>
      <c r="D20" s="911"/>
      <c r="E20" s="911"/>
      <c r="F20" s="911"/>
      <c r="G20" s="911"/>
      <c r="H20" s="911"/>
      <c r="I20" s="911"/>
      <c r="J20" s="911"/>
      <c r="K20" s="911"/>
      <c r="L20" s="912"/>
      <c r="M20" s="906"/>
    </row>
    <row r="21" spans="1:14">
      <c r="A21" s="906"/>
      <c r="B21" s="910"/>
      <c r="C21" s="911"/>
      <c r="D21" s="911"/>
      <c r="E21" s="911"/>
      <c r="F21" s="911"/>
      <c r="G21" s="911"/>
      <c r="H21" s="911"/>
      <c r="I21" s="911"/>
      <c r="J21" s="911"/>
      <c r="K21" s="911"/>
      <c r="L21" s="912"/>
      <c r="M21" s="906"/>
    </row>
    <row r="22" spans="1:14">
      <c r="A22" s="906"/>
      <c r="B22" s="910"/>
      <c r="C22" s="911"/>
      <c r="D22" s="911"/>
      <c r="E22" s="911"/>
      <c r="F22" s="911"/>
      <c r="G22" s="911"/>
      <c r="H22" s="911"/>
      <c r="I22" s="911"/>
      <c r="J22" s="911"/>
      <c r="K22" s="911"/>
      <c r="L22" s="912"/>
      <c r="M22" s="906"/>
    </row>
    <row r="23" spans="1:14">
      <c r="A23" s="906"/>
      <c r="B23" s="910"/>
      <c r="C23" s="911"/>
      <c r="D23" s="911"/>
      <c r="E23" s="911"/>
      <c r="F23" s="911"/>
      <c r="G23" s="911"/>
      <c r="H23" s="911"/>
      <c r="I23" s="911"/>
      <c r="J23" s="911"/>
      <c r="K23" s="911"/>
      <c r="L23" s="912"/>
      <c r="M23" s="906"/>
    </row>
    <row r="24" spans="1:14">
      <c r="A24" s="906"/>
      <c r="B24" s="910"/>
      <c r="C24" s="911"/>
      <c r="D24" s="911"/>
      <c r="E24" s="911"/>
      <c r="F24" s="911"/>
      <c r="G24" s="911"/>
      <c r="H24" s="911"/>
      <c r="I24" s="911"/>
      <c r="J24" s="911"/>
      <c r="K24" s="911"/>
      <c r="L24" s="912"/>
      <c r="M24" s="906"/>
    </row>
    <row r="25" spans="1:14" ht="13.8" thickBot="1">
      <c r="A25" s="906"/>
      <c r="B25" s="913"/>
      <c r="C25" s="914"/>
      <c r="D25" s="914"/>
      <c r="E25" s="914"/>
      <c r="F25" s="914"/>
      <c r="G25" s="914"/>
      <c r="H25" s="914"/>
      <c r="I25" s="914"/>
      <c r="J25" s="914"/>
      <c r="K25" s="914"/>
      <c r="L25" s="915"/>
      <c r="M25" s="906"/>
    </row>
    <row r="26" spans="1:14" ht="8.4" customHeight="1" thickTop="1">
      <c r="A26" s="906"/>
      <c r="B26" s="906"/>
      <c r="C26" s="906"/>
      <c r="D26" s="906"/>
      <c r="E26" s="906"/>
      <c r="F26" s="906"/>
      <c r="G26" s="906"/>
      <c r="H26" s="906"/>
      <c r="I26" s="906"/>
      <c r="J26" s="906"/>
      <c r="K26" s="906"/>
      <c r="L26" s="906"/>
      <c r="M26" s="906"/>
    </row>
    <row r="27" spans="1:14" ht="8.4" customHeight="1">
      <c r="A27" s="906"/>
      <c r="B27" s="906"/>
      <c r="C27" s="906"/>
      <c r="D27" s="906"/>
      <c r="E27" s="906"/>
      <c r="F27" s="906"/>
      <c r="G27" s="906"/>
      <c r="H27" s="906"/>
      <c r="I27" s="906"/>
      <c r="J27" s="906"/>
      <c r="K27" s="906"/>
      <c r="L27" s="906"/>
      <c r="M27" s="906"/>
    </row>
    <row r="28" spans="1:14">
      <c r="A28" s="916"/>
      <c r="B28" s="917"/>
      <c r="C28" s="917"/>
      <c r="D28" s="917"/>
      <c r="E28" s="917"/>
      <c r="F28" s="917"/>
      <c r="G28" s="917"/>
      <c r="H28" s="917"/>
      <c r="I28" s="917"/>
      <c r="J28" s="917"/>
      <c r="K28" s="917"/>
      <c r="L28" s="917"/>
      <c r="M28" s="917"/>
      <c r="N28" s="917"/>
    </row>
    <row r="29" spans="1:14">
      <c r="A29" s="917"/>
      <c r="B29" s="917"/>
      <c r="C29" s="917"/>
      <c r="D29" s="917"/>
      <c r="E29" s="917"/>
      <c r="F29" s="917"/>
      <c r="G29" s="917"/>
      <c r="H29" s="917"/>
      <c r="I29" s="917"/>
      <c r="J29" s="917"/>
      <c r="K29" s="917"/>
      <c r="L29" s="917"/>
      <c r="M29" s="917"/>
      <c r="N29" s="917"/>
    </row>
    <row r="30" spans="1:14">
      <c r="A30" s="917"/>
      <c r="B30" s="917"/>
      <c r="C30" s="917"/>
      <c r="D30" s="917"/>
      <c r="E30" s="917"/>
      <c r="F30" s="917"/>
      <c r="G30" s="917"/>
      <c r="H30" s="917"/>
      <c r="I30" s="917"/>
      <c r="J30" s="917"/>
      <c r="K30" s="917"/>
      <c r="L30" s="917"/>
      <c r="M30" s="917"/>
      <c r="N30" s="917"/>
    </row>
    <row r="31" spans="1:14">
      <c r="A31" s="917"/>
      <c r="B31" s="917"/>
      <c r="C31" s="917"/>
      <c r="D31" s="917"/>
      <c r="E31" s="917"/>
      <c r="F31" s="917"/>
      <c r="G31" s="917"/>
      <c r="H31" s="917"/>
      <c r="I31" s="917"/>
      <c r="J31" s="917"/>
      <c r="K31" s="917"/>
      <c r="L31" s="917"/>
      <c r="M31" s="917"/>
      <c r="N31" s="917"/>
    </row>
    <row r="32" spans="1:14">
      <c r="A32" s="917"/>
      <c r="B32" s="917"/>
      <c r="C32" s="917"/>
      <c r="D32" s="917"/>
      <c r="E32" s="917"/>
      <c r="F32" s="917"/>
      <c r="G32" s="917"/>
      <c r="H32" s="917"/>
      <c r="I32" s="917"/>
      <c r="J32" s="917"/>
      <c r="K32" s="917"/>
      <c r="L32" s="917"/>
      <c r="M32" s="917"/>
      <c r="N32" s="917"/>
    </row>
  </sheetData>
  <mergeCells count="11">
    <mergeCell ref="B10:E10"/>
    <mergeCell ref="B12:E12"/>
    <mergeCell ref="B18:L25"/>
    <mergeCell ref="A28:N32"/>
    <mergeCell ref="A1:M1"/>
    <mergeCell ref="A2:M2"/>
    <mergeCell ref="A3:M3"/>
    <mergeCell ref="N3:N8"/>
    <mergeCell ref="A4:M4"/>
    <mergeCell ref="A5:M5"/>
    <mergeCell ref="B7:E7"/>
  </mergeCells>
  <phoneticPr fontId="107"/>
  <pageMargins left="0.74803149606299213" right="0.74803149606299213" top="0.98425196850393704" bottom="0.98425196850393704" header="0.51181102362204722" footer="0.51181102362204722"/>
  <pageSetup paperSize="9" scale="105"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93"/>
  <sheetViews>
    <sheetView zoomScale="75" zoomScaleNormal="75" workbookViewId="0">
      <selection activeCell="A3" sqref="A3"/>
    </sheetView>
  </sheetViews>
  <sheetFormatPr defaultColWidth="8.88671875" defaultRowHeight="14.4"/>
  <cols>
    <col min="1" max="1" width="12.77734375" style="149" customWidth="1"/>
    <col min="2" max="2" width="25" style="199" customWidth="1"/>
    <col min="3" max="3" width="9.109375" style="199" customWidth="1"/>
    <col min="4" max="4" width="23" style="199" customWidth="1"/>
    <col min="5" max="5" width="19.44140625" style="199" customWidth="1"/>
    <col min="6" max="6" width="12.21875" style="199" customWidth="1"/>
    <col min="7" max="7" width="14.77734375" style="199" customWidth="1"/>
    <col min="8" max="8" width="20.88671875" style="199" customWidth="1"/>
    <col min="9" max="9" width="19" style="199" customWidth="1"/>
    <col min="10" max="10" width="13.21875" style="199" customWidth="1"/>
    <col min="11" max="11" width="10.88671875" style="199" customWidth="1"/>
    <col min="12" max="12" width="13" style="199" customWidth="1"/>
    <col min="13" max="13" width="16.109375" style="199" customWidth="1"/>
    <col min="14" max="14" width="28.77734375" style="199" customWidth="1"/>
    <col min="15" max="15" width="7.88671875" style="199" customWidth="1"/>
    <col min="16" max="16" width="40.44140625" style="301" customWidth="1"/>
    <col min="17" max="17" width="28.109375" style="349" customWidth="1"/>
    <col min="18" max="16384" width="8.88671875" style="199"/>
  </cols>
  <sheetData>
    <row r="1" spans="2:19" ht="31.2" customHeight="1">
      <c r="B1" s="157"/>
      <c r="C1" s="530" t="s">
        <v>353</v>
      </c>
      <c r="D1" s="216"/>
      <c r="E1" s="216"/>
      <c r="F1" s="216"/>
      <c r="G1" s="216" t="s">
        <v>308</v>
      </c>
      <c r="H1" s="216"/>
      <c r="I1" s="216"/>
      <c r="J1" s="216"/>
      <c r="K1" s="216"/>
      <c r="L1" s="216"/>
      <c r="M1" s="216"/>
      <c r="N1" s="216"/>
      <c r="O1" s="149"/>
      <c r="P1" s="299"/>
    </row>
    <row r="2" spans="2:19" ht="31.2" customHeight="1">
      <c r="B2" s="157"/>
      <c r="C2" s="216"/>
      <c r="D2" s="216"/>
      <c r="E2" s="216"/>
      <c r="F2" s="216"/>
      <c r="G2" s="216"/>
      <c r="H2" s="216"/>
      <c r="I2" s="216"/>
      <c r="J2" s="216"/>
      <c r="K2" s="216"/>
      <c r="L2" s="216"/>
      <c r="M2" s="216"/>
      <c r="N2" s="216"/>
      <c r="O2" s="149"/>
      <c r="P2" s="299"/>
    </row>
    <row r="3" spans="2:19" ht="266.39999999999998" customHeight="1">
      <c r="B3" s="742"/>
      <c r="C3" s="742"/>
      <c r="D3" s="742"/>
      <c r="E3" s="742"/>
      <c r="F3" s="742"/>
      <c r="G3" s="742"/>
      <c r="H3" s="742"/>
      <c r="I3" s="742"/>
      <c r="J3" s="742"/>
      <c r="K3" s="742"/>
      <c r="L3" s="742"/>
      <c r="M3" s="742"/>
      <c r="N3" s="742"/>
      <c r="O3" s="149" t="s">
        <v>209</v>
      </c>
      <c r="P3" s="299"/>
    </row>
    <row r="4" spans="2:19" ht="29.25" customHeight="1">
      <c r="B4" s="251"/>
      <c r="C4" s="252" t="s">
        <v>319</v>
      </c>
      <c r="D4" s="253"/>
      <c r="E4" s="253"/>
      <c r="F4" s="253"/>
      <c r="G4" s="254"/>
      <c r="H4" s="253"/>
      <c r="I4" s="253"/>
      <c r="J4" s="255"/>
      <c r="K4" s="255"/>
      <c r="L4" s="255"/>
      <c r="M4" s="255"/>
      <c r="N4" s="256"/>
      <c r="O4" s="149"/>
      <c r="P4" s="280"/>
    </row>
    <row r="5" spans="2:19" ht="267" customHeight="1">
      <c r="B5" s="747" t="s">
        <v>318</v>
      </c>
      <c r="C5" s="748"/>
      <c r="D5" s="748"/>
      <c r="E5" s="748"/>
      <c r="F5" s="748"/>
      <c r="G5" s="748"/>
      <c r="H5" s="748"/>
      <c r="I5" s="748"/>
      <c r="J5" s="748"/>
      <c r="K5" s="748"/>
      <c r="L5" s="748"/>
      <c r="M5" s="748"/>
      <c r="N5" s="748"/>
      <c r="O5" s="149"/>
      <c r="P5" s="344"/>
      <c r="Q5" s="350"/>
    </row>
    <row r="6" spans="2:19" ht="36.6" customHeight="1">
      <c r="B6" s="752" t="s">
        <v>240</v>
      </c>
      <c r="C6" s="753"/>
      <c r="D6" s="753"/>
      <c r="E6" s="753"/>
      <c r="F6" s="753"/>
      <c r="G6" s="753"/>
      <c r="H6" s="753"/>
      <c r="I6" s="753"/>
      <c r="J6" s="753"/>
      <c r="K6" s="753"/>
      <c r="L6" s="753"/>
      <c r="M6" s="753"/>
      <c r="N6" s="753"/>
      <c r="O6" s="149"/>
      <c r="P6" s="277"/>
      <c r="Q6" s="300"/>
    </row>
    <row r="7" spans="2:19" ht="109.2" customHeight="1">
      <c r="B7" s="750" t="s">
        <v>307</v>
      </c>
      <c r="C7" s="751"/>
      <c r="D7" s="751"/>
      <c r="E7" s="751"/>
      <c r="F7" s="751"/>
      <c r="G7" s="751"/>
      <c r="H7" s="751"/>
      <c r="I7" s="751"/>
      <c r="J7" s="751"/>
      <c r="K7" s="751"/>
      <c r="L7" s="751"/>
      <c r="M7" s="751"/>
      <c r="N7" s="751"/>
      <c r="O7" s="149"/>
      <c r="P7" s="345"/>
      <c r="Q7" s="300"/>
      <c r="R7" s="193"/>
      <c r="S7" s="199" t="s">
        <v>230</v>
      </c>
    </row>
    <row r="8" spans="2:19" ht="21.6" customHeight="1">
      <c r="B8" s="260"/>
      <c r="C8" s="743" t="s">
        <v>320</v>
      </c>
      <c r="D8" s="743"/>
      <c r="E8" s="743"/>
      <c r="F8" s="743"/>
      <c r="G8" s="743"/>
      <c r="H8" s="743"/>
      <c r="I8" s="743"/>
      <c r="J8" s="743"/>
      <c r="K8" s="743"/>
      <c r="L8" s="743"/>
      <c r="M8" s="158" t="s">
        <v>209</v>
      </c>
      <c r="N8" s="158"/>
      <c r="O8" s="149"/>
      <c r="P8" s="346"/>
    </row>
    <row r="9" spans="2:19" ht="21.6" customHeight="1">
      <c r="B9" s="260"/>
      <c r="C9" s="744" t="s">
        <v>178</v>
      </c>
      <c r="D9" s="744"/>
      <c r="E9" s="744"/>
      <c r="F9" s="744"/>
      <c r="G9" s="744"/>
      <c r="H9" s="744"/>
      <c r="I9" s="744"/>
      <c r="J9" s="744"/>
      <c r="K9" s="744"/>
      <c r="L9" s="744"/>
      <c r="M9" s="158"/>
      <c r="N9" s="184"/>
      <c r="O9" s="149"/>
      <c r="P9" s="347"/>
    </row>
    <row r="10" spans="2:19" ht="21.6" customHeight="1">
      <c r="B10" s="158"/>
      <c r="C10" s="158"/>
      <c r="D10" s="184"/>
      <c r="E10" s="184"/>
      <c r="F10" s="184"/>
      <c r="G10" s="206"/>
      <c r="H10" s="184"/>
      <c r="I10" s="184"/>
      <c r="J10" s="184"/>
      <c r="K10" s="184"/>
      <c r="L10" s="184"/>
      <c r="M10" s="184"/>
      <c r="N10" s="184"/>
      <c r="O10" s="149"/>
      <c r="P10" s="356"/>
    </row>
    <row r="11" spans="2:19" ht="15" customHeight="1">
      <c r="B11" s="149"/>
      <c r="C11" s="149"/>
      <c r="D11" s="207"/>
      <c r="E11" s="207"/>
      <c r="F11" s="207"/>
      <c r="G11" s="208"/>
      <c r="H11" s="207"/>
      <c r="I11" s="207"/>
      <c r="J11" s="207"/>
      <c r="K11" s="207"/>
      <c r="L11" s="207"/>
      <c r="M11" s="207"/>
      <c r="N11" s="207"/>
      <c r="O11" s="149"/>
      <c r="P11" s="529" t="s">
        <v>322</v>
      </c>
    </row>
    <row r="12" spans="2:19" ht="13.5" customHeight="1">
      <c r="B12" s="149"/>
      <c r="C12" s="149"/>
      <c r="D12" s="745" t="s">
        <v>179</v>
      </c>
      <c r="E12" s="745"/>
      <c r="F12" s="209"/>
      <c r="G12" s="210" t="s">
        <v>180</v>
      </c>
      <c r="H12" s="211" t="s">
        <v>181</v>
      </c>
      <c r="I12" s="212" t="s">
        <v>182</v>
      </c>
      <c r="J12" s="211" t="s">
        <v>183</v>
      </c>
      <c r="K12" s="211" t="s">
        <v>184</v>
      </c>
      <c r="L12" s="213" t="s">
        <v>198</v>
      </c>
      <c r="M12" s="207"/>
      <c r="N12" s="207"/>
      <c r="O12" s="149"/>
      <c r="P12" s="528" t="s">
        <v>323</v>
      </c>
    </row>
    <row r="13" spans="2:19" ht="18" customHeight="1">
      <c r="B13" s="149"/>
      <c r="C13" s="149"/>
      <c r="D13" s="745"/>
      <c r="E13" s="745"/>
      <c r="F13" s="264" t="s">
        <v>185</v>
      </c>
      <c r="G13" s="316">
        <v>371672768</v>
      </c>
      <c r="H13" s="316">
        <v>392607585</v>
      </c>
      <c r="I13" s="259">
        <f t="shared" ref="I13:I23" si="0">+H13/$H$13</f>
        <v>1</v>
      </c>
      <c r="J13" s="358">
        <v>5730840</v>
      </c>
      <c r="K13" s="544">
        <f>+J13/G13</f>
        <v>1.5419047327136972E-2</v>
      </c>
      <c r="L13" s="259">
        <f t="shared" ref="L13:L29" si="1">+H13/G13</f>
        <v>1.0563259372287399</v>
      </c>
      <c r="M13" s="746" t="s">
        <v>186</v>
      </c>
      <c r="N13" s="746"/>
      <c r="O13" s="149"/>
      <c r="P13" s="543" t="s">
        <v>321</v>
      </c>
    </row>
    <row r="14" spans="2:19" ht="17.25" customHeight="1">
      <c r="B14" s="149"/>
      <c r="C14" s="149"/>
      <c r="D14" s="745"/>
      <c r="E14" s="745"/>
      <c r="F14" s="360" t="s">
        <v>233</v>
      </c>
      <c r="G14" s="361">
        <v>74179201</v>
      </c>
      <c r="H14" s="361">
        <v>76432691</v>
      </c>
      <c r="I14" s="259">
        <f t="shared" si="0"/>
        <v>0.19467960864790729</v>
      </c>
      <c r="J14" s="605">
        <v>902035</v>
      </c>
      <c r="K14" s="592">
        <f>+J14/H14</f>
        <v>1.1801690980630265E-2</v>
      </c>
      <c r="L14" s="303">
        <f t="shared" si="1"/>
        <v>1.030379000712073</v>
      </c>
      <c r="M14" s="749" t="s">
        <v>219</v>
      </c>
      <c r="N14" s="294">
        <f>+H13-G13</f>
        <v>20934817</v>
      </c>
      <c r="O14" s="149"/>
      <c r="P14" s="529" t="s">
        <v>324</v>
      </c>
    </row>
    <row r="15" spans="2:19" ht="17.25" customHeight="1">
      <c r="B15" s="149"/>
      <c r="C15" s="149"/>
      <c r="D15" s="745"/>
      <c r="E15" s="745"/>
      <c r="F15" s="360" t="s">
        <v>291</v>
      </c>
      <c r="G15" s="361">
        <v>3025283</v>
      </c>
      <c r="H15" s="361">
        <v>3117218</v>
      </c>
      <c r="I15" s="259">
        <f t="shared" si="0"/>
        <v>7.9397803789246716E-3</v>
      </c>
      <c r="J15" s="591">
        <v>34635</v>
      </c>
      <c r="K15" s="592">
        <f>+J15/G15</f>
        <v>1.1448515725636247E-2</v>
      </c>
      <c r="L15" s="303">
        <f t="shared" si="1"/>
        <v>1.030388892543276</v>
      </c>
      <c r="M15" s="749"/>
      <c r="N15" s="293"/>
      <c r="O15" s="149"/>
      <c r="P15" s="528" t="s">
        <v>325</v>
      </c>
    </row>
    <row r="16" spans="2:19" ht="17.25" customHeight="1">
      <c r="B16" s="149"/>
      <c r="C16" s="149"/>
      <c r="D16" s="745"/>
      <c r="E16" s="745"/>
      <c r="F16" s="360" t="s">
        <v>238</v>
      </c>
      <c r="G16" s="358">
        <v>4873561</v>
      </c>
      <c r="H16" s="358">
        <v>5106048</v>
      </c>
      <c r="I16" s="259">
        <f t="shared" si="0"/>
        <v>1.3005474664988961E-2</v>
      </c>
      <c r="J16" s="263">
        <v>308829</v>
      </c>
      <c r="K16" s="548">
        <f t="shared" ref="K16:K23" si="2">+J16/H16</f>
        <v>6.048298018350004E-2</v>
      </c>
      <c r="L16" s="303">
        <f t="shared" si="1"/>
        <v>1.0477037221858925</v>
      </c>
      <c r="M16" s="749"/>
      <c r="N16" s="749"/>
      <c r="O16" s="149"/>
      <c r="P16" s="528" t="s">
        <v>326</v>
      </c>
      <c r="S16" s="199" t="s">
        <v>219</v>
      </c>
    </row>
    <row r="17" spans="2:17" ht="17.25" customHeight="1">
      <c r="B17" s="149"/>
      <c r="C17" s="149"/>
      <c r="D17" s="745"/>
      <c r="E17" s="745"/>
      <c r="F17" s="304" t="s">
        <v>229</v>
      </c>
      <c r="G17" s="358">
        <v>25050601</v>
      </c>
      <c r="H17" s="358">
        <v>26326454</v>
      </c>
      <c r="I17" s="259">
        <f t="shared" si="0"/>
        <v>6.7055388142844979E-2</v>
      </c>
      <c r="J17" s="305">
        <v>631265</v>
      </c>
      <c r="K17" s="547">
        <f t="shared" si="2"/>
        <v>2.3978352724601651E-2</v>
      </c>
      <c r="L17" s="303">
        <f t="shared" si="1"/>
        <v>1.0509310335508517</v>
      </c>
      <c r="M17" s="749"/>
      <c r="N17" s="749"/>
      <c r="O17" s="149"/>
      <c r="P17" s="529" t="s">
        <v>327</v>
      </c>
    </row>
    <row r="18" spans="2:17" ht="17.25" customHeight="1">
      <c r="B18" s="149"/>
      <c r="C18" s="149"/>
      <c r="D18" s="745"/>
      <c r="E18" s="745"/>
      <c r="F18" s="615" t="s">
        <v>187</v>
      </c>
      <c r="G18" s="616">
        <v>8271636</v>
      </c>
      <c r="H18" s="616">
        <v>8577215</v>
      </c>
      <c r="I18" s="259">
        <f>+H18/$H$13</f>
        <v>2.1846788823501717E-2</v>
      </c>
      <c r="J18" s="263">
        <v>122584</v>
      </c>
      <c r="K18" s="302">
        <f t="shared" si="2"/>
        <v>1.429181849819551E-2</v>
      </c>
      <c r="L18" s="262">
        <f t="shared" si="1"/>
        <v>1.0369429941066073</v>
      </c>
      <c r="M18" s="749"/>
      <c r="N18" s="749"/>
      <c r="O18" s="149"/>
      <c r="P18" s="528" t="s">
        <v>328</v>
      </c>
    </row>
    <row r="19" spans="2:17" ht="17.25" customHeight="1">
      <c r="B19" s="149"/>
      <c r="C19" s="149"/>
      <c r="D19" s="745"/>
      <c r="E19" s="745"/>
      <c r="F19" s="538" t="s">
        <v>237</v>
      </c>
      <c r="G19" s="603">
        <v>2107612</v>
      </c>
      <c r="H19" s="603">
        <v>2335034</v>
      </c>
      <c r="I19" s="510">
        <f t="shared" si="0"/>
        <v>5.9475009888054001E-3</v>
      </c>
      <c r="J19" s="511">
        <v>39930</v>
      </c>
      <c r="K19" s="512">
        <f t="shared" si="2"/>
        <v>1.7100393398982627E-2</v>
      </c>
      <c r="L19" s="513">
        <f t="shared" si="1"/>
        <v>1.1079050603241962</v>
      </c>
      <c r="M19" s="749"/>
      <c r="N19" s="749"/>
      <c r="O19" s="149"/>
      <c r="P19" s="528" t="s">
        <v>329</v>
      </c>
    </row>
    <row r="20" spans="2:17" ht="17.25" customHeight="1">
      <c r="B20" s="149"/>
      <c r="C20" s="149"/>
      <c r="D20" s="745"/>
      <c r="E20" s="745"/>
      <c r="F20" s="379" t="s">
        <v>217</v>
      </c>
      <c r="G20" s="358">
        <v>3601630</v>
      </c>
      <c r="H20" s="358">
        <v>3622210</v>
      </c>
      <c r="I20" s="259">
        <f t="shared" si="0"/>
        <v>9.2260316366531737E-3</v>
      </c>
      <c r="J20" s="263">
        <v>95817</v>
      </c>
      <c r="K20" s="548">
        <f t="shared" si="2"/>
        <v>2.6452635269628211E-2</v>
      </c>
      <c r="L20" s="262">
        <f t="shared" si="1"/>
        <v>1.0057140794584674</v>
      </c>
      <c r="M20" s="749"/>
      <c r="N20" s="749"/>
      <c r="O20" s="149"/>
      <c r="P20" s="529" t="s">
        <v>330</v>
      </c>
    </row>
    <row r="21" spans="2:17" ht="17.25" customHeight="1">
      <c r="B21" s="149"/>
      <c r="C21" s="149"/>
      <c r="D21" s="745"/>
      <c r="E21" s="745"/>
      <c r="F21" s="360" t="s">
        <v>236</v>
      </c>
      <c r="G21" s="361">
        <v>11438476</v>
      </c>
      <c r="H21" s="361">
        <v>12150567</v>
      </c>
      <c r="I21" s="259">
        <f t="shared" si="0"/>
        <v>3.0948375589839917E-2</v>
      </c>
      <c r="J21" s="537">
        <v>88533</v>
      </c>
      <c r="K21" s="302">
        <f>+J21/H21</f>
        <v>7.2863266380902222E-3</v>
      </c>
      <c r="L21" s="303">
        <f>+H21/G21</f>
        <v>1.0622540100621796</v>
      </c>
      <c r="M21" s="749"/>
      <c r="N21" s="749"/>
      <c r="O21" s="149"/>
      <c r="P21" s="528" t="s">
        <v>331</v>
      </c>
    </row>
    <row r="22" spans="2:17" ht="17.25" customHeight="1">
      <c r="B22" s="149"/>
      <c r="C22" s="149"/>
      <c r="D22" s="745"/>
      <c r="E22" s="745"/>
      <c r="F22" s="360" t="s">
        <v>227</v>
      </c>
      <c r="G22" s="383">
        <v>6322183</v>
      </c>
      <c r="H22" s="383">
        <v>6543837</v>
      </c>
      <c r="I22" s="259">
        <f t="shared" si="0"/>
        <v>1.6667627549783584E-2</v>
      </c>
      <c r="J22" s="263">
        <v>132745</v>
      </c>
      <c r="K22" s="302">
        <f t="shared" si="2"/>
        <v>2.0285499165092286E-2</v>
      </c>
      <c r="L22" s="303">
        <f t="shared" si="1"/>
        <v>1.0350597254144651</v>
      </c>
      <c r="M22" s="749"/>
      <c r="N22" s="749"/>
      <c r="O22" s="149"/>
      <c r="P22" s="528" t="s">
        <v>332</v>
      </c>
    </row>
    <row r="23" spans="2:17" ht="17.25" customHeight="1">
      <c r="B23" s="149"/>
      <c r="C23" s="149"/>
      <c r="D23" s="745"/>
      <c r="E23" s="745"/>
      <c r="F23" s="360" t="s">
        <v>234</v>
      </c>
      <c r="G23" s="361">
        <v>40858241</v>
      </c>
      <c r="H23" s="361">
        <v>42080664</v>
      </c>
      <c r="I23" s="259">
        <f t="shared" si="0"/>
        <v>0.10718250387342873</v>
      </c>
      <c r="J23" s="362">
        <v>501114</v>
      </c>
      <c r="K23" s="302">
        <f t="shared" si="2"/>
        <v>1.1908414753151233E-2</v>
      </c>
      <c r="L23" s="303">
        <f t="shared" si="1"/>
        <v>1.0299186399140383</v>
      </c>
      <c r="M23" s="749"/>
      <c r="N23" s="749"/>
      <c r="O23" s="149"/>
      <c r="P23" s="529" t="s">
        <v>333</v>
      </c>
    </row>
    <row r="24" spans="2:17" ht="17.25" customHeight="1">
      <c r="B24" s="149"/>
      <c r="C24" s="149"/>
      <c r="D24" s="745"/>
      <c r="E24" s="745"/>
      <c r="F24" s="357" t="s">
        <v>232</v>
      </c>
      <c r="G24" s="358">
        <v>1410033</v>
      </c>
      <c r="H24" s="358">
        <v>1454800</v>
      </c>
      <c r="I24" s="259">
        <f>+G24/$H$13</f>
        <v>3.5914563392859563E-3</v>
      </c>
      <c r="J24" s="358">
        <v>29448</v>
      </c>
      <c r="K24" s="302">
        <f>+J24/G24</f>
        <v>2.0884617594056309E-2</v>
      </c>
      <c r="L24" s="303">
        <f t="shared" si="1"/>
        <v>1.0317489023306547</v>
      </c>
      <c r="M24" s="749"/>
      <c r="N24" s="749"/>
      <c r="O24" s="149"/>
      <c r="P24" s="528" t="s">
        <v>334</v>
      </c>
    </row>
    <row r="25" spans="2:17" ht="17.25" customHeight="1">
      <c r="B25" s="149"/>
      <c r="C25" s="149"/>
      <c r="D25" s="745"/>
      <c r="E25" s="745"/>
      <c r="F25" s="545" t="s">
        <v>228</v>
      </c>
      <c r="G25" s="546">
        <v>11427009</v>
      </c>
      <c r="H25" s="546">
        <v>12433643</v>
      </c>
      <c r="I25" s="259">
        <f>+H25/$H$13</f>
        <v>3.1669390697074792E-2</v>
      </c>
      <c r="J25" s="263">
        <v>328014</v>
      </c>
      <c r="K25" s="547">
        <f>+J25/H25</f>
        <v>2.6381166002594734E-2</v>
      </c>
      <c r="L25" s="303">
        <f t="shared" si="1"/>
        <v>1.0880925183484147</v>
      </c>
      <c r="M25" s="749"/>
      <c r="N25" s="749"/>
      <c r="O25" s="149"/>
      <c r="P25" s="528" t="s">
        <v>335</v>
      </c>
    </row>
    <row r="26" spans="2:17" ht="17.25" customHeight="1">
      <c r="B26" s="149"/>
      <c r="C26" s="149"/>
      <c r="D26" s="745"/>
      <c r="E26" s="745"/>
      <c r="F26" s="617" t="s">
        <v>231</v>
      </c>
      <c r="G26" s="546">
        <v>9779130</v>
      </c>
      <c r="H26" s="546">
        <v>10199716</v>
      </c>
      <c r="I26" s="259">
        <f>+H26/$H$13</f>
        <v>2.5979416571893281E-2</v>
      </c>
      <c r="J26" s="263">
        <v>94040</v>
      </c>
      <c r="K26" s="618">
        <f>+J26/H26</f>
        <v>9.2198645530914784E-3</v>
      </c>
      <c r="L26" s="259">
        <f t="shared" si="1"/>
        <v>1.0430085293886062</v>
      </c>
      <c r="M26" s="749"/>
      <c r="N26" s="749"/>
      <c r="O26" s="149"/>
      <c r="P26" s="529" t="s">
        <v>336</v>
      </c>
    </row>
    <row r="27" spans="2:17" ht="17.25" customHeight="1">
      <c r="B27" s="149"/>
      <c r="C27" s="149"/>
      <c r="D27" s="745"/>
      <c r="E27" s="745"/>
      <c r="F27" s="520" t="s">
        <v>196</v>
      </c>
      <c r="G27" s="509">
        <v>18928572</v>
      </c>
      <c r="H27" s="509">
        <v>20731601</v>
      </c>
      <c r="I27" s="510">
        <f>+H27/$H$13</f>
        <v>5.2804891683384057E-2</v>
      </c>
      <c r="J27" s="511">
        <v>133372</v>
      </c>
      <c r="K27" s="512">
        <f>+J27/H27</f>
        <v>6.4332706383843676E-3</v>
      </c>
      <c r="L27" s="513">
        <f t="shared" si="1"/>
        <v>1.0952543593885475</v>
      </c>
      <c r="M27" s="749"/>
      <c r="N27" s="749"/>
      <c r="O27" s="149"/>
      <c r="P27" s="528" t="s">
        <v>337</v>
      </c>
    </row>
    <row r="28" spans="2:17" ht="22.2" customHeight="1">
      <c r="B28" s="149"/>
      <c r="C28" s="149"/>
      <c r="D28" s="745"/>
      <c r="E28" s="745"/>
      <c r="F28" s="602" t="s">
        <v>197</v>
      </c>
      <c r="G28" s="603">
        <v>9667632</v>
      </c>
      <c r="H28" s="603">
        <v>10945461</v>
      </c>
      <c r="I28" s="510">
        <f>+H28/$H$13</f>
        <v>2.7878883185611405E-2</v>
      </c>
      <c r="J28" s="604">
        <v>118681</v>
      </c>
      <c r="K28" s="512">
        <f>+J28/H28</f>
        <v>1.0842942110889618E-2</v>
      </c>
      <c r="L28" s="513">
        <f t="shared" si="1"/>
        <v>1.1321760075269724</v>
      </c>
      <c r="M28" s="749"/>
      <c r="N28" s="749"/>
      <c r="O28" s="149"/>
      <c r="P28" s="528" t="s">
        <v>338</v>
      </c>
    </row>
    <row r="29" spans="2:17" ht="22.2" customHeight="1">
      <c r="B29" s="149"/>
      <c r="C29" s="149"/>
      <c r="D29" s="754"/>
      <c r="E29" s="754"/>
      <c r="F29" s="593" t="s">
        <v>207</v>
      </c>
      <c r="G29" s="594">
        <v>2599599</v>
      </c>
      <c r="H29" s="594">
        <v>3219621</v>
      </c>
      <c r="I29" s="534">
        <f>+H29/$H$13</f>
        <v>8.2006082485645299E-3</v>
      </c>
      <c r="J29" s="595">
        <v>19273</v>
      </c>
      <c r="K29" s="596">
        <f>+J29/H29</f>
        <v>5.9861083028095539E-3</v>
      </c>
      <c r="L29" s="513">
        <f t="shared" si="1"/>
        <v>1.2385067850849305</v>
      </c>
      <c r="M29" s="749"/>
      <c r="N29" s="749"/>
      <c r="O29" s="149"/>
      <c r="P29" s="356" t="s">
        <v>339</v>
      </c>
    </row>
    <row r="30" spans="2:17" ht="22.2" customHeight="1">
      <c r="B30" s="156"/>
      <c r="C30" s="149"/>
      <c r="D30" s="155"/>
      <c r="E30" s="155"/>
      <c r="F30" s="155"/>
      <c r="G30" s="214"/>
      <c r="H30" s="155"/>
      <c r="I30" s="155"/>
      <c r="J30" s="155"/>
      <c r="K30" s="155"/>
      <c r="L30" s="155"/>
      <c r="M30" s="155"/>
      <c r="N30" s="155"/>
      <c r="O30" s="149"/>
      <c r="P30" s="355" t="s">
        <v>340</v>
      </c>
    </row>
    <row r="31" spans="2:17" ht="17.399999999999999">
      <c r="B31" s="149"/>
      <c r="C31" s="149"/>
      <c r="D31" s="149"/>
      <c r="E31" s="149"/>
      <c r="F31" s="149"/>
      <c r="G31" s="149"/>
      <c r="H31" s="149"/>
      <c r="I31" s="149"/>
      <c r="J31" s="149"/>
      <c r="K31" s="149"/>
      <c r="L31" s="149"/>
      <c r="M31" s="149"/>
      <c r="N31" s="149"/>
      <c r="O31" s="149"/>
      <c r="P31" s="356" t="s">
        <v>341</v>
      </c>
      <c r="Q31" s="355"/>
    </row>
    <row r="32" spans="2:17" ht="21.6" customHeight="1">
      <c r="B32" s="149"/>
      <c r="C32" s="149"/>
      <c r="D32" s="149"/>
      <c r="E32" s="149"/>
      <c r="F32" s="149"/>
      <c r="G32" s="149"/>
      <c r="H32" s="149"/>
      <c r="I32" s="149"/>
      <c r="J32" s="149"/>
      <c r="K32" s="149"/>
      <c r="L32" s="307"/>
      <c r="M32" s="306"/>
      <c r="N32" s="306"/>
      <c r="O32" s="149"/>
      <c r="P32" s="356" t="s">
        <v>342</v>
      </c>
    </row>
    <row r="33" spans="2:16" ht="21.6" customHeight="1">
      <c r="B33" s="149"/>
      <c r="C33" s="149"/>
      <c r="D33" s="149"/>
      <c r="E33" s="149"/>
      <c r="F33" s="149"/>
      <c r="G33" s="149"/>
      <c r="H33" s="149"/>
      <c r="I33" s="149"/>
      <c r="J33" s="149"/>
      <c r="K33" s="149"/>
      <c r="L33" s="736" t="s">
        <v>292</v>
      </c>
      <c r="M33" s="736"/>
      <c r="N33" s="736"/>
      <c r="O33" s="149" t="s">
        <v>209</v>
      </c>
      <c r="P33" s="355" t="s">
        <v>343</v>
      </c>
    </row>
    <row r="34" spans="2:16" ht="21.6" customHeight="1">
      <c r="B34" s="149"/>
      <c r="C34" s="149"/>
      <c r="D34" s="149"/>
      <c r="E34" s="149"/>
      <c r="F34" s="149"/>
      <c r="G34" s="149"/>
      <c r="H34" s="149"/>
      <c r="I34" s="149"/>
      <c r="J34" s="149"/>
      <c r="K34" s="149"/>
      <c r="L34" s="736"/>
      <c r="M34" s="736"/>
      <c r="N34" s="736"/>
      <c r="O34" s="359"/>
      <c r="P34" s="356" t="s">
        <v>344</v>
      </c>
    </row>
    <row r="35" spans="2:16" ht="21.6" customHeight="1">
      <c r="B35" s="149"/>
      <c r="C35" s="149"/>
      <c r="D35" s="149"/>
      <c r="E35" s="149"/>
      <c r="F35" s="149"/>
      <c r="G35" s="149"/>
      <c r="H35" s="149"/>
      <c r="I35" s="149"/>
      <c r="J35" s="149"/>
      <c r="K35" s="149"/>
      <c r="L35" s="736"/>
      <c r="M35" s="736"/>
      <c r="N35" s="736"/>
      <c r="O35" s="359"/>
      <c r="P35" s="356" t="s">
        <v>345</v>
      </c>
    </row>
    <row r="36" spans="2:16" ht="21.6" customHeight="1">
      <c r="B36" s="149"/>
      <c r="C36" s="149"/>
      <c r="D36" s="149"/>
      <c r="E36" s="149"/>
      <c r="F36" s="149"/>
      <c r="G36" s="149"/>
      <c r="H36" s="149"/>
      <c r="I36" s="149"/>
      <c r="J36" s="149"/>
      <c r="K36" s="149"/>
      <c r="L36" s="736"/>
      <c r="M36" s="736"/>
      <c r="N36" s="736"/>
      <c r="O36" s="359"/>
      <c r="P36" s="355" t="s">
        <v>346</v>
      </c>
    </row>
    <row r="37" spans="2:16" ht="21.6" customHeight="1">
      <c r="B37" s="363"/>
      <c r="C37" s="149"/>
      <c r="D37" s="149"/>
      <c r="E37" s="149"/>
      <c r="F37" s="149"/>
      <c r="G37" s="149"/>
      <c r="H37" s="149"/>
      <c r="I37" s="149"/>
      <c r="J37" s="149"/>
      <c r="K37" s="149"/>
      <c r="L37" s="736"/>
      <c r="M37" s="736"/>
      <c r="N37" s="736"/>
      <c r="O37" s="359"/>
      <c r="P37" s="356" t="s">
        <v>347</v>
      </c>
    </row>
    <row r="38" spans="2:16" ht="21.6" customHeight="1">
      <c r="B38" s="149"/>
      <c r="C38" s="149"/>
      <c r="D38" s="149"/>
      <c r="E38" s="149"/>
      <c r="F38" s="149"/>
      <c r="G38" s="149"/>
      <c r="H38" s="149"/>
      <c r="I38" s="149"/>
      <c r="J38" s="149"/>
      <c r="K38" s="149"/>
      <c r="L38" s="736"/>
      <c r="M38" s="736"/>
      <c r="N38" s="736"/>
      <c r="O38" s="359"/>
      <c r="P38" s="356" t="s">
        <v>348</v>
      </c>
    </row>
    <row r="39" spans="2:16" ht="21.6" customHeight="1">
      <c r="B39" s="149"/>
      <c r="C39" s="149"/>
      <c r="D39" s="149"/>
      <c r="E39" s="149"/>
      <c r="F39" s="149"/>
      <c r="G39" s="149"/>
      <c r="H39" s="149"/>
      <c r="I39" s="149"/>
      <c r="J39" s="149"/>
      <c r="K39" s="149"/>
      <c r="L39" s="736"/>
      <c r="M39" s="736"/>
      <c r="N39" s="736"/>
      <c r="O39" s="359"/>
      <c r="P39" s="355" t="s">
        <v>349</v>
      </c>
    </row>
    <row r="40" spans="2:16" ht="21.6" customHeight="1">
      <c r="B40" s="149"/>
      <c r="C40" s="149"/>
      <c r="D40" s="149"/>
      <c r="E40" s="149"/>
      <c r="F40" s="149"/>
      <c r="G40" s="149"/>
      <c r="H40" s="149"/>
      <c r="I40" s="149"/>
      <c r="J40" s="149"/>
      <c r="K40" s="149"/>
      <c r="L40" s="736"/>
      <c r="M40" s="736"/>
      <c r="N40" s="736"/>
      <c r="O40" s="359"/>
      <c r="P40" s="356" t="s">
        <v>350</v>
      </c>
    </row>
    <row r="41" spans="2:16" ht="21.6" customHeight="1">
      <c r="B41" s="149"/>
      <c r="C41" s="149"/>
      <c r="D41" s="149"/>
      <c r="E41" s="149"/>
      <c r="F41" s="149"/>
      <c r="G41" s="149"/>
      <c r="H41" s="149"/>
      <c r="I41" s="149"/>
      <c r="J41" s="149"/>
      <c r="K41" s="149"/>
      <c r="L41" s="736"/>
      <c r="M41" s="736"/>
      <c r="N41" s="736"/>
      <c r="O41" s="359"/>
      <c r="P41" s="356" t="s">
        <v>351</v>
      </c>
    </row>
    <row r="42" spans="2:16" ht="21.6" customHeight="1">
      <c r="B42" s="149"/>
      <c r="C42" s="149"/>
      <c r="D42" s="149"/>
      <c r="E42" s="149"/>
      <c r="F42" s="149"/>
      <c r="G42" s="149"/>
      <c r="H42" s="149"/>
      <c r="I42" s="149"/>
      <c r="J42" s="149"/>
      <c r="K42" s="149"/>
      <c r="L42" s="736"/>
      <c r="M42" s="736"/>
      <c r="N42" s="736"/>
      <c r="O42" s="359"/>
      <c r="P42" s="355" t="s">
        <v>352</v>
      </c>
    </row>
    <row r="43" spans="2:16" ht="21.6" customHeight="1">
      <c r="B43" s="149"/>
      <c r="C43" s="149"/>
      <c r="D43" s="149"/>
      <c r="E43" s="149"/>
      <c r="F43" s="149"/>
      <c r="G43" s="149"/>
      <c r="H43" s="149"/>
      <c r="I43" s="149"/>
      <c r="J43" s="149"/>
      <c r="K43" s="149"/>
      <c r="L43" s="736"/>
      <c r="M43" s="736"/>
      <c r="N43" s="736"/>
      <c r="O43" s="359"/>
      <c r="P43" s="356" t="s">
        <v>321</v>
      </c>
    </row>
    <row r="44" spans="2:16" ht="21.6" customHeight="1">
      <c r="B44" s="149"/>
      <c r="C44" s="149"/>
      <c r="D44" s="149"/>
      <c r="E44" s="149"/>
      <c r="F44" s="149"/>
      <c r="G44" s="149"/>
      <c r="H44" s="149"/>
      <c r="I44" s="149"/>
      <c r="J44" s="149"/>
      <c r="K44" s="149"/>
      <c r="L44" s="736"/>
      <c r="M44" s="736"/>
      <c r="N44" s="736"/>
      <c r="O44" s="359"/>
      <c r="P44" s="356"/>
    </row>
    <row r="45" spans="2:16" ht="21.6" customHeight="1">
      <c r="B45" s="149"/>
      <c r="C45" s="149"/>
      <c r="D45" s="149"/>
      <c r="E45" s="149"/>
      <c r="F45" s="149"/>
      <c r="G45" s="149"/>
      <c r="H45" s="149"/>
      <c r="I45" s="149"/>
      <c r="J45" s="149"/>
      <c r="K45" s="149"/>
      <c r="L45" s="736"/>
      <c r="M45" s="736"/>
      <c r="N45" s="736"/>
      <c r="O45" s="359"/>
      <c r="P45" s="355"/>
    </row>
    <row r="46" spans="2:16" ht="21.6" customHeight="1">
      <c r="B46" s="149"/>
      <c r="C46" s="149"/>
      <c r="D46" s="149"/>
      <c r="E46" s="149"/>
      <c r="F46" s="149"/>
      <c r="G46" s="149"/>
      <c r="H46" s="149"/>
      <c r="I46" s="149"/>
      <c r="J46" s="149"/>
      <c r="K46" s="149"/>
      <c r="L46" s="736"/>
      <c r="M46" s="736"/>
      <c r="N46" s="736"/>
      <c r="O46" s="359"/>
      <c r="P46" s="356"/>
    </row>
    <row r="47" spans="2:16" ht="21.6" customHeight="1">
      <c r="B47" s="149"/>
      <c r="C47" s="149"/>
      <c r="D47" s="149"/>
      <c r="E47" s="149"/>
      <c r="F47" s="149"/>
      <c r="G47" s="149"/>
      <c r="H47" s="149"/>
      <c r="I47" s="149"/>
      <c r="J47" s="149"/>
      <c r="K47" s="149"/>
      <c r="L47" s="736"/>
      <c r="M47" s="736"/>
      <c r="N47" s="736"/>
      <c r="O47" s="359"/>
      <c r="P47" s="356"/>
    </row>
    <row r="48" spans="2:16" ht="21.6" customHeight="1">
      <c r="B48" s="149"/>
      <c r="C48" s="149"/>
      <c r="D48" s="149"/>
      <c r="E48" s="149"/>
      <c r="F48" s="149"/>
      <c r="G48" s="149"/>
      <c r="H48" s="149"/>
      <c r="I48" s="149"/>
      <c r="J48" s="149"/>
      <c r="K48" s="149"/>
      <c r="L48" s="736"/>
      <c r="M48" s="736"/>
      <c r="N48" s="736"/>
      <c r="O48" s="359"/>
      <c r="P48" s="355"/>
    </row>
    <row r="49" spans="2:16" ht="39" customHeight="1">
      <c r="B49" s="215" t="s">
        <v>29</v>
      </c>
      <c r="C49" s="215"/>
      <c r="D49" s="215"/>
      <c r="E49" s="215" t="s">
        <v>263</v>
      </c>
      <c r="F49" s="215"/>
      <c r="G49" s="215"/>
      <c r="H49" s="215"/>
      <c r="I49" s="215"/>
      <c r="J49" s="215"/>
      <c r="K49" s="215"/>
      <c r="L49" s="736"/>
      <c r="M49" s="736"/>
      <c r="N49" s="736"/>
      <c r="O49" s="149"/>
      <c r="P49" s="356"/>
    </row>
    <row r="50" spans="2:16" ht="39" customHeight="1">
      <c r="B50" s="215"/>
      <c r="C50" s="215"/>
      <c r="D50" s="215"/>
      <c r="E50" s="738" t="s">
        <v>264</v>
      </c>
      <c r="F50" s="738"/>
      <c r="G50" s="215"/>
      <c r="H50" s="215"/>
      <c r="I50" s="215"/>
      <c r="J50" s="215"/>
      <c r="K50" s="215"/>
      <c r="L50" s="542"/>
      <c r="M50" s="542"/>
      <c r="N50" s="542"/>
      <c r="O50" s="149"/>
      <c r="P50" s="356"/>
    </row>
    <row r="51" spans="2:16" ht="39" customHeight="1">
      <c r="B51" s="215"/>
      <c r="C51" s="215"/>
      <c r="D51" s="215"/>
      <c r="E51" s="215"/>
      <c r="F51" s="741" t="s">
        <v>262</v>
      </c>
      <c r="G51" s="741"/>
      <c r="H51" s="741"/>
      <c r="I51" s="549"/>
      <c r="J51" s="215"/>
      <c r="K51" s="215"/>
      <c r="L51" s="542"/>
      <c r="M51" s="542"/>
      <c r="N51" s="542"/>
      <c r="O51" s="149"/>
      <c r="P51" s="356"/>
    </row>
    <row r="52" spans="2:16" ht="39" customHeight="1">
      <c r="B52" s="215"/>
      <c r="C52" s="215"/>
      <c r="D52" s="215"/>
      <c r="E52" s="215"/>
      <c r="F52" s="741"/>
      <c r="G52" s="741"/>
      <c r="H52" s="741"/>
      <c r="I52" s="549" t="s">
        <v>268</v>
      </c>
      <c r="J52" s="215"/>
      <c r="K52" s="215"/>
      <c r="L52" s="542"/>
      <c r="M52" s="542"/>
      <c r="N52" s="542"/>
      <c r="O52" s="149"/>
      <c r="P52" s="356"/>
    </row>
    <row r="53" spans="2:16" ht="39" customHeight="1">
      <c r="B53" s="215"/>
      <c r="C53" s="215"/>
      <c r="D53" s="215"/>
      <c r="E53" s="215"/>
      <c r="F53" s="215"/>
      <c r="G53" s="215"/>
      <c r="H53" s="215"/>
      <c r="I53" s="215"/>
      <c r="J53" s="215"/>
      <c r="K53" s="215"/>
      <c r="L53" s="542"/>
      <c r="M53" s="542"/>
      <c r="N53" s="736" t="s">
        <v>293</v>
      </c>
      <c r="O53" s="736"/>
      <c r="P53" s="356"/>
    </row>
    <row r="54" spans="2:16" ht="39" customHeight="1">
      <c r="B54" s="215"/>
      <c r="C54" s="215"/>
      <c r="D54" s="215"/>
      <c r="E54" s="215"/>
      <c r="F54" s="215"/>
      <c r="G54" s="215"/>
      <c r="H54" s="215"/>
      <c r="I54" s="215"/>
      <c r="J54" s="215"/>
      <c r="K54" s="215"/>
      <c r="L54" s="542"/>
      <c r="M54" s="542"/>
      <c r="N54" s="736"/>
      <c r="O54" s="736"/>
      <c r="P54" s="356"/>
    </row>
    <row r="55" spans="2:16" ht="35.4" customHeight="1">
      <c r="B55" s="215"/>
      <c r="C55" s="215"/>
      <c r="E55" s="739" t="s">
        <v>265</v>
      </c>
      <c r="F55" s="739"/>
      <c r="G55" s="215"/>
      <c r="H55" s="215"/>
      <c r="I55" s="215"/>
      <c r="J55" s="215"/>
      <c r="K55" s="215"/>
      <c r="L55" s="542"/>
      <c r="M55" s="542"/>
      <c r="N55" s="736"/>
      <c r="O55" s="736"/>
      <c r="P55" s="356"/>
    </row>
    <row r="56" spans="2:16" ht="24" customHeight="1">
      <c r="B56" s="215"/>
      <c r="C56" s="215"/>
      <c r="E56" s="215"/>
      <c r="F56" s="215"/>
      <c r="G56" s="215"/>
      <c r="H56" s="215"/>
      <c r="I56" s="215"/>
      <c r="J56" s="215"/>
      <c r="K56" s="215"/>
      <c r="L56" s="542"/>
      <c r="M56" s="542"/>
      <c r="O56" s="149"/>
      <c r="P56" s="356"/>
    </row>
    <row r="57" spans="2:16" ht="24" customHeight="1">
      <c r="B57" s="215"/>
      <c r="C57" s="215"/>
      <c r="D57" s="215"/>
      <c r="E57" s="215"/>
      <c r="F57" s="740" t="s">
        <v>266</v>
      </c>
      <c r="G57" s="740"/>
      <c r="H57" s="740"/>
      <c r="I57" s="215"/>
      <c r="J57" s="215"/>
      <c r="K57" s="215"/>
      <c r="L57" s="542"/>
      <c r="M57" s="542"/>
      <c r="N57" s="542"/>
      <c r="O57" s="149"/>
      <c r="P57" s="356"/>
    </row>
    <row r="58" spans="2:16" ht="24" customHeight="1">
      <c r="B58" s="215"/>
      <c r="C58" s="215"/>
      <c r="D58" s="215"/>
      <c r="E58" s="215"/>
      <c r="F58" s="740"/>
      <c r="G58" s="740"/>
      <c r="H58" s="740"/>
      <c r="I58" s="215"/>
      <c r="J58" s="215"/>
      <c r="K58" s="215"/>
      <c r="L58" s="542"/>
      <c r="M58" s="542"/>
      <c r="N58" s="542"/>
      <c r="O58" s="149"/>
      <c r="P58" s="356"/>
    </row>
    <row r="59" spans="2:16" ht="24" customHeight="1">
      <c r="B59" s="215"/>
      <c r="C59" s="215"/>
      <c r="D59" s="215"/>
      <c r="E59" s="215"/>
      <c r="F59" s="740" t="s">
        <v>267</v>
      </c>
      <c r="G59" s="740"/>
      <c r="H59" s="740"/>
      <c r="I59" s="215"/>
      <c r="J59" s="215"/>
      <c r="K59" s="215"/>
      <c r="L59" s="542"/>
      <c r="M59" s="542"/>
      <c r="N59" s="542"/>
      <c r="O59" s="149"/>
      <c r="P59" s="356"/>
    </row>
    <row r="60" spans="2:16" ht="47.4" customHeight="1">
      <c r="B60" s="215"/>
      <c r="C60" s="215"/>
      <c r="D60" s="215"/>
      <c r="E60" s="215"/>
      <c r="F60" s="737" t="s">
        <v>289</v>
      </c>
      <c r="G60" s="737"/>
      <c r="H60" s="737"/>
      <c r="I60" s="215"/>
      <c r="J60" s="215"/>
      <c r="K60" s="215"/>
      <c r="L60" s="542"/>
      <c r="M60" s="542"/>
      <c r="N60" s="542"/>
      <c r="O60" s="149"/>
      <c r="P60" s="356"/>
    </row>
    <row r="61" spans="2:16" ht="32.4">
      <c r="B61" s="774" t="s">
        <v>188</v>
      </c>
      <c r="C61" s="774"/>
      <c r="D61" s="774"/>
      <c r="E61" s="774"/>
      <c r="F61" s="774"/>
      <c r="G61" s="774"/>
      <c r="H61" s="774"/>
      <c r="I61" s="162"/>
      <c r="J61" s="161"/>
      <c r="K61" s="149"/>
      <c r="L61" s="149"/>
      <c r="M61" s="149"/>
      <c r="N61" s="149"/>
      <c r="O61" s="149"/>
      <c r="P61" s="356"/>
    </row>
    <row r="62" spans="2:16" ht="18">
      <c r="B62" s="194" t="s">
        <v>140</v>
      </c>
      <c r="C62" s="149"/>
      <c r="D62" s="149"/>
      <c r="E62" s="149"/>
      <c r="F62" s="149"/>
      <c r="G62" s="149"/>
      <c r="H62" s="149"/>
      <c r="I62" s="149"/>
      <c r="J62" s="149"/>
      <c r="K62" s="149"/>
      <c r="L62" s="149"/>
      <c r="M62" s="149"/>
      <c r="N62" s="149"/>
      <c r="O62" s="149"/>
      <c r="P62" s="355"/>
    </row>
    <row r="63" spans="2:16" ht="18">
      <c r="B63" s="769" t="s">
        <v>141</v>
      </c>
      <c r="C63" s="769"/>
      <c r="D63" s="769"/>
      <c r="E63" s="769"/>
      <c r="F63" s="769"/>
      <c r="G63" s="769"/>
      <c r="H63" s="769"/>
      <c r="I63" s="769"/>
      <c r="J63" s="769"/>
      <c r="K63" s="769"/>
      <c r="L63" s="769"/>
      <c r="M63" s="769"/>
      <c r="N63" s="149"/>
      <c r="O63" s="149"/>
      <c r="P63" s="356"/>
    </row>
    <row r="64" spans="2:16" ht="18">
      <c r="B64" s="768" t="s">
        <v>142</v>
      </c>
      <c r="C64" s="768"/>
      <c r="D64" s="768"/>
      <c r="E64" s="768"/>
      <c r="F64" s="768"/>
      <c r="G64" s="768"/>
      <c r="H64" s="768"/>
      <c r="I64" s="768"/>
      <c r="J64" s="768"/>
      <c r="K64" s="768"/>
      <c r="L64" s="768"/>
      <c r="M64" s="768"/>
      <c r="N64" s="149"/>
      <c r="O64" s="149"/>
      <c r="P64" s="356"/>
    </row>
    <row r="65" spans="2:16" ht="22.5" customHeight="1">
      <c r="B65" s="771" t="s">
        <v>204</v>
      </c>
      <c r="C65" s="772"/>
      <c r="D65" s="772"/>
      <c r="E65" s="772"/>
      <c r="F65" s="772"/>
      <c r="G65" s="772"/>
      <c r="H65" s="772"/>
      <c r="I65" s="772"/>
      <c r="J65" s="772"/>
      <c r="K65" s="772"/>
      <c r="L65" s="772"/>
      <c r="M65" s="773"/>
      <c r="N65" s="770" t="s">
        <v>189</v>
      </c>
      <c r="O65" s="149"/>
      <c r="P65" s="355"/>
    </row>
    <row r="66" spans="2:16" ht="22.5" customHeight="1">
      <c r="B66" s="237" t="s">
        <v>210</v>
      </c>
      <c r="C66" s="235"/>
      <c r="D66" s="235"/>
      <c r="E66" s="235"/>
      <c r="F66" s="235"/>
      <c r="G66" s="235"/>
      <c r="H66" s="235"/>
      <c r="I66" s="235"/>
      <c r="J66" s="235"/>
      <c r="K66" s="235"/>
      <c r="L66" s="235"/>
      <c r="M66" s="236"/>
      <c r="N66" s="770"/>
      <c r="O66" s="149"/>
      <c r="P66" s="356"/>
    </row>
    <row r="67" spans="2:16" ht="18">
      <c r="B67" s="769" t="s">
        <v>200</v>
      </c>
      <c r="C67" s="769"/>
      <c r="D67" s="769"/>
      <c r="E67" s="769"/>
      <c r="F67" s="769"/>
      <c r="G67" s="769"/>
      <c r="H67" s="769"/>
      <c r="I67" s="769"/>
      <c r="J67" s="769"/>
      <c r="K67" s="769"/>
      <c r="L67" s="769"/>
      <c r="M67" s="769"/>
      <c r="N67" s="770"/>
      <c r="O67" s="149"/>
      <c r="P67" s="356"/>
    </row>
    <row r="68" spans="2:16" ht="18">
      <c r="B68" s="768" t="s">
        <v>201</v>
      </c>
      <c r="C68" s="768"/>
      <c r="D68" s="768"/>
      <c r="E68" s="768"/>
      <c r="F68" s="768"/>
      <c r="G68" s="768"/>
      <c r="H68" s="768"/>
      <c r="I68" s="768"/>
      <c r="J68" s="768"/>
      <c r="K68" s="768"/>
      <c r="L68" s="768"/>
      <c r="M68" s="768"/>
      <c r="N68" s="770"/>
      <c r="O68" s="149"/>
      <c r="P68" s="355"/>
    </row>
    <row r="69" spans="2:16" ht="18">
      <c r="B69" s="769" t="s">
        <v>202</v>
      </c>
      <c r="C69" s="769"/>
      <c r="D69" s="769"/>
      <c r="E69" s="769"/>
      <c r="F69" s="769"/>
      <c r="G69" s="769"/>
      <c r="H69" s="769"/>
      <c r="I69" s="769"/>
      <c r="J69" s="769"/>
      <c r="K69" s="769"/>
      <c r="L69" s="769"/>
      <c r="M69" s="769"/>
      <c r="N69" s="770"/>
      <c r="O69" s="149"/>
      <c r="P69" s="356"/>
    </row>
    <row r="70" spans="2:16" ht="18">
      <c r="B70" s="769" t="s">
        <v>203</v>
      </c>
      <c r="C70" s="769"/>
      <c r="D70" s="769"/>
      <c r="E70" s="769"/>
      <c r="F70" s="769"/>
      <c r="G70" s="769"/>
      <c r="H70" s="769"/>
      <c r="I70" s="769"/>
      <c r="J70" s="769"/>
      <c r="K70" s="769"/>
      <c r="L70" s="769"/>
      <c r="M70" s="769"/>
      <c r="N70" s="770"/>
      <c r="O70" s="149"/>
      <c r="P70" s="356"/>
    </row>
    <row r="71" spans="2:16" ht="18">
      <c r="B71" s="164"/>
      <c r="M71" s="149"/>
      <c r="N71" s="770"/>
      <c r="O71" s="149"/>
      <c r="P71" s="355"/>
    </row>
    <row r="72" spans="2:16" ht="17.25" customHeight="1">
      <c r="B72" s="761" t="s">
        <v>143</v>
      </c>
      <c r="C72" s="762"/>
      <c r="D72" s="762"/>
      <c r="E72" s="762"/>
      <c r="F72" s="762"/>
      <c r="G72" s="762"/>
      <c r="H72" s="762"/>
      <c r="I72" s="762"/>
      <c r="J72" s="762"/>
      <c r="K72" s="762"/>
      <c r="L72" s="762"/>
      <c r="M72" s="763"/>
      <c r="N72" s="770"/>
      <c r="O72" s="149"/>
      <c r="P72" s="356"/>
    </row>
    <row r="73" spans="2:16" ht="17.25" customHeight="1">
      <c r="B73" s="761" t="s">
        <v>144</v>
      </c>
      <c r="C73" s="762"/>
      <c r="D73" s="762"/>
      <c r="E73" s="762"/>
      <c r="F73" s="762"/>
      <c r="G73" s="762"/>
      <c r="H73" s="762"/>
      <c r="I73" s="762"/>
      <c r="J73" s="762"/>
      <c r="K73" s="762"/>
      <c r="L73" s="762"/>
      <c r="M73" s="763"/>
      <c r="N73" s="770"/>
      <c r="O73" s="149"/>
      <c r="P73" s="356"/>
    </row>
    <row r="74" spans="2:16" ht="17.25" customHeight="1">
      <c r="B74" s="761" t="s">
        <v>145</v>
      </c>
      <c r="C74" s="762"/>
      <c r="D74" s="762"/>
      <c r="E74" s="762"/>
      <c r="F74" s="762"/>
      <c r="G74" s="762"/>
      <c r="H74" s="762"/>
      <c r="I74" s="762"/>
      <c r="J74" s="762"/>
      <c r="K74" s="762"/>
      <c r="L74" s="762"/>
      <c r="M74" s="763"/>
      <c r="N74" s="770"/>
      <c r="O74" s="149"/>
      <c r="P74" s="355"/>
    </row>
    <row r="75" spans="2:16" ht="18">
      <c r="B75" s="761" t="s">
        <v>146</v>
      </c>
      <c r="C75" s="762"/>
      <c r="D75" s="762"/>
      <c r="E75" s="762"/>
      <c r="F75" s="762"/>
      <c r="G75" s="762"/>
      <c r="H75" s="762"/>
      <c r="I75" s="762"/>
      <c r="J75" s="762"/>
      <c r="K75" s="762"/>
      <c r="L75" s="762"/>
      <c r="M75" s="763"/>
      <c r="N75" s="770"/>
      <c r="O75" s="149"/>
      <c r="P75" s="356"/>
    </row>
    <row r="76" spans="2:16" ht="18">
      <c r="B76" s="761" t="s">
        <v>147</v>
      </c>
      <c r="C76" s="762"/>
      <c r="D76" s="762"/>
      <c r="E76" s="762"/>
      <c r="F76" s="762"/>
      <c r="G76" s="762"/>
      <c r="H76" s="762"/>
      <c r="I76" s="762"/>
      <c r="J76" s="762"/>
      <c r="K76" s="762"/>
      <c r="L76" s="762"/>
      <c r="M76" s="763"/>
      <c r="N76" s="770"/>
      <c r="O76" s="149"/>
      <c r="P76" s="356"/>
    </row>
    <row r="77" spans="2:16" ht="18">
      <c r="B77" s="755" t="s">
        <v>148</v>
      </c>
      <c r="C77" s="756"/>
      <c r="D77" s="756"/>
      <c r="E77" s="756"/>
      <c r="F77" s="756"/>
      <c r="G77" s="756"/>
      <c r="H77" s="756"/>
      <c r="I77" s="756"/>
      <c r="J77" s="756"/>
      <c r="K77" s="756"/>
      <c r="L77" s="756"/>
      <c r="M77" s="757"/>
      <c r="N77" s="149"/>
      <c r="O77" s="149"/>
      <c r="P77" s="355"/>
    </row>
    <row r="78" spans="2:16" ht="18">
      <c r="B78" s="758" t="s">
        <v>149</v>
      </c>
      <c r="C78" s="759"/>
      <c r="D78" s="759"/>
      <c r="E78" s="759"/>
      <c r="F78" s="759"/>
      <c r="G78" s="759"/>
      <c r="H78" s="759"/>
      <c r="I78" s="759"/>
      <c r="J78" s="759"/>
      <c r="K78" s="759"/>
      <c r="L78" s="759"/>
      <c r="M78" s="760"/>
      <c r="N78" s="149"/>
      <c r="O78" s="149"/>
      <c r="P78" s="356"/>
    </row>
    <row r="79" spans="2:16" ht="18">
      <c r="B79" s="761" t="s">
        <v>208</v>
      </c>
      <c r="C79" s="762"/>
      <c r="D79" s="762"/>
      <c r="E79" s="762"/>
      <c r="F79" s="762"/>
      <c r="G79" s="762"/>
      <c r="H79" s="762"/>
      <c r="I79" s="762"/>
      <c r="J79" s="762"/>
      <c r="K79" s="762"/>
      <c r="L79" s="762"/>
      <c r="M79" s="763"/>
      <c r="N79" s="149"/>
      <c r="O79" s="149"/>
      <c r="P79" s="356"/>
    </row>
    <row r="80" spans="2:16" ht="18">
      <c r="B80" s="164"/>
      <c r="M80" s="149"/>
      <c r="N80" s="149"/>
      <c r="O80" s="149"/>
      <c r="P80" s="355"/>
    </row>
    <row r="81" spans="1:17" ht="18.600000000000001" thickBot="1">
      <c r="B81" s="164"/>
      <c r="M81" s="149"/>
      <c r="N81" s="149"/>
      <c r="O81" s="149"/>
      <c r="P81" s="356"/>
    </row>
    <row r="82" spans="1:17" ht="20.25" customHeight="1">
      <c r="B82" s="764" t="s">
        <v>150</v>
      </c>
      <c r="C82" s="764" t="s">
        <v>151</v>
      </c>
      <c r="D82" s="764" t="s">
        <v>152</v>
      </c>
      <c r="E82" s="764" t="s">
        <v>153</v>
      </c>
      <c r="F82" s="165" t="s">
        <v>154</v>
      </c>
      <c r="G82" s="186" t="s">
        <v>216</v>
      </c>
      <c r="H82" s="766" t="s">
        <v>215</v>
      </c>
      <c r="I82" s="766" t="s">
        <v>156</v>
      </c>
      <c r="J82" s="766" t="s">
        <v>157</v>
      </c>
      <c r="K82" s="766" t="s">
        <v>190</v>
      </c>
      <c r="L82" s="764" t="s">
        <v>158</v>
      </c>
      <c r="M82" s="764" t="s">
        <v>211</v>
      </c>
      <c r="N82" s="149"/>
      <c r="O82" s="149"/>
      <c r="P82" s="356"/>
    </row>
    <row r="83" spans="1:17" ht="18.600000000000001" thickBot="1">
      <c r="B83" s="765"/>
      <c r="C83" s="765"/>
      <c r="D83" s="765"/>
      <c r="E83" s="765"/>
      <c r="F83" s="166" t="s">
        <v>155</v>
      </c>
      <c r="G83" s="187"/>
      <c r="H83" s="767"/>
      <c r="I83" s="767"/>
      <c r="J83" s="767"/>
      <c r="K83" s="767"/>
      <c r="L83" s="765"/>
      <c r="M83" s="765"/>
      <c r="N83" s="149"/>
      <c r="O83" s="149"/>
      <c r="P83" s="356"/>
    </row>
    <row r="84" spans="1:17" ht="18.600000000000001" thickBot="1">
      <c r="B84" s="167">
        <v>1</v>
      </c>
      <c r="C84" s="168" t="s">
        <v>159</v>
      </c>
      <c r="D84" s="169"/>
      <c r="E84" s="169"/>
      <c r="F84" s="169"/>
      <c r="G84" s="188"/>
      <c r="H84" s="169"/>
      <c r="I84" s="169"/>
      <c r="J84" s="169"/>
      <c r="K84" s="170" t="s">
        <v>159</v>
      </c>
      <c r="L84" s="169"/>
      <c r="M84" s="169"/>
      <c r="N84" s="149"/>
      <c r="O84" s="149"/>
      <c r="P84" s="356"/>
    </row>
    <row r="85" spans="1:17" ht="18.600000000000001" thickBot="1">
      <c r="A85" s="180" t="s">
        <v>29</v>
      </c>
      <c r="B85" s="181">
        <v>2</v>
      </c>
      <c r="C85" s="182" t="s">
        <v>159</v>
      </c>
      <c r="D85" s="183" t="s">
        <v>159</v>
      </c>
      <c r="E85" s="183" t="s">
        <v>159</v>
      </c>
      <c r="F85" s="183" t="s">
        <v>191</v>
      </c>
      <c r="G85" s="188"/>
      <c r="H85" s="169"/>
      <c r="I85" s="169"/>
      <c r="J85" s="183" t="s">
        <v>192</v>
      </c>
      <c r="K85" s="183" t="s">
        <v>159</v>
      </c>
      <c r="L85" s="169"/>
      <c r="M85" s="169"/>
      <c r="N85" s="149" t="s">
        <v>193</v>
      </c>
      <c r="O85" s="149"/>
      <c r="P85" s="355"/>
      <c r="Q85" s="348"/>
    </row>
    <row r="86" spans="1:17" ht="18.600000000000001" thickBot="1">
      <c r="A86" s="180" t="s">
        <v>21</v>
      </c>
      <c r="B86" s="181">
        <v>3</v>
      </c>
      <c r="C86" s="182" t="s">
        <v>159</v>
      </c>
      <c r="D86" s="183" t="s">
        <v>159</v>
      </c>
      <c r="E86" s="183" t="s">
        <v>159</v>
      </c>
      <c r="F86" s="183" t="s">
        <v>159</v>
      </c>
      <c r="G86" s="188"/>
      <c r="H86" s="169"/>
      <c r="I86" s="169"/>
      <c r="J86" s="183" t="s">
        <v>159</v>
      </c>
      <c r="K86" s="183" t="s">
        <v>159</v>
      </c>
      <c r="L86" s="183" t="s">
        <v>159</v>
      </c>
      <c r="M86" s="169"/>
      <c r="N86" s="149"/>
      <c r="O86" s="149"/>
      <c r="P86" s="356"/>
      <c r="Q86" s="348"/>
    </row>
    <row r="87" spans="1:17" ht="18.600000000000001" thickBot="1">
      <c r="A87" s="180" t="s">
        <v>194</v>
      </c>
      <c r="B87" s="177">
        <v>4</v>
      </c>
      <c r="C87" s="178" t="s">
        <v>159</v>
      </c>
      <c r="D87" s="179" t="s">
        <v>159</v>
      </c>
      <c r="E87" s="179" t="s">
        <v>159</v>
      </c>
      <c r="F87" s="179" t="s">
        <v>159</v>
      </c>
      <c r="G87" s="179" t="s">
        <v>159</v>
      </c>
      <c r="H87" s="179" t="s">
        <v>159</v>
      </c>
      <c r="I87" s="169" t="s">
        <v>213</v>
      </c>
      <c r="J87" s="179" t="s">
        <v>159</v>
      </c>
      <c r="K87" s="179" t="s">
        <v>159</v>
      </c>
      <c r="L87" s="179" t="s">
        <v>159</v>
      </c>
      <c r="M87" s="179" t="s">
        <v>159</v>
      </c>
      <c r="N87" s="199" t="s">
        <v>212</v>
      </c>
      <c r="O87" s="149"/>
      <c r="P87" s="356"/>
    </row>
    <row r="88" spans="1:17" ht="18.600000000000001" thickBot="1">
      <c r="A88" s="180"/>
      <c r="B88" s="181">
        <v>5</v>
      </c>
      <c r="C88" s="182" t="s">
        <v>159</v>
      </c>
      <c r="D88" s="183" t="s">
        <v>159</v>
      </c>
      <c r="E88" s="183" t="s">
        <v>159</v>
      </c>
      <c r="F88" s="183" t="s">
        <v>159</v>
      </c>
      <c r="G88" s="183" t="s">
        <v>159</v>
      </c>
      <c r="H88" s="183" t="s">
        <v>159</v>
      </c>
      <c r="I88" s="183" t="s">
        <v>159</v>
      </c>
      <c r="J88" s="183" t="s">
        <v>159</v>
      </c>
      <c r="K88" s="183" t="s">
        <v>159</v>
      </c>
      <c r="L88" s="183" t="s">
        <v>159</v>
      </c>
      <c r="M88" s="183" t="s">
        <v>159</v>
      </c>
      <c r="N88" s="149"/>
      <c r="O88" s="149"/>
      <c r="Q88" s="348"/>
    </row>
    <row r="89" spans="1:17" ht="18.600000000000001" thickBot="1">
      <c r="B89" s="167">
        <v>6</v>
      </c>
      <c r="C89" s="168" t="s">
        <v>159</v>
      </c>
      <c r="D89" s="170" t="s">
        <v>159</v>
      </c>
      <c r="E89" s="170" t="s">
        <v>159</v>
      </c>
      <c r="F89" s="170" t="s">
        <v>159</v>
      </c>
      <c r="G89" s="170" t="s">
        <v>159</v>
      </c>
      <c r="H89" s="170" t="s">
        <v>159</v>
      </c>
      <c r="I89" s="170" t="s">
        <v>159</v>
      </c>
      <c r="J89" s="170" t="s">
        <v>159</v>
      </c>
      <c r="K89" s="170" t="s">
        <v>159</v>
      </c>
      <c r="L89" s="170" t="s">
        <v>159</v>
      </c>
      <c r="M89" s="170" t="s">
        <v>159</v>
      </c>
      <c r="N89" s="149"/>
      <c r="O89" s="149"/>
      <c r="Q89" s="348"/>
    </row>
    <row r="90" spans="1:17" ht="18.600000000000001" thickBot="1">
      <c r="B90" s="167">
        <v>7</v>
      </c>
      <c r="C90" s="168" t="s">
        <v>159</v>
      </c>
      <c r="D90" s="170" t="s">
        <v>159</v>
      </c>
      <c r="E90" s="170" t="s">
        <v>159</v>
      </c>
      <c r="F90" s="170" t="s">
        <v>159</v>
      </c>
      <c r="G90" s="170" t="s">
        <v>159</v>
      </c>
      <c r="H90" s="170" t="s">
        <v>159</v>
      </c>
      <c r="I90" s="170" t="s">
        <v>159</v>
      </c>
      <c r="J90" s="170" t="s">
        <v>159</v>
      </c>
      <c r="K90" s="170" t="s">
        <v>159</v>
      </c>
      <c r="L90" s="170" t="s">
        <v>159</v>
      </c>
      <c r="M90" s="170" t="s">
        <v>159</v>
      </c>
      <c r="N90" s="149"/>
      <c r="O90" s="149"/>
      <c r="Q90" s="348"/>
    </row>
    <row r="91" spans="1:17">
      <c r="N91" s="149"/>
      <c r="O91" s="149"/>
      <c r="Q91" s="348"/>
    </row>
    <row r="92" spans="1:17">
      <c r="I92" s="199" t="s">
        <v>214</v>
      </c>
      <c r="N92" s="149"/>
      <c r="O92" s="149"/>
      <c r="Q92" s="348"/>
    </row>
    <row r="93" spans="1:17">
      <c r="N93" s="149"/>
      <c r="O93" s="149"/>
      <c r="Q93" s="348"/>
    </row>
  </sheetData>
  <mergeCells count="46">
    <mergeCell ref="L33:N49"/>
    <mergeCell ref="B64:M64"/>
    <mergeCell ref="B68:M68"/>
    <mergeCell ref="B69:M69"/>
    <mergeCell ref="N65:N76"/>
    <mergeCell ref="B67:M67"/>
    <mergeCell ref="B74:M74"/>
    <mergeCell ref="B75:M75"/>
    <mergeCell ref="B76:M76"/>
    <mergeCell ref="B65:M65"/>
    <mergeCell ref="B70:M70"/>
    <mergeCell ref="B72:M72"/>
    <mergeCell ref="B73:M73"/>
    <mergeCell ref="B61:H61"/>
    <mergeCell ref="B63:M63"/>
    <mergeCell ref="F59:H59"/>
    <mergeCell ref="B77:M77"/>
    <mergeCell ref="B78:M78"/>
    <mergeCell ref="B79:M79"/>
    <mergeCell ref="B82:B83"/>
    <mergeCell ref="C82:C83"/>
    <mergeCell ref="D82:D83"/>
    <mergeCell ref="E82:E83"/>
    <mergeCell ref="H82:H83"/>
    <mergeCell ref="I82:I83"/>
    <mergeCell ref="J82:J83"/>
    <mergeCell ref="K82:K83"/>
    <mergeCell ref="L82:L83"/>
    <mergeCell ref="M82:M83"/>
    <mergeCell ref="B3:N3"/>
    <mergeCell ref="C8:L8"/>
    <mergeCell ref="C9:L9"/>
    <mergeCell ref="D12:E28"/>
    <mergeCell ref="M13:N13"/>
    <mergeCell ref="B5:N5"/>
    <mergeCell ref="M16:N29"/>
    <mergeCell ref="B7:N7"/>
    <mergeCell ref="B6:N6"/>
    <mergeCell ref="D29:E29"/>
    <mergeCell ref="M14:M15"/>
    <mergeCell ref="N53:O55"/>
    <mergeCell ref="F60:H60"/>
    <mergeCell ref="E50:F50"/>
    <mergeCell ref="E55:F55"/>
    <mergeCell ref="F57:H58"/>
    <mergeCell ref="F51:H52"/>
  </mergeCells>
  <phoneticPr fontId="107"/>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
  <sheetViews>
    <sheetView showGridLines="0" zoomScale="85" zoomScaleNormal="85" zoomScaleSheetLayoutView="79" workbookViewId="0">
      <selection activeCell="A23" sqref="A23:XFD28"/>
    </sheetView>
  </sheetViews>
  <sheetFormatPr defaultColWidth="9" defaultRowHeight="19.2"/>
  <cols>
    <col min="1" max="1" width="185.33203125" style="6" customWidth="1"/>
    <col min="2" max="2" width="11.21875" style="4" customWidth="1"/>
    <col min="3" max="3" width="27.44140625" style="4" customWidth="1"/>
    <col min="4" max="4" width="17.88671875" style="68" customWidth="1"/>
    <col min="5" max="16384" width="9" style="7"/>
  </cols>
  <sheetData>
    <row r="1" spans="1:4" s="58" customFormat="1" ht="44.25" customHeight="1" thickBot="1">
      <c r="A1" s="372" t="s">
        <v>313</v>
      </c>
      <c r="B1" s="373" t="s">
        <v>0</v>
      </c>
      <c r="C1" s="374" t="s">
        <v>1</v>
      </c>
      <c r="D1" s="375" t="s">
        <v>2</v>
      </c>
    </row>
    <row r="2" spans="1:4" s="200" customFormat="1" ht="44.25" customHeight="1" thickBot="1">
      <c r="A2" s="331" t="s">
        <v>447</v>
      </c>
      <c r="B2" s="312"/>
      <c r="C2" s="798" t="s">
        <v>448</v>
      </c>
      <c r="D2" s="787">
        <v>44596</v>
      </c>
    </row>
    <row r="3" spans="1:4" s="200" customFormat="1" ht="96.6" customHeight="1" thickBot="1">
      <c r="A3" s="332" t="s">
        <v>449</v>
      </c>
      <c r="B3" s="313" t="s">
        <v>450</v>
      </c>
      <c r="C3" s="799"/>
      <c r="D3" s="788"/>
    </row>
    <row r="4" spans="1:4" s="200" customFormat="1" ht="34.950000000000003" customHeight="1" thickBot="1">
      <c r="A4" s="333" t="s">
        <v>451</v>
      </c>
      <c r="B4" s="314"/>
      <c r="C4" s="800"/>
      <c r="D4" s="788"/>
    </row>
    <row r="5" spans="1:4" s="200" customFormat="1" ht="51.6" customHeight="1" thickTop="1" thickBot="1">
      <c r="A5" s="336" t="s">
        <v>452</v>
      </c>
      <c r="B5" s="807" t="s">
        <v>456</v>
      </c>
      <c r="C5" s="784" t="s">
        <v>455</v>
      </c>
      <c r="D5" s="787">
        <v>44596</v>
      </c>
    </row>
    <row r="6" spans="1:4" s="200" customFormat="1" ht="117.6" customHeight="1" thickBot="1">
      <c r="A6" s="337" t="s">
        <v>453</v>
      </c>
      <c r="B6" s="808"/>
      <c r="C6" s="785"/>
      <c r="D6" s="788"/>
    </row>
    <row r="7" spans="1:4" s="200" customFormat="1" ht="30.6" customHeight="1" thickBot="1">
      <c r="A7" s="338" t="s">
        <v>454</v>
      </c>
      <c r="B7" s="809"/>
      <c r="C7" s="786"/>
      <c r="D7" s="789"/>
    </row>
    <row r="8" spans="1:4" s="58" customFormat="1" ht="44.25" customHeight="1" thickTop="1" thickBot="1">
      <c r="A8" s="519" t="s">
        <v>457</v>
      </c>
      <c r="B8" s="794" t="s">
        <v>460</v>
      </c>
      <c r="C8" s="784" t="s">
        <v>461</v>
      </c>
      <c r="D8" s="787">
        <v>44595</v>
      </c>
    </row>
    <row r="9" spans="1:4" s="58" customFormat="1" ht="103.2" customHeight="1" thickBot="1">
      <c r="A9" s="335" t="s">
        <v>458</v>
      </c>
      <c r="B9" s="795"/>
      <c r="C9" s="785"/>
      <c r="D9" s="788"/>
    </row>
    <row r="10" spans="1:4" s="58" customFormat="1" ht="35.4" customHeight="1" thickBot="1">
      <c r="A10" s="387" t="s">
        <v>459</v>
      </c>
      <c r="B10" s="796"/>
      <c r="C10" s="797"/>
      <c r="D10" s="788"/>
    </row>
    <row r="11" spans="1:4" s="200" customFormat="1" ht="43.2" customHeight="1" thickTop="1" thickBot="1">
      <c r="A11" s="334" t="s">
        <v>462</v>
      </c>
      <c r="B11" s="794" t="s">
        <v>465</v>
      </c>
      <c r="C11" s="784" t="s">
        <v>466</v>
      </c>
      <c r="D11" s="787">
        <v>44595</v>
      </c>
    </row>
    <row r="12" spans="1:4" s="200" customFormat="1" ht="141.6" customHeight="1" thickBot="1">
      <c r="A12" s="335" t="s">
        <v>463</v>
      </c>
      <c r="B12" s="795"/>
      <c r="C12" s="785"/>
      <c r="D12" s="788"/>
    </row>
    <row r="13" spans="1:4" s="200" customFormat="1" ht="43.2" customHeight="1" thickBot="1">
      <c r="A13" s="408" t="s">
        <v>464</v>
      </c>
      <c r="B13" s="796"/>
      <c r="C13" s="797"/>
      <c r="D13" s="788"/>
    </row>
    <row r="14" spans="1:4" s="200" customFormat="1" ht="44.25" customHeight="1" thickTop="1" thickBot="1">
      <c r="A14" s="334" t="s">
        <v>467</v>
      </c>
      <c r="B14" s="794" t="s">
        <v>469</v>
      </c>
      <c r="C14" s="784" t="s">
        <v>470</v>
      </c>
      <c r="D14" s="787">
        <v>44595</v>
      </c>
    </row>
    <row r="15" spans="1:4" s="200" customFormat="1" ht="186.6" customHeight="1" thickBot="1">
      <c r="A15" s="335" t="s">
        <v>468</v>
      </c>
      <c r="B15" s="795"/>
      <c r="C15" s="785"/>
      <c r="D15" s="788"/>
    </row>
    <row r="16" spans="1:4" s="200" customFormat="1" ht="43.2" customHeight="1" thickBot="1">
      <c r="A16" s="408" t="s">
        <v>471</v>
      </c>
      <c r="B16" s="796"/>
      <c r="C16" s="797"/>
      <c r="D16" s="788"/>
    </row>
    <row r="17" spans="1:4" s="200" customFormat="1" ht="48.6" customHeight="1" thickTop="1" thickBot="1">
      <c r="A17" s="336" t="s">
        <v>472</v>
      </c>
      <c r="B17" s="807" t="s">
        <v>476</v>
      </c>
      <c r="C17" s="784" t="s">
        <v>475</v>
      </c>
      <c r="D17" s="787">
        <v>44595</v>
      </c>
    </row>
    <row r="18" spans="1:4" s="200" customFormat="1" ht="130.19999999999999" customHeight="1" thickBot="1">
      <c r="A18" s="337" t="s">
        <v>473</v>
      </c>
      <c r="B18" s="808"/>
      <c r="C18" s="785"/>
      <c r="D18" s="788"/>
    </row>
    <row r="19" spans="1:4" s="200" customFormat="1" ht="40.950000000000003" customHeight="1" thickBot="1">
      <c r="A19" s="338" t="s">
        <v>474</v>
      </c>
      <c r="B19" s="809"/>
      <c r="C19" s="786"/>
      <c r="D19" s="789"/>
    </row>
    <row r="20" spans="1:4" s="58" customFormat="1" ht="45.6" customHeight="1" thickTop="1" thickBot="1">
      <c r="A20" s="339" t="s">
        <v>477</v>
      </c>
      <c r="B20" s="801" t="s">
        <v>480</v>
      </c>
      <c r="C20" s="804" t="s">
        <v>479</v>
      </c>
      <c r="D20" s="787">
        <v>44591</v>
      </c>
    </row>
    <row r="21" spans="1:4" s="200" customFormat="1" ht="103.2" customHeight="1" thickBot="1">
      <c r="A21" s="340" t="s">
        <v>481</v>
      </c>
      <c r="B21" s="802"/>
      <c r="C21" s="805"/>
      <c r="D21" s="788"/>
    </row>
    <row r="22" spans="1:4" s="200" customFormat="1" ht="33" customHeight="1" thickBot="1">
      <c r="A22" s="613" t="s">
        <v>478</v>
      </c>
      <c r="B22" s="803"/>
      <c r="C22" s="806"/>
      <c r="D22" s="788"/>
    </row>
    <row r="23" spans="1:4" s="58" customFormat="1" ht="43.95" hidden="1" customHeight="1" thickBot="1">
      <c r="A23" s="341"/>
      <c r="B23" s="775"/>
      <c r="C23" s="791"/>
      <c r="D23" s="787"/>
    </row>
    <row r="24" spans="1:4" s="58" customFormat="1" ht="92.4" hidden="1" customHeight="1" thickBot="1">
      <c r="A24" s="342"/>
      <c r="B24" s="776"/>
      <c r="C24" s="792"/>
      <c r="D24" s="788"/>
    </row>
    <row r="25" spans="1:4" s="298" customFormat="1" ht="34.200000000000003" hidden="1" customHeight="1" thickBot="1">
      <c r="A25" s="382"/>
      <c r="B25" s="777"/>
      <c r="C25" s="793"/>
      <c r="D25" s="790"/>
    </row>
    <row r="26" spans="1:4" s="58" customFormat="1" ht="37.950000000000003" hidden="1" customHeight="1" thickBot="1">
      <c r="A26" s="219"/>
      <c r="B26" s="217"/>
      <c r="C26" s="218"/>
      <c r="D26" s="289"/>
    </row>
    <row r="27" spans="1:4" s="58" customFormat="1" ht="169.2" hidden="1" customHeight="1" thickTop="1">
      <c r="A27" s="517"/>
      <c r="B27" s="780"/>
      <c r="C27" s="782"/>
      <c r="D27" s="778"/>
    </row>
    <row r="28" spans="1:4" s="58" customFormat="1" ht="37.950000000000003" hidden="1" customHeight="1" thickBot="1">
      <c r="A28" s="518"/>
      <c r="B28" s="781"/>
      <c r="C28" s="783"/>
      <c r="D28" s="779"/>
    </row>
    <row r="29" spans="1:4" s="58" customFormat="1" ht="36.75" customHeight="1">
      <c r="A29" s="292"/>
      <c r="B29" s="282"/>
      <c r="C29" s="282"/>
      <c r="D29" s="282"/>
    </row>
    <row r="30" spans="1:4" s="58" customFormat="1" ht="44.25" customHeight="1">
      <c r="A30" s="295" t="s">
        <v>28</v>
      </c>
      <c r="B30" s="4"/>
      <c r="C30" s="4"/>
      <c r="D30" s="68"/>
    </row>
    <row r="31" spans="1:4">
      <c r="A31" s="296" t="s">
        <v>27</v>
      </c>
    </row>
  </sheetData>
  <mergeCells count="26">
    <mergeCell ref="C2:C4"/>
    <mergeCell ref="D2:D4"/>
    <mergeCell ref="B20:B22"/>
    <mergeCell ref="C20:C22"/>
    <mergeCell ref="D20:D22"/>
    <mergeCell ref="B17:B19"/>
    <mergeCell ref="D17:D19"/>
    <mergeCell ref="C17:C19"/>
    <mergeCell ref="B8:B10"/>
    <mergeCell ref="C8:C10"/>
    <mergeCell ref="D8:D10"/>
    <mergeCell ref="B14:B16"/>
    <mergeCell ref="C14:C16"/>
    <mergeCell ref="B5:B7"/>
    <mergeCell ref="B23:B25"/>
    <mergeCell ref="D27:D28"/>
    <mergeCell ref="B27:B28"/>
    <mergeCell ref="C27:C28"/>
    <mergeCell ref="C5:C7"/>
    <mergeCell ref="D5:D7"/>
    <mergeCell ref="D14:D16"/>
    <mergeCell ref="D23:D25"/>
    <mergeCell ref="C23:C25"/>
    <mergeCell ref="B11:B13"/>
    <mergeCell ref="C11:C13"/>
    <mergeCell ref="D11:D13"/>
  </mergeCells>
  <phoneticPr fontId="16"/>
  <hyperlinks>
    <hyperlink ref="A4" r:id="rId1" xr:uid="{3F0F2756-C4FB-4F96-9902-DB7F361E8C56}"/>
    <hyperlink ref="A7" r:id="rId2" xr:uid="{7B15F3E9-DA38-4D47-9C60-96848F0F9717}"/>
    <hyperlink ref="A10" r:id="rId3" xr:uid="{90DF5408-4C5B-4247-AC43-C543DB5E9EBF}"/>
    <hyperlink ref="A13" r:id="rId4" xr:uid="{6B28C135-ED81-4C55-97D4-6C1E578D0A20}"/>
    <hyperlink ref="A16" r:id="rId5" xr:uid="{275C27EA-2163-40E0-B4DB-B729AD8C6684}"/>
    <hyperlink ref="A19" r:id="rId6" xr:uid="{CDFEB77C-4ECD-4928-A710-F54515AFBD79}"/>
    <hyperlink ref="A22" r:id="rId7" display="https://news.yahoo.co.jp/articles/2aa4bc80d2da2573f5de7a3e9c3c4f0994da0dd0" xr:uid="{D084B4BF-1542-4137-BA7F-CF5DC5B0A8E7}"/>
  </hyperlinks>
  <pageMargins left="0" right="0" top="0.19685039370078741" bottom="0.39370078740157483" header="0" footer="0.19685039370078741"/>
  <pageSetup paperSize="8" scale="28" orientation="portrait" horizontalDpi="300" verticalDpi="300" r:id="rId8"/>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59"/>
  <sheetViews>
    <sheetView view="pageBreakPreview" zoomScale="85" zoomScaleNormal="66" zoomScaleSheetLayoutView="85" workbookViewId="0">
      <selection activeCell="A8" sqref="A8"/>
    </sheetView>
  </sheetViews>
  <sheetFormatPr defaultColWidth="9" defaultRowHeight="19.2"/>
  <cols>
    <col min="1" max="1" width="206.44140625" style="45" customWidth="1"/>
    <col min="2" max="2" width="17.109375" style="233" customWidth="1"/>
    <col min="3" max="3" width="20.109375" style="234" customWidth="1"/>
    <col min="4" max="16384" width="9" style="44"/>
  </cols>
  <sheetData>
    <row r="1" spans="1:3" ht="58.95" customHeight="1" thickBot="1">
      <c r="A1" s="43" t="s">
        <v>314</v>
      </c>
      <c r="B1" s="221" t="s">
        <v>24</v>
      </c>
      <c r="C1" s="222" t="s">
        <v>2</v>
      </c>
    </row>
    <row r="2" spans="1:3" ht="48" customHeight="1">
      <c r="A2" s="201" t="s">
        <v>429</v>
      </c>
      <c r="B2" s="223"/>
      <c r="C2" s="224"/>
    </row>
    <row r="3" spans="1:3" ht="114.6" customHeight="1">
      <c r="A3" s="154" t="s">
        <v>441</v>
      </c>
      <c r="B3" s="225" t="s">
        <v>513</v>
      </c>
      <c r="C3" s="226">
        <v>44596</v>
      </c>
    </row>
    <row r="4" spans="1:3" ht="27.6" customHeight="1" thickBot="1">
      <c r="A4" s="410" t="s">
        <v>434</v>
      </c>
      <c r="B4" s="225"/>
      <c r="C4" s="226"/>
    </row>
    <row r="5" spans="1:3" ht="48" customHeight="1">
      <c r="A5" s="201" t="s">
        <v>518</v>
      </c>
      <c r="B5" s="223"/>
      <c r="C5" s="224"/>
    </row>
    <row r="6" spans="1:3" ht="275.39999999999998" customHeight="1">
      <c r="A6" s="514" t="s">
        <v>442</v>
      </c>
      <c r="B6" s="297" t="s">
        <v>460</v>
      </c>
      <c r="C6" s="281">
        <v>44596</v>
      </c>
    </row>
    <row r="7" spans="1:3" ht="39.75" customHeight="1" thickBot="1">
      <c r="A7" s="245" t="s">
        <v>435</v>
      </c>
      <c r="B7" s="227"/>
      <c r="C7" s="228"/>
    </row>
    <row r="8" spans="1:3" ht="48" customHeight="1">
      <c r="A8" s="201" t="s">
        <v>520</v>
      </c>
      <c r="B8" s="223"/>
      <c r="C8" s="224"/>
    </row>
    <row r="9" spans="1:3" ht="258.60000000000002" customHeight="1">
      <c r="A9" s="539" t="s">
        <v>443</v>
      </c>
      <c r="B9" s="297" t="s">
        <v>460</v>
      </c>
      <c r="C9" s="281">
        <v>44595</v>
      </c>
    </row>
    <row r="10" spans="1:3" ht="39.75" customHeight="1" thickBot="1">
      <c r="A10" s="245" t="s">
        <v>444</v>
      </c>
      <c r="B10" s="227"/>
      <c r="C10" s="228"/>
    </row>
    <row r="11" spans="1:3" ht="44.4" customHeight="1">
      <c r="A11" s="527" t="s">
        <v>519</v>
      </c>
      <c r="B11" s="223"/>
      <c r="C11" s="224"/>
    </row>
    <row r="12" spans="1:3" ht="109.2" customHeight="1">
      <c r="A12" s="154" t="s">
        <v>445</v>
      </c>
      <c r="B12" s="225" t="s">
        <v>514</v>
      </c>
      <c r="C12" s="226">
        <v>44595</v>
      </c>
    </row>
    <row r="13" spans="1:3" ht="46.2" customHeight="1" thickBot="1">
      <c r="A13" s="65" t="s">
        <v>436</v>
      </c>
      <c r="B13" s="227"/>
      <c r="C13" s="228"/>
    </row>
    <row r="14" spans="1:3" ht="48" customHeight="1">
      <c r="A14" s="201" t="s">
        <v>430</v>
      </c>
      <c r="B14" s="223"/>
      <c r="C14" s="224"/>
    </row>
    <row r="15" spans="1:3" ht="322.2" customHeight="1">
      <c r="A15" s="343" t="s">
        <v>446</v>
      </c>
      <c r="B15" s="297" t="s">
        <v>515</v>
      </c>
      <c r="C15" s="281">
        <v>44594</v>
      </c>
    </row>
    <row r="16" spans="1:3" ht="39.75" customHeight="1" thickBot="1">
      <c r="A16" s="245" t="s">
        <v>437</v>
      </c>
      <c r="B16" s="227"/>
      <c r="C16" s="228"/>
    </row>
    <row r="17" spans="1:3" ht="45.6" customHeight="1">
      <c r="A17" s="201" t="s">
        <v>431</v>
      </c>
      <c r="B17" s="223"/>
      <c r="C17" s="224"/>
    </row>
    <row r="18" spans="1:3" ht="215.4" customHeight="1">
      <c r="A18" s="154" t="s">
        <v>439</v>
      </c>
      <c r="B18" s="225" t="s">
        <v>516</v>
      </c>
      <c r="C18" s="226">
        <v>44594</v>
      </c>
    </row>
    <row r="19" spans="1:3" ht="37.200000000000003" customHeight="1" thickBot="1">
      <c r="A19" s="65" t="s">
        <v>438</v>
      </c>
      <c r="B19" s="227"/>
      <c r="C19" s="228"/>
    </row>
    <row r="20" spans="1:3" ht="40.950000000000003" customHeight="1">
      <c r="A20" s="201" t="s">
        <v>432</v>
      </c>
      <c r="B20" s="223"/>
      <c r="C20" s="224"/>
    </row>
    <row r="21" spans="1:3" ht="223.2" customHeight="1">
      <c r="A21" s="205" t="s">
        <v>440</v>
      </c>
      <c r="B21" s="225" t="s">
        <v>517</v>
      </c>
      <c r="C21" s="226">
        <v>44595</v>
      </c>
    </row>
    <row r="22" spans="1:3" ht="36" customHeight="1" thickBot="1">
      <c r="A22" s="246" t="s">
        <v>433</v>
      </c>
      <c r="B22" s="227"/>
      <c r="C22" s="228"/>
    </row>
    <row r="23" spans="1:3" ht="36" hidden="1" customHeight="1">
      <c r="A23" s="201"/>
      <c r="B23" s="223"/>
      <c r="C23" s="224"/>
    </row>
    <row r="24" spans="1:3" ht="100.8" hidden="1" customHeight="1" thickBot="1">
      <c r="A24" s="154"/>
      <c r="B24" s="315"/>
      <c r="C24" s="226"/>
    </row>
    <row r="25" spans="1:3" ht="36" hidden="1" customHeight="1" thickBot="1">
      <c r="A25" s="65"/>
      <c r="B25" s="315"/>
      <c r="C25" s="228"/>
    </row>
    <row r="26" spans="1:3" ht="36" hidden="1" customHeight="1">
      <c r="A26" s="201"/>
      <c r="B26" s="223"/>
      <c r="C26" s="224"/>
    </row>
    <row r="27" spans="1:3" ht="364.2" hidden="1" customHeight="1">
      <c r="A27" s="154"/>
      <c r="B27" s="229"/>
      <c r="C27" s="226"/>
    </row>
    <row r="28" spans="1:3" ht="36" hidden="1" customHeight="1" thickBot="1">
      <c r="A28" s="65"/>
      <c r="B28" s="227"/>
      <c r="C28" s="228"/>
    </row>
    <row r="29" spans="1:3" s="143" customFormat="1" ht="36" hidden="1" customHeight="1">
      <c r="A29" s="201"/>
      <c r="B29" s="223"/>
      <c r="C29" s="224"/>
    </row>
    <row r="30" spans="1:3" s="141" customFormat="1" ht="111" hidden="1" customHeight="1">
      <c r="A30" s="154"/>
      <c r="B30" s="229"/>
      <c r="C30" s="226"/>
    </row>
    <row r="31" spans="1:3" s="2" customFormat="1" ht="39.6" hidden="1" customHeight="1" thickBot="1">
      <c r="A31" s="65"/>
      <c r="B31" s="227"/>
      <c r="C31" s="228"/>
    </row>
    <row r="32" spans="1:3" s="2" customFormat="1" ht="39.6" hidden="1" customHeight="1">
      <c r="A32" s="201"/>
      <c r="B32" s="223"/>
      <c r="C32" s="224"/>
    </row>
    <row r="33" spans="1:3" s="2" customFormat="1" ht="145.80000000000001" hidden="1" customHeight="1">
      <c r="A33" s="154"/>
      <c r="B33" s="229"/>
      <c r="C33" s="226"/>
    </row>
    <row r="34" spans="1:3" s="2" customFormat="1" ht="39.6" hidden="1" customHeight="1" thickBot="1">
      <c r="A34" s="65"/>
      <c r="B34" s="227"/>
      <c r="C34" s="228"/>
    </row>
    <row r="35" spans="1:3" ht="27" hidden="1" customHeight="1">
      <c r="A35" s="201"/>
      <c r="B35" s="223"/>
      <c r="C35" s="224"/>
    </row>
    <row r="36" spans="1:3" ht="28.5" hidden="1" customHeight="1">
      <c r="A36" s="154"/>
      <c r="B36" s="229"/>
      <c r="C36" s="226"/>
    </row>
    <row r="37" spans="1:3" ht="23.4" hidden="1" customHeight="1" thickBot="1">
      <c r="A37" s="65"/>
      <c r="B37" s="227"/>
      <c r="C37" s="228"/>
    </row>
    <row r="38" spans="1:3" ht="23.4" customHeight="1">
      <c r="A38" s="142"/>
      <c r="B38" s="230"/>
      <c r="C38" s="231"/>
    </row>
    <row r="39" spans="1:3" ht="28.5" customHeight="1" thickBot="1">
      <c r="A39" s="172"/>
      <c r="B39" s="232"/>
      <c r="C39" s="232"/>
    </row>
    <row r="40" spans="1:3" ht="28.5" customHeight="1">
      <c r="A40" s="810" t="s">
        <v>28</v>
      </c>
      <c r="B40" s="811"/>
      <c r="C40" s="811"/>
    </row>
    <row r="41" spans="1:3" ht="28.5" customHeight="1">
      <c r="A41" s="812" t="s">
        <v>27</v>
      </c>
      <c r="B41" s="813"/>
      <c r="C41" s="813"/>
    </row>
    <row r="42" spans="1:3" ht="248.25" customHeight="1"/>
    <row r="43" spans="1:3" ht="37.5" customHeight="1"/>
    <row r="44" spans="1:3" ht="24" customHeight="1"/>
    <row r="45" spans="1:3" ht="24" customHeight="1"/>
    <row r="46" spans="1:3" ht="26.25" customHeight="1"/>
    <row r="47" spans="1:3" ht="26.25" customHeight="1"/>
    <row r="48" spans="1:3" ht="199.5" customHeight="1"/>
    <row r="49" ht="33.75" customHeight="1"/>
    <row r="50" ht="48.75" customHeight="1"/>
    <row r="51" ht="233.25" customHeight="1"/>
    <row r="52" ht="33.75" customHeight="1"/>
    <row r="53" ht="19.5" customHeight="1"/>
    <row r="54" ht="19.5" customHeight="1"/>
    <row r="55" ht="28.5" customHeight="1"/>
    <row r="56" ht="35.25" customHeight="1"/>
    <row r="57" ht="218.25" customHeight="1"/>
    <row r="58" ht="218.25" customHeight="1"/>
    <row r="59" ht="218.25" customHeight="1"/>
  </sheetData>
  <mergeCells count="2">
    <mergeCell ref="A40:C40"/>
    <mergeCell ref="A41:C41"/>
  </mergeCells>
  <phoneticPr fontId="16"/>
  <hyperlinks>
    <hyperlink ref="A22" r:id="rId1" xr:uid="{43C024E1-2C64-4139-BCE4-A3C7BFAA082A}"/>
    <hyperlink ref="A4" r:id="rId2" xr:uid="{FC400AA3-2A94-457B-85B8-4FD6A4597B5F}"/>
    <hyperlink ref="A7" r:id="rId3" xr:uid="{B757FC31-7427-4A95-A071-EA3278CEDC94}"/>
    <hyperlink ref="A13" r:id="rId4" xr:uid="{1C25BF49-0891-4B9D-B28B-5021CB4D79DE}"/>
    <hyperlink ref="A16" r:id="rId5" xr:uid="{96835738-D913-42CD-9B48-668DD2E4BE42}"/>
    <hyperlink ref="A19" r:id="rId6" xr:uid="{CC82AB48-03EC-44EF-BC8B-57E781C065D3}"/>
    <hyperlink ref="A10" r:id="rId7" xr:uid="{4D073495-65B4-4403-85A4-C15D73040C2A}"/>
  </hyperlinks>
  <pageMargins left="0.74803149606299213" right="0.74803149606299213" top="0.98425196850393704" bottom="0.98425196850393704" header="0.51181102362204722" footer="0.51181102362204722"/>
  <pageSetup paperSize="9" scale="19" fitToHeight="3" orientation="portrait" r:id="rId8"/>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88EE1-4261-43B0-ADBC-2399AA980E35}">
  <sheetPr>
    <tabColor indexed="46"/>
  </sheetPr>
  <dimension ref="A1:AD38"/>
  <sheetViews>
    <sheetView zoomScale="94" zoomScaleNormal="94" zoomScaleSheetLayoutView="100" workbookViewId="0">
      <selection activeCell="AD7" sqref="AD7"/>
    </sheetView>
  </sheetViews>
  <sheetFormatPr defaultColWidth="9" defaultRowHeight="13.2"/>
  <cols>
    <col min="1" max="1" width="7.33203125" style="413" customWidth="1"/>
    <col min="2" max="13" width="6.77734375" style="413" customWidth="1"/>
    <col min="14" max="14" width="7.44140625" style="413" customWidth="1"/>
    <col min="15" max="15" width="5.88671875" style="413" customWidth="1"/>
    <col min="16" max="16" width="7.5546875" style="413" customWidth="1"/>
    <col min="17" max="29" width="6.77734375" style="413" customWidth="1"/>
    <col min="30" max="16384" width="9" style="413"/>
  </cols>
  <sheetData>
    <row r="1" spans="1:29" ht="15" customHeight="1">
      <c r="A1" s="816" t="s">
        <v>3</v>
      </c>
      <c r="B1" s="817"/>
      <c r="C1" s="817"/>
      <c r="D1" s="817"/>
      <c r="E1" s="817"/>
      <c r="F1" s="817"/>
      <c r="G1" s="817"/>
      <c r="H1" s="817"/>
      <c r="I1" s="817"/>
      <c r="J1" s="817"/>
      <c r="K1" s="817"/>
      <c r="L1" s="817"/>
      <c r="M1" s="817"/>
      <c r="N1" s="818"/>
      <c r="P1" s="819" t="s">
        <v>4</v>
      </c>
      <c r="Q1" s="820"/>
      <c r="R1" s="820"/>
      <c r="S1" s="820"/>
      <c r="T1" s="820"/>
      <c r="U1" s="820"/>
      <c r="V1" s="820"/>
      <c r="W1" s="820"/>
      <c r="X1" s="820"/>
      <c r="Y1" s="820"/>
      <c r="Z1" s="820"/>
      <c r="AA1" s="820"/>
      <c r="AB1" s="820"/>
      <c r="AC1" s="821"/>
    </row>
    <row r="2" spans="1:29" ht="18" customHeight="1" thickBot="1">
      <c r="A2" s="822" t="s">
        <v>5</v>
      </c>
      <c r="B2" s="823"/>
      <c r="C2" s="823"/>
      <c r="D2" s="823"/>
      <c r="E2" s="823"/>
      <c r="F2" s="823"/>
      <c r="G2" s="823"/>
      <c r="H2" s="823"/>
      <c r="I2" s="823"/>
      <c r="J2" s="823"/>
      <c r="K2" s="823"/>
      <c r="L2" s="823"/>
      <c r="M2" s="823"/>
      <c r="N2" s="824"/>
      <c r="P2" s="825" t="s">
        <v>6</v>
      </c>
      <c r="Q2" s="823"/>
      <c r="R2" s="823"/>
      <c r="S2" s="823"/>
      <c r="T2" s="823"/>
      <c r="U2" s="823"/>
      <c r="V2" s="823"/>
      <c r="W2" s="823"/>
      <c r="X2" s="823"/>
      <c r="Y2" s="823"/>
      <c r="Z2" s="823"/>
      <c r="AA2" s="823"/>
      <c r="AB2" s="823"/>
      <c r="AC2" s="826"/>
    </row>
    <row r="3" spans="1:29" ht="13.8" thickBot="1">
      <c r="A3" s="9"/>
      <c r="B3" s="240" t="s">
        <v>286</v>
      </c>
      <c r="C3" s="258" t="s">
        <v>7</v>
      </c>
      <c r="D3" s="258" t="s">
        <v>8</v>
      </c>
      <c r="E3" s="258" t="s">
        <v>9</v>
      </c>
      <c r="F3" s="258" t="s">
        <v>10</v>
      </c>
      <c r="G3" s="258" t="s">
        <v>11</v>
      </c>
      <c r="H3" s="258" t="s">
        <v>12</v>
      </c>
      <c r="I3" s="258" t="s">
        <v>13</v>
      </c>
      <c r="J3" s="258" t="s">
        <v>14</v>
      </c>
      <c r="K3" s="258" t="s">
        <v>15</v>
      </c>
      <c r="L3" s="258" t="s">
        <v>16</v>
      </c>
      <c r="M3" s="258" t="s">
        <v>17</v>
      </c>
      <c r="N3" s="10" t="s">
        <v>18</v>
      </c>
      <c r="P3" s="11"/>
      <c r="Q3" s="240" t="s">
        <v>286</v>
      </c>
      <c r="R3" s="257" t="s">
        <v>7</v>
      </c>
      <c r="S3" s="257" t="s">
        <v>8</v>
      </c>
      <c r="T3" s="257" t="s">
        <v>9</v>
      </c>
      <c r="U3" s="257" t="s">
        <v>10</v>
      </c>
      <c r="V3" s="257" t="s">
        <v>11</v>
      </c>
      <c r="W3" s="257" t="s">
        <v>12</v>
      </c>
      <c r="X3" s="257" t="s">
        <v>13</v>
      </c>
      <c r="Y3" s="258" t="s">
        <v>14</v>
      </c>
      <c r="Z3" s="258" t="s">
        <v>15</v>
      </c>
      <c r="AA3" s="258" t="s">
        <v>16</v>
      </c>
      <c r="AB3" s="258" t="s">
        <v>17</v>
      </c>
      <c r="AC3" s="12" t="s">
        <v>19</v>
      </c>
    </row>
    <row r="4" spans="1:29" ht="19.8" thickBot="1">
      <c r="A4" s="540" t="s">
        <v>261</v>
      </c>
      <c r="B4" s="474">
        <f>AVERAGE(B8:B17)</f>
        <v>65.400000000000006</v>
      </c>
      <c r="C4" s="474">
        <f t="shared" ref="C4:L4" si="0">AVERAGE(C7:C17)</f>
        <v>57.2</v>
      </c>
      <c r="D4" s="474">
        <f t="shared" si="0"/>
        <v>63.7</v>
      </c>
      <c r="E4" s="474">
        <f t="shared" si="0"/>
        <v>103.8</v>
      </c>
      <c r="F4" s="474">
        <f t="shared" si="0"/>
        <v>177.5</v>
      </c>
      <c r="G4" s="474">
        <f t="shared" si="0"/>
        <v>404.2</v>
      </c>
      <c r="H4" s="474">
        <f t="shared" si="0"/>
        <v>621</v>
      </c>
      <c r="I4" s="474">
        <f t="shared" si="0"/>
        <v>905.9</v>
      </c>
      <c r="J4" s="474">
        <f t="shared" si="0"/>
        <v>563.4</v>
      </c>
      <c r="K4" s="474">
        <f t="shared" si="0"/>
        <v>366.4</v>
      </c>
      <c r="L4" s="474">
        <f t="shared" si="0"/>
        <v>210.8</v>
      </c>
      <c r="M4" s="474">
        <f>AVERAGE(M7:M17)</f>
        <v>131.5</v>
      </c>
      <c r="N4" s="474">
        <f>SUM(B4:M4)</f>
        <v>3670.8</v>
      </c>
      <c r="O4" s="14"/>
      <c r="P4" s="13" t="str">
        <f>+A4</f>
        <v>12-21年月平均</v>
      </c>
      <c r="Q4" s="474">
        <f>AVERAGE(Q8:Q17)</f>
        <v>9.6999999999999993</v>
      </c>
      <c r="R4" s="474">
        <f>AVERAGE(R8:R17)</f>
        <v>9.9</v>
      </c>
      <c r="S4" s="474">
        <f t="shared" ref="S4:AB4" si="1">AVERAGE(S8:S17)</f>
        <v>15</v>
      </c>
      <c r="T4" s="474">
        <f t="shared" si="1"/>
        <v>7.5</v>
      </c>
      <c r="U4" s="474">
        <f t="shared" si="1"/>
        <v>10.7</v>
      </c>
      <c r="V4" s="474">
        <f t="shared" si="1"/>
        <v>9.9</v>
      </c>
      <c r="W4" s="474">
        <f t="shared" si="1"/>
        <v>8.9</v>
      </c>
      <c r="X4" s="474">
        <f t="shared" si="1"/>
        <v>12.6</v>
      </c>
      <c r="Y4" s="474">
        <f t="shared" si="1"/>
        <v>10.9</v>
      </c>
      <c r="Z4" s="474">
        <f t="shared" si="1"/>
        <v>21.8</v>
      </c>
      <c r="AA4" s="474">
        <f t="shared" si="1"/>
        <v>12.8</v>
      </c>
      <c r="AB4" s="474">
        <f t="shared" si="1"/>
        <v>12.9</v>
      </c>
      <c r="AC4" s="474">
        <f>SUM(Q4:AB4)</f>
        <v>142.6</v>
      </c>
    </row>
    <row r="5" spans="1:29" s="568" customFormat="1" ht="13.8" thickBot="1">
      <c r="A5" s="573"/>
      <c r="B5" s="15" t="s">
        <v>20</v>
      </c>
      <c r="C5" s="476"/>
      <c r="D5" s="476"/>
      <c r="E5" s="476"/>
      <c r="F5" s="476"/>
      <c r="G5" s="476"/>
      <c r="H5" s="476"/>
      <c r="I5" s="476"/>
      <c r="J5" s="476"/>
      <c r="K5" s="476"/>
      <c r="L5" s="476"/>
      <c r="M5" s="476"/>
      <c r="N5" s="476"/>
      <c r="O5" s="148"/>
      <c r="P5" s="239"/>
      <c r="Q5" s="15" t="s">
        <v>20</v>
      </c>
      <c r="R5" s="476"/>
      <c r="S5" s="476"/>
      <c r="T5" s="476"/>
      <c r="U5" s="476"/>
      <c r="V5" s="476"/>
      <c r="W5" s="476"/>
      <c r="X5" s="476"/>
      <c r="Y5" s="476"/>
      <c r="Z5" s="476"/>
      <c r="AA5" s="476"/>
      <c r="AB5" s="476"/>
      <c r="AC5" s="476"/>
    </row>
    <row r="6" spans="1:29" ht="13.8" thickBot="1">
      <c r="A6" s="239"/>
      <c r="B6" s="385">
        <v>12</v>
      </c>
      <c r="C6" s="475"/>
      <c r="D6" s="475"/>
      <c r="E6" s="475"/>
      <c r="F6" s="475"/>
      <c r="G6" s="475"/>
      <c r="H6" s="475"/>
      <c r="I6" s="475"/>
      <c r="J6" s="475"/>
      <c r="K6" s="475"/>
      <c r="L6" s="475"/>
      <c r="M6" s="475"/>
      <c r="N6" s="476"/>
      <c r="O6" s="14"/>
      <c r="P6" s="243"/>
      <c r="Q6" s="385">
        <v>0</v>
      </c>
      <c r="R6" s="139"/>
      <c r="S6" s="139"/>
      <c r="T6" s="139"/>
      <c r="U6" s="139"/>
      <c r="V6" s="139"/>
      <c r="W6" s="139"/>
      <c r="X6" s="139"/>
      <c r="Y6" s="139"/>
      <c r="Z6" s="139"/>
      <c r="AA6" s="139"/>
      <c r="AB6" s="139"/>
      <c r="AC6" s="476"/>
    </row>
    <row r="7" spans="1:29" ht="18" customHeight="1" thickBot="1">
      <c r="A7" s="580" t="s">
        <v>285</v>
      </c>
      <c r="B7" s="572">
        <v>67</v>
      </c>
      <c r="C7" s="475"/>
      <c r="D7" s="475"/>
      <c r="E7" s="475"/>
      <c r="F7" s="475"/>
      <c r="G7" s="475"/>
      <c r="H7" s="475"/>
      <c r="I7" s="475"/>
      <c r="J7" s="475"/>
      <c r="K7" s="475"/>
      <c r="L7" s="475"/>
      <c r="M7" s="475"/>
      <c r="N7" s="16"/>
      <c r="O7" s="153" t="s">
        <v>21</v>
      </c>
      <c r="P7" s="580" t="s">
        <v>285</v>
      </c>
      <c r="Q7" s="572">
        <v>0</v>
      </c>
      <c r="R7" s="475"/>
      <c r="S7" s="475"/>
      <c r="T7" s="475"/>
      <c r="U7" s="475"/>
      <c r="V7" s="475"/>
      <c r="W7" s="475" t="s">
        <v>29</v>
      </c>
      <c r="X7" s="475" t="s">
        <v>29</v>
      </c>
      <c r="Y7" s="475" t="s">
        <v>29</v>
      </c>
      <c r="Z7" s="475" t="s">
        <v>29</v>
      </c>
      <c r="AA7" s="475" t="s">
        <v>29</v>
      </c>
      <c r="AB7" s="475" t="s">
        <v>29</v>
      </c>
      <c r="AC7" s="477"/>
    </row>
    <row r="8" spans="1:29" ht="18" customHeight="1" thickBot="1">
      <c r="A8" s="580" t="s">
        <v>206</v>
      </c>
      <c r="B8" s="569">
        <v>81</v>
      </c>
      <c r="C8" s="569">
        <v>48</v>
      </c>
      <c r="D8" s="570">
        <v>71</v>
      </c>
      <c r="E8" s="569">
        <v>128</v>
      </c>
      <c r="F8" s="569">
        <v>171</v>
      </c>
      <c r="G8" s="569">
        <v>350</v>
      </c>
      <c r="H8" s="569">
        <v>569</v>
      </c>
      <c r="I8" s="569">
        <v>553</v>
      </c>
      <c r="J8" s="569">
        <v>458</v>
      </c>
      <c r="K8" s="569">
        <v>306</v>
      </c>
      <c r="L8" s="569">
        <v>220</v>
      </c>
      <c r="M8" s="570">
        <v>229</v>
      </c>
      <c r="N8" s="242">
        <f>SUM(B8:M8)</f>
        <v>3184</v>
      </c>
      <c r="O8" s="571"/>
      <c r="P8" s="581" t="s">
        <v>205</v>
      </c>
      <c r="Q8" s="290">
        <v>1</v>
      </c>
      <c r="R8" s="290">
        <v>2</v>
      </c>
      <c r="S8" s="290">
        <v>1</v>
      </c>
      <c r="T8" s="290">
        <v>0</v>
      </c>
      <c r="U8" s="478">
        <v>0</v>
      </c>
      <c r="V8" s="478">
        <v>0</v>
      </c>
      <c r="W8" s="478">
        <v>1</v>
      </c>
      <c r="X8" s="140">
        <v>1</v>
      </c>
      <c r="Y8" s="140">
        <v>0</v>
      </c>
      <c r="Z8" s="140">
        <v>1</v>
      </c>
      <c r="AA8" s="140">
        <v>0</v>
      </c>
      <c r="AB8" s="140">
        <v>0</v>
      </c>
      <c r="AC8" s="241">
        <f>SUM(Q8:AB8)</f>
        <v>7</v>
      </c>
    </row>
    <row r="9" spans="1:29" ht="18" customHeight="1" thickBot="1">
      <c r="A9" s="581" t="s">
        <v>137</v>
      </c>
      <c r="B9" s="376">
        <v>112</v>
      </c>
      <c r="C9" s="376">
        <v>85</v>
      </c>
      <c r="D9" s="376">
        <v>60</v>
      </c>
      <c r="E9" s="376">
        <v>97</v>
      </c>
      <c r="F9" s="376">
        <v>95</v>
      </c>
      <c r="G9" s="376">
        <v>305</v>
      </c>
      <c r="H9" s="376">
        <v>544</v>
      </c>
      <c r="I9" s="376">
        <v>449</v>
      </c>
      <c r="J9" s="376">
        <v>475</v>
      </c>
      <c r="K9" s="376">
        <v>505</v>
      </c>
      <c r="L9" s="376">
        <v>219</v>
      </c>
      <c r="M9" s="377">
        <v>98</v>
      </c>
      <c r="N9" s="241">
        <f>SUM(B9:M9)</f>
        <v>3044</v>
      </c>
      <c r="O9" s="153"/>
      <c r="P9" s="581" t="s">
        <v>137</v>
      </c>
      <c r="Q9" s="479">
        <v>16</v>
      </c>
      <c r="R9" s="479">
        <v>1</v>
      </c>
      <c r="S9" s="479">
        <v>19</v>
      </c>
      <c r="T9" s="475">
        <v>3</v>
      </c>
      <c r="U9" s="475">
        <v>13</v>
      </c>
      <c r="V9" s="475">
        <v>1</v>
      </c>
      <c r="W9" s="475">
        <v>2</v>
      </c>
      <c r="X9" s="475">
        <v>2</v>
      </c>
      <c r="Y9" s="475">
        <v>0</v>
      </c>
      <c r="Z9" s="475">
        <v>24</v>
      </c>
      <c r="AA9" s="475">
        <v>4</v>
      </c>
      <c r="AB9" s="475">
        <v>1</v>
      </c>
      <c r="AC9" s="585">
        <f>SUM(Q9:AB9)</f>
        <v>86</v>
      </c>
    </row>
    <row r="10" spans="1:29" ht="18" customHeight="1" thickBot="1">
      <c r="A10" s="582" t="s">
        <v>30</v>
      </c>
      <c r="B10" s="480">
        <v>84</v>
      </c>
      <c r="C10" s="480">
        <v>100</v>
      </c>
      <c r="D10" s="481">
        <v>77</v>
      </c>
      <c r="E10" s="481">
        <v>80</v>
      </c>
      <c r="F10" s="203">
        <v>236</v>
      </c>
      <c r="G10" s="203">
        <v>438</v>
      </c>
      <c r="H10" s="204">
        <v>631</v>
      </c>
      <c r="I10" s="203">
        <v>752</v>
      </c>
      <c r="J10" s="202">
        <v>523</v>
      </c>
      <c r="K10" s="203">
        <v>427</v>
      </c>
      <c r="L10" s="202">
        <v>253</v>
      </c>
      <c r="M10" s="482">
        <v>136</v>
      </c>
      <c r="N10" s="588">
        <f>SUM(B10:M10)</f>
        <v>3737</v>
      </c>
      <c r="O10" s="153"/>
      <c r="P10" s="583" t="s">
        <v>22</v>
      </c>
      <c r="Q10" s="483">
        <v>7</v>
      </c>
      <c r="R10" s="483">
        <v>7</v>
      </c>
      <c r="S10" s="484">
        <v>13</v>
      </c>
      <c r="T10" s="484">
        <v>3</v>
      </c>
      <c r="U10" s="484">
        <v>8</v>
      </c>
      <c r="V10" s="484">
        <v>11</v>
      </c>
      <c r="W10" s="483">
        <v>5</v>
      </c>
      <c r="X10" s="484">
        <v>11</v>
      </c>
      <c r="Y10" s="484">
        <v>9</v>
      </c>
      <c r="Z10" s="484">
        <v>9</v>
      </c>
      <c r="AA10" s="485">
        <v>20</v>
      </c>
      <c r="AB10" s="485">
        <v>35</v>
      </c>
      <c r="AC10" s="487">
        <f>SUM(Q10:AB10)</f>
        <v>138</v>
      </c>
    </row>
    <row r="11" spans="1:29" ht="18" customHeight="1" thickBot="1">
      <c r="A11" s="582" t="s">
        <v>31</v>
      </c>
      <c r="B11" s="484">
        <v>41</v>
      </c>
      <c r="C11" s="484">
        <v>44</v>
      </c>
      <c r="D11" s="484">
        <v>67</v>
      </c>
      <c r="E11" s="484">
        <v>103</v>
      </c>
      <c r="F11" s="486">
        <v>311</v>
      </c>
      <c r="G11" s="484">
        <v>415</v>
      </c>
      <c r="H11" s="484">
        <v>539</v>
      </c>
      <c r="I11" s="486">
        <v>1165</v>
      </c>
      <c r="J11" s="484">
        <v>534</v>
      </c>
      <c r="K11" s="484">
        <v>297</v>
      </c>
      <c r="L11" s="483">
        <v>205</v>
      </c>
      <c r="M11" s="487">
        <v>92</v>
      </c>
      <c r="N11" s="589">
        <f>SUM(B11:M11)</f>
        <v>3813</v>
      </c>
      <c r="O11" s="153"/>
      <c r="P11" s="582" t="s">
        <v>31</v>
      </c>
      <c r="Q11" s="484">
        <v>9</v>
      </c>
      <c r="R11" s="484">
        <v>22</v>
      </c>
      <c r="S11" s="483">
        <v>18</v>
      </c>
      <c r="T11" s="484">
        <v>9</v>
      </c>
      <c r="U11" s="488">
        <v>21</v>
      </c>
      <c r="V11" s="484">
        <v>14</v>
      </c>
      <c r="W11" s="484">
        <v>6</v>
      </c>
      <c r="X11" s="484">
        <v>13</v>
      </c>
      <c r="Y11" s="484">
        <v>7</v>
      </c>
      <c r="Z11" s="489">
        <v>81</v>
      </c>
      <c r="AA11" s="488">
        <v>31</v>
      </c>
      <c r="AB11" s="489">
        <v>37</v>
      </c>
      <c r="AC11" s="586">
        <f t="shared" ref="AC11:AC18" si="2">SUM(Q11:AB11)</f>
        <v>268</v>
      </c>
    </row>
    <row r="12" spans="1:29" ht="18" customHeight="1" thickBot="1">
      <c r="A12" s="582" t="s">
        <v>32</v>
      </c>
      <c r="B12" s="484">
        <v>57</v>
      </c>
      <c r="C12" s="483">
        <v>35</v>
      </c>
      <c r="D12" s="484">
        <v>95</v>
      </c>
      <c r="E12" s="483">
        <v>112</v>
      </c>
      <c r="F12" s="484">
        <v>131</v>
      </c>
      <c r="G12" s="19">
        <v>340</v>
      </c>
      <c r="H12" s="19">
        <v>483</v>
      </c>
      <c r="I12" s="20">
        <v>1339</v>
      </c>
      <c r="J12" s="19">
        <v>614</v>
      </c>
      <c r="K12" s="19">
        <v>349</v>
      </c>
      <c r="L12" s="19">
        <v>236</v>
      </c>
      <c r="M12" s="490">
        <v>68</v>
      </c>
      <c r="N12" s="588">
        <f t="shared" ref="N12:N18" si="3">SUM(B12:M12)</f>
        <v>3859</v>
      </c>
      <c r="O12" s="153"/>
      <c r="P12" s="582" t="s">
        <v>32</v>
      </c>
      <c r="Q12" s="484">
        <v>19</v>
      </c>
      <c r="R12" s="484">
        <v>12</v>
      </c>
      <c r="S12" s="484">
        <v>8</v>
      </c>
      <c r="T12" s="483">
        <v>12</v>
      </c>
      <c r="U12" s="484">
        <v>7</v>
      </c>
      <c r="V12" s="484">
        <v>15</v>
      </c>
      <c r="W12" s="19">
        <v>16</v>
      </c>
      <c r="X12" s="490">
        <v>12</v>
      </c>
      <c r="Y12" s="483">
        <v>16</v>
      </c>
      <c r="Z12" s="484">
        <v>6</v>
      </c>
      <c r="AA12" s="483">
        <v>12</v>
      </c>
      <c r="AB12" s="483">
        <v>6</v>
      </c>
      <c r="AC12" s="487">
        <f t="shared" si="2"/>
        <v>141</v>
      </c>
    </row>
    <row r="13" spans="1:29" ht="18" customHeight="1" thickBot="1">
      <c r="A13" s="582" t="s">
        <v>33</v>
      </c>
      <c r="B13" s="491">
        <v>68</v>
      </c>
      <c r="C13" s="484">
        <v>42</v>
      </c>
      <c r="D13" s="484">
        <v>44</v>
      </c>
      <c r="E13" s="483">
        <v>75</v>
      </c>
      <c r="F13" s="483">
        <v>135</v>
      </c>
      <c r="G13" s="483">
        <v>448</v>
      </c>
      <c r="H13" s="484">
        <v>507</v>
      </c>
      <c r="I13" s="484">
        <v>808</v>
      </c>
      <c r="J13" s="488">
        <v>795</v>
      </c>
      <c r="K13" s="483">
        <v>313</v>
      </c>
      <c r="L13" s="483">
        <v>246</v>
      </c>
      <c r="M13" s="483">
        <v>143</v>
      </c>
      <c r="N13" s="588">
        <f>SUM(B13:M13)</f>
        <v>3624</v>
      </c>
      <c r="O13" s="153"/>
      <c r="P13" s="582" t="s">
        <v>33</v>
      </c>
      <c r="Q13" s="493">
        <v>9</v>
      </c>
      <c r="R13" s="484">
        <v>16</v>
      </c>
      <c r="S13" s="484">
        <v>12</v>
      </c>
      <c r="T13" s="483">
        <v>6</v>
      </c>
      <c r="U13" s="494">
        <v>7</v>
      </c>
      <c r="V13" s="494">
        <v>14</v>
      </c>
      <c r="W13" s="484">
        <v>9</v>
      </c>
      <c r="X13" s="484">
        <v>14</v>
      </c>
      <c r="Y13" s="484">
        <v>9</v>
      </c>
      <c r="Z13" s="484">
        <v>9</v>
      </c>
      <c r="AA13" s="494">
        <v>8</v>
      </c>
      <c r="AB13" s="494">
        <v>7</v>
      </c>
      <c r="AC13" s="487">
        <f t="shared" si="2"/>
        <v>120</v>
      </c>
    </row>
    <row r="14" spans="1:29" ht="18" customHeight="1" thickBot="1">
      <c r="A14" s="18" t="s">
        <v>34</v>
      </c>
      <c r="B14" s="495">
        <v>71</v>
      </c>
      <c r="C14" s="495">
        <v>97</v>
      </c>
      <c r="D14" s="495">
        <v>61</v>
      </c>
      <c r="E14" s="496">
        <v>105</v>
      </c>
      <c r="F14" s="496">
        <v>198</v>
      </c>
      <c r="G14" s="496">
        <v>442</v>
      </c>
      <c r="H14" s="497">
        <v>790</v>
      </c>
      <c r="I14" s="21">
        <v>674</v>
      </c>
      <c r="J14" s="21">
        <v>594</v>
      </c>
      <c r="K14" s="496">
        <v>275</v>
      </c>
      <c r="L14" s="496">
        <v>133</v>
      </c>
      <c r="M14" s="496">
        <v>108</v>
      </c>
      <c r="N14" s="588">
        <f t="shared" si="3"/>
        <v>3548</v>
      </c>
      <c r="O14" s="14"/>
      <c r="P14" s="584" t="s">
        <v>34</v>
      </c>
      <c r="Q14" s="495">
        <v>7</v>
      </c>
      <c r="R14" s="495">
        <v>13</v>
      </c>
      <c r="S14" s="495">
        <v>11</v>
      </c>
      <c r="T14" s="496">
        <v>11</v>
      </c>
      <c r="U14" s="496">
        <v>12</v>
      </c>
      <c r="V14" s="496">
        <v>15</v>
      </c>
      <c r="W14" s="496">
        <v>20</v>
      </c>
      <c r="X14" s="496">
        <v>15</v>
      </c>
      <c r="Y14" s="496">
        <v>15</v>
      </c>
      <c r="Z14" s="496">
        <v>20</v>
      </c>
      <c r="AA14" s="496">
        <v>9</v>
      </c>
      <c r="AB14" s="496">
        <v>7</v>
      </c>
      <c r="AC14" s="587">
        <f t="shared" si="2"/>
        <v>155</v>
      </c>
    </row>
    <row r="15" spans="1:29" ht="13.8" hidden="1" thickBot="1">
      <c r="A15" s="23" t="s">
        <v>35</v>
      </c>
      <c r="B15" s="493">
        <v>38</v>
      </c>
      <c r="C15" s="496">
        <v>19</v>
      </c>
      <c r="D15" s="496">
        <v>38</v>
      </c>
      <c r="E15" s="496">
        <v>203</v>
      </c>
      <c r="F15" s="496">
        <v>146</v>
      </c>
      <c r="G15" s="496">
        <v>439</v>
      </c>
      <c r="H15" s="497">
        <v>964</v>
      </c>
      <c r="I15" s="497">
        <v>1154</v>
      </c>
      <c r="J15" s="496">
        <v>423</v>
      </c>
      <c r="K15" s="496">
        <v>388</v>
      </c>
      <c r="L15" s="496">
        <v>176</v>
      </c>
      <c r="M15" s="496">
        <v>143</v>
      </c>
      <c r="N15" s="498">
        <f t="shared" si="3"/>
        <v>4131</v>
      </c>
      <c r="O15" s="14"/>
      <c r="P15" s="22" t="s">
        <v>35</v>
      </c>
      <c r="Q15" s="496">
        <v>7</v>
      </c>
      <c r="R15" s="496">
        <v>7</v>
      </c>
      <c r="S15" s="496">
        <v>8</v>
      </c>
      <c r="T15" s="496">
        <v>12</v>
      </c>
      <c r="U15" s="496">
        <v>9</v>
      </c>
      <c r="V15" s="496">
        <v>6</v>
      </c>
      <c r="W15" s="496">
        <v>11</v>
      </c>
      <c r="X15" s="496">
        <v>8</v>
      </c>
      <c r="Y15" s="496">
        <v>16</v>
      </c>
      <c r="Z15" s="496">
        <v>40</v>
      </c>
      <c r="AA15" s="496">
        <v>17</v>
      </c>
      <c r="AB15" s="496">
        <v>16</v>
      </c>
      <c r="AC15" s="496">
        <f t="shared" si="2"/>
        <v>157</v>
      </c>
    </row>
    <row r="16" spans="1:29" ht="13.8" hidden="1" thickBot="1">
      <c r="A16" s="499" t="s">
        <v>36</v>
      </c>
      <c r="B16" s="21">
        <v>49</v>
      </c>
      <c r="C16" s="21">
        <v>63</v>
      </c>
      <c r="D16" s="21">
        <v>50</v>
      </c>
      <c r="E16" s="21">
        <v>71</v>
      </c>
      <c r="F16" s="21">
        <v>144</v>
      </c>
      <c r="G16" s="21">
        <v>374</v>
      </c>
      <c r="H16" s="150">
        <v>729</v>
      </c>
      <c r="I16" s="150">
        <v>1097</v>
      </c>
      <c r="J16" s="150">
        <v>650</v>
      </c>
      <c r="K16" s="21">
        <v>397</v>
      </c>
      <c r="L16" s="21">
        <v>192</v>
      </c>
      <c r="M16" s="21">
        <v>217</v>
      </c>
      <c r="N16" s="498">
        <f t="shared" si="3"/>
        <v>4033</v>
      </c>
      <c r="O16" s="14"/>
      <c r="P16" s="24" t="s">
        <v>36</v>
      </c>
      <c r="Q16" s="21">
        <v>10</v>
      </c>
      <c r="R16" s="21">
        <v>6</v>
      </c>
      <c r="S16" s="21">
        <v>14</v>
      </c>
      <c r="T16" s="21">
        <v>10</v>
      </c>
      <c r="U16" s="21">
        <v>10</v>
      </c>
      <c r="V16" s="21">
        <v>19</v>
      </c>
      <c r="W16" s="21">
        <v>11</v>
      </c>
      <c r="X16" s="21">
        <v>20</v>
      </c>
      <c r="Y16" s="21">
        <v>15</v>
      </c>
      <c r="Z16" s="21">
        <v>8</v>
      </c>
      <c r="AA16" s="21">
        <v>11</v>
      </c>
      <c r="AB16" s="21">
        <v>8</v>
      </c>
      <c r="AC16" s="496">
        <f t="shared" si="2"/>
        <v>142</v>
      </c>
    </row>
    <row r="17" spans="1:30" ht="13.8" hidden="1" thickBot="1">
      <c r="A17" s="23" t="s">
        <v>37</v>
      </c>
      <c r="B17" s="21">
        <v>53</v>
      </c>
      <c r="C17" s="21">
        <v>39</v>
      </c>
      <c r="D17" s="21">
        <v>74</v>
      </c>
      <c r="E17" s="21">
        <v>64</v>
      </c>
      <c r="F17" s="21">
        <v>208</v>
      </c>
      <c r="G17" s="21">
        <v>491</v>
      </c>
      <c r="H17" s="21">
        <v>454</v>
      </c>
      <c r="I17" s="150">
        <v>1068</v>
      </c>
      <c r="J17" s="21">
        <v>568</v>
      </c>
      <c r="K17" s="21">
        <v>407</v>
      </c>
      <c r="L17" s="21">
        <v>228</v>
      </c>
      <c r="M17" s="21">
        <v>81</v>
      </c>
      <c r="N17" s="492">
        <f t="shared" si="3"/>
        <v>3735</v>
      </c>
      <c r="O17" s="14"/>
      <c r="P17" s="22" t="s">
        <v>37</v>
      </c>
      <c r="Q17" s="21">
        <v>12</v>
      </c>
      <c r="R17" s="21">
        <v>13</v>
      </c>
      <c r="S17" s="21">
        <v>46</v>
      </c>
      <c r="T17" s="21">
        <v>9</v>
      </c>
      <c r="U17" s="21">
        <v>20</v>
      </c>
      <c r="V17" s="21">
        <v>4</v>
      </c>
      <c r="W17" s="21">
        <v>8</v>
      </c>
      <c r="X17" s="21">
        <v>30</v>
      </c>
      <c r="Y17" s="21">
        <v>22</v>
      </c>
      <c r="Z17" s="21">
        <v>20</v>
      </c>
      <c r="AA17" s="21">
        <v>16</v>
      </c>
      <c r="AB17" s="21">
        <v>12</v>
      </c>
      <c r="AC17" s="500">
        <f t="shared" si="2"/>
        <v>212</v>
      </c>
    </row>
    <row r="18" spans="1:30" ht="13.8" hidden="1" thickBot="1">
      <c r="A18" s="23" t="s">
        <v>23</v>
      </c>
      <c r="B18" s="151">
        <v>67</v>
      </c>
      <c r="C18" s="151">
        <v>62</v>
      </c>
      <c r="D18" s="151">
        <v>57</v>
      </c>
      <c r="E18" s="151">
        <v>77</v>
      </c>
      <c r="F18" s="151">
        <v>473</v>
      </c>
      <c r="G18" s="151">
        <v>468</v>
      </c>
      <c r="H18" s="152">
        <v>659</v>
      </c>
      <c r="I18" s="151">
        <v>851</v>
      </c>
      <c r="J18" s="151">
        <v>542</v>
      </c>
      <c r="K18" s="151">
        <v>270</v>
      </c>
      <c r="L18" s="151">
        <v>208</v>
      </c>
      <c r="M18" s="151">
        <v>174</v>
      </c>
      <c r="N18" s="501">
        <f t="shared" si="3"/>
        <v>3908</v>
      </c>
      <c r="O18" s="14" t="s">
        <v>29</v>
      </c>
      <c r="P18" s="24" t="s">
        <v>23</v>
      </c>
      <c r="Q18" s="21">
        <v>6</v>
      </c>
      <c r="R18" s="21">
        <v>25</v>
      </c>
      <c r="S18" s="21">
        <v>29</v>
      </c>
      <c r="T18" s="21">
        <v>4</v>
      </c>
      <c r="U18" s="21">
        <v>17</v>
      </c>
      <c r="V18" s="21">
        <v>19</v>
      </c>
      <c r="W18" s="21">
        <v>14</v>
      </c>
      <c r="X18" s="21">
        <v>37</v>
      </c>
      <c r="Y18" s="25">
        <v>76</v>
      </c>
      <c r="Z18" s="21">
        <v>34</v>
      </c>
      <c r="AA18" s="21">
        <v>17</v>
      </c>
      <c r="AB18" s="21">
        <v>18</v>
      </c>
      <c r="AC18" s="500">
        <f t="shared" si="2"/>
        <v>296</v>
      </c>
    </row>
    <row r="19" spans="1:30">
      <c r="A19" s="26"/>
      <c r="B19" s="502"/>
      <c r="C19" s="502"/>
      <c r="D19" s="502"/>
      <c r="E19" s="502"/>
      <c r="F19" s="502"/>
      <c r="G19" s="502"/>
      <c r="H19" s="502"/>
      <c r="I19" s="502"/>
      <c r="J19" s="502"/>
      <c r="K19" s="502"/>
      <c r="L19" s="502"/>
      <c r="M19" s="502"/>
      <c r="N19" s="27"/>
      <c r="O19" s="14"/>
      <c r="P19" s="28"/>
      <c r="Q19" s="503"/>
      <c r="R19" s="503"/>
      <c r="S19" s="503"/>
      <c r="T19" s="503"/>
      <c r="U19" s="503"/>
      <c r="V19" s="503"/>
      <c r="W19" s="503"/>
      <c r="X19" s="503"/>
      <c r="Y19" s="503"/>
      <c r="Z19" s="503"/>
      <c r="AA19" s="503"/>
      <c r="AB19" s="503"/>
      <c r="AC19" s="502"/>
    </row>
    <row r="20" spans="1:30" ht="13.5" customHeight="1">
      <c r="A20" s="827" t="s">
        <v>420</v>
      </c>
      <c r="B20" s="828"/>
      <c r="C20" s="828"/>
      <c r="D20" s="828"/>
      <c r="E20" s="828"/>
      <c r="F20" s="828"/>
      <c r="G20" s="828"/>
      <c r="H20" s="828"/>
      <c r="I20" s="828"/>
      <c r="J20" s="828"/>
      <c r="K20" s="828"/>
      <c r="L20" s="828"/>
      <c r="M20" s="828"/>
      <c r="N20" s="829"/>
      <c r="O20" s="14"/>
      <c r="P20" s="827" t="str">
        <f>+A20</f>
        <v>※2022年 第4週（1/24～1/30） 現在</v>
      </c>
      <c r="Q20" s="828"/>
      <c r="R20" s="828"/>
      <c r="S20" s="828"/>
      <c r="T20" s="828"/>
      <c r="U20" s="828"/>
      <c r="V20" s="828"/>
      <c r="W20" s="828"/>
      <c r="X20" s="828"/>
      <c r="Y20" s="828"/>
      <c r="Z20" s="828"/>
      <c r="AA20" s="828"/>
      <c r="AB20" s="828"/>
      <c r="AC20" s="829"/>
    </row>
    <row r="21" spans="1:30" ht="13.8" thickBot="1">
      <c r="A21" s="29"/>
      <c r="B21" s="14"/>
      <c r="C21" s="14"/>
      <c r="D21" s="14"/>
      <c r="E21" s="14"/>
      <c r="F21" s="14"/>
      <c r="G21" s="14" t="s">
        <v>21</v>
      </c>
      <c r="H21" s="14"/>
      <c r="I21" s="14"/>
      <c r="J21" s="14"/>
      <c r="K21" s="14"/>
      <c r="L21" s="14"/>
      <c r="M21" s="14"/>
      <c r="N21" s="30"/>
      <c r="O21" s="14"/>
      <c r="P21" s="275"/>
      <c r="Q21" s="14"/>
      <c r="R21" s="14"/>
      <c r="S21" s="14"/>
      <c r="T21" s="14"/>
      <c r="U21" s="14"/>
      <c r="V21" s="14"/>
      <c r="W21" s="14"/>
      <c r="X21" s="14"/>
      <c r="Y21" s="14"/>
      <c r="Z21" s="14"/>
      <c r="AA21" s="14"/>
      <c r="AB21" s="14"/>
      <c r="AC21" s="32"/>
    </row>
    <row r="22" spans="1:30" ht="17.25" customHeight="1" thickBot="1">
      <c r="A22" s="29"/>
      <c r="B22" s="504" t="s">
        <v>243</v>
      </c>
      <c r="C22" s="14"/>
      <c r="D22" s="33" t="s">
        <v>297</v>
      </c>
      <c r="E22" s="34"/>
      <c r="F22" s="14"/>
      <c r="G22" s="14" t="s">
        <v>21</v>
      </c>
      <c r="H22" s="14"/>
      <c r="I22" s="14"/>
      <c r="J22" s="14"/>
      <c r="K22" s="14"/>
      <c r="L22" s="14"/>
      <c r="M22" s="14"/>
      <c r="N22" s="30"/>
      <c r="O22" s="153" t="s">
        <v>21</v>
      </c>
      <c r="P22" s="276"/>
      <c r="Q22" s="505" t="s">
        <v>244</v>
      </c>
      <c r="R22" s="814" t="s">
        <v>245</v>
      </c>
      <c r="S22" s="815"/>
      <c r="T22" s="14" t="s">
        <v>21</v>
      </c>
      <c r="U22" s="14"/>
      <c r="V22" s="14"/>
      <c r="W22" s="14"/>
      <c r="X22" s="14"/>
      <c r="Y22" s="14"/>
      <c r="Z22" s="14"/>
      <c r="AA22" s="14"/>
      <c r="AB22" s="14"/>
      <c r="AC22" s="32"/>
    </row>
    <row r="23" spans="1:30" ht="15" customHeight="1">
      <c r="A23" s="29"/>
      <c r="B23" s="14"/>
      <c r="C23" s="14"/>
      <c r="D23" s="14" t="s">
        <v>29</v>
      </c>
      <c r="E23" s="14"/>
      <c r="F23" s="14"/>
      <c r="G23" s="14"/>
      <c r="H23" s="14"/>
      <c r="I23" s="14"/>
      <c r="J23" s="14"/>
      <c r="K23" s="14"/>
      <c r="L23" s="14"/>
      <c r="M23" s="14"/>
      <c r="N23" s="30"/>
      <c r="O23" s="153" t="s">
        <v>21</v>
      </c>
      <c r="P23" s="275"/>
      <c r="Q23" s="14"/>
      <c r="R23" s="14"/>
      <c r="S23" s="14"/>
      <c r="T23" s="14"/>
      <c r="U23" s="14"/>
      <c r="V23" s="14"/>
      <c r="W23" s="14"/>
      <c r="X23" s="14"/>
      <c r="Y23" s="14"/>
      <c r="Z23" s="14"/>
      <c r="AA23" s="14"/>
      <c r="AB23" s="14"/>
      <c r="AC23" s="32"/>
    </row>
    <row r="24" spans="1:30" ht="9" customHeight="1">
      <c r="A24" s="29"/>
      <c r="B24" s="14"/>
      <c r="C24" s="14"/>
      <c r="D24" s="14"/>
      <c r="E24" s="14"/>
      <c r="F24" s="14"/>
      <c r="G24" s="14"/>
      <c r="H24" s="14"/>
      <c r="I24" s="14"/>
      <c r="J24" s="14"/>
      <c r="K24" s="14"/>
      <c r="L24" s="14"/>
      <c r="M24" s="14"/>
      <c r="N24" s="30"/>
      <c r="O24" s="153" t="s">
        <v>21</v>
      </c>
      <c r="P24" s="31"/>
      <c r="Q24" s="14"/>
      <c r="R24" s="14"/>
      <c r="S24" s="14"/>
      <c r="T24" s="14"/>
      <c r="U24" s="14"/>
      <c r="V24" s="14"/>
      <c r="W24" s="14"/>
      <c r="X24" s="14"/>
      <c r="Y24" s="14"/>
      <c r="Z24" s="14"/>
      <c r="AA24" s="14"/>
      <c r="AB24" s="14"/>
      <c r="AC24" s="32"/>
    </row>
    <row r="25" spans="1:30">
      <c r="A25" s="29"/>
      <c r="B25" s="14"/>
      <c r="C25" s="14"/>
      <c r="D25" s="14"/>
      <c r="E25" s="14"/>
      <c r="F25" s="14"/>
      <c r="G25" s="14"/>
      <c r="H25" s="14"/>
      <c r="I25" s="14"/>
      <c r="J25" s="14"/>
      <c r="K25" s="14"/>
      <c r="L25" s="14"/>
      <c r="M25" s="14"/>
      <c r="N25" s="30"/>
      <c r="O25" s="14" t="s">
        <v>21</v>
      </c>
      <c r="P25" s="17"/>
      <c r="AC25" s="35"/>
    </row>
    <row r="26" spans="1:30">
      <c r="A26" s="29"/>
      <c r="B26" s="14"/>
      <c r="C26" s="14"/>
      <c r="D26" s="14"/>
      <c r="E26" s="14"/>
      <c r="F26" s="14"/>
      <c r="G26" s="14"/>
      <c r="H26" s="14"/>
      <c r="I26" s="14"/>
      <c r="J26" s="14"/>
      <c r="K26" s="14"/>
      <c r="L26" s="14"/>
      <c r="M26" s="14"/>
      <c r="N26" s="30"/>
      <c r="O26" s="14" t="s">
        <v>21</v>
      </c>
      <c r="P26" s="17"/>
      <c r="AC26" s="35"/>
    </row>
    <row r="27" spans="1:30">
      <c r="A27" s="29"/>
      <c r="B27" s="14"/>
      <c r="C27" s="14"/>
      <c r="D27" s="14"/>
      <c r="E27" s="14"/>
      <c r="F27" s="14"/>
      <c r="G27" s="14"/>
      <c r="H27" s="14"/>
      <c r="I27" s="14"/>
      <c r="J27" s="14"/>
      <c r="K27" s="14"/>
      <c r="L27" s="14"/>
      <c r="M27" s="14"/>
      <c r="N27" s="30"/>
      <c r="O27" s="14" t="s">
        <v>21</v>
      </c>
      <c r="P27" s="17"/>
      <c r="AC27" s="35"/>
      <c r="AD27" s="380"/>
    </row>
    <row r="28" spans="1:30">
      <c r="A28" s="29"/>
      <c r="B28" s="14"/>
      <c r="C28" s="14"/>
      <c r="D28" s="14"/>
      <c r="E28" s="14"/>
      <c r="F28" s="14"/>
      <c r="G28" s="14"/>
      <c r="H28" s="14"/>
      <c r="I28" s="14"/>
      <c r="J28" s="14"/>
      <c r="K28" s="14"/>
      <c r="L28" s="14"/>
      <c r="M28" s="14"/>
      <c r="N28" s="30"/>
      <c r="O28" s="14"/>
      <c r="P28" s="17"/>
      <c r="AC28" s="35"/>
    </row>
    <row r="29" spans="1:30">
      <c r="A29" s="29"/>
      <c r="B29" s="14"/>
      <c r="C29" s="14"/>
      <c r="D29" s="14"/>
      <c r="E29" s="14"/>
      <c r="F29" s="14"/>
      <c r="G29" s="14"/>
      <c r="H29" s="14"/>
      <c r="I29" s="14"/>
      <c r="J29" s="14"/>
      <c r="K29" s="14"/>
      <c r="L29" s="14"/>
      <c r="M29" s="14"/>
      <c r="N29" s="30"/>
      <c r="O29" s="14"/>
      <c r="P29" s="17"/>
      <c r="AC29" s="35"/>
    </row>
    <row r="30" spans="1:30" ht="13.8" thickBot="1">
      <c r="A30" s="36"/>
      <c r="B30" s="37"/>
      <c r="C30" s="37"/>
      <c r="D30" s="37"/>
      <c r="E30" s="37"/>
      <c r="F30" s="37"/>
      <c r="G30" s="37"/>
      <c r="H30" s="37"/>
      <c r="I30" s="37"/>
      <c r="J30" s="37"/>
      <c r="K30" s="37"/>
      <c r="L30" s="37"/>
      <c r="M30" s="37"/>
      <c r="N30" s="38"/>
      <c r="O30" s="14"/>
      <c r="P30" s="39"/>
      <c r="Q30" s="40"/>
      <c r="R30" s="40"/>
      <c r="S30" s="40"/>
      <c r="T30" s="40"/>
      <c r="U30" s="40"/>
      <c r="V30" s="40"/>
      <c r="W30" s="40"/>
      <c r="X30" s="40"/>
      <c r="Y30" s="40"/>
      <c r="Z30" s="40"/>
      <c r="AA30" s="40"/>
      <c r="AB30" s="40"/>
      <c r="AC30" s="41"/>
    </row>
    <row r="31" spans="1:30">
      <c r="A31" s="42"/>
      <c r="C31" s="14"/>
      <c r="D31" s="14"/>
      <c r="E31" s="14"/>
      <c r="F31" s="14"/>
      <c r="G31" s="14"/>
      <c r="H31" s="14"/>
      <c r="I31" s="14"/>
      <c r="J31" s="14"/>
      <c r="K31" s="14"/>
      <c r="L31" s="14"/>
      <c r="M31" s="14"/>
      <c r="N31" s="14"/>
      <c r="O31" s="14"/>
    </row>
    <row r="32" spans="1:30">
      <c r="O32" s="14"/>
    </row>
    <row r="33" spans="1:29">
      <c r="K33" s="506" t="s">
        <v>29</v>
      </c>
      <c r="O33" s="14"/>
    </row>
    <row r="34" spans="1:29">
      <c r="O34" s="14"/>
    </row>
    <row r="35" spans="1:29">
      <c r="O35" s="14"/>
    </row>
    <row r="36" spans="1:29">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row>
    <row r="37" spans="1:29">
      <c r="Q37" s="190" t="s">
        <v>246</v>
      </c>
      <c r="R37" s="190"/>
      <c r="S37" s="190"/>
      <c r="T37" s="190"/>
      <c r="U37" s="190"/>
      <c r="V37" s="190"/>
      <c r="W37" s="190"/>
      <c r="X37" s="190"/>
    </row>
    <row r="38" spans="1:29">
      <c r="Q38" s="190" t="s">
        <v>247</v>
      </c>
      <c r="R38" s="190"/>
      <c r="S38" s="190"/>
      <c r="T38" s="190"/>
      <c r="U38" s="190"/>
      <c r="V38" s="190"/>
      <c r="W38" s="190"/>
      <c r="X38" s="190"/>
    </row>
  </sheetData>
  <mergeCells count="7">
    <mergeCell ref="R22:S22"/>
    <mergeCell ref="A1:N1"/>
    <mergeCell ref="P1:AC1"/>
    <mergeCell ref="A2:N2"/>
    <mergeCell ref="P2:AC2"/>
    <mergeCell ref="A20:N20"/>
    <mergeCell ref="P20:AC20"/>
  </mergeCells>
  <phoneticPr fontId="107"/>
  <pageMargins left="0.75" right="0.75" top="1" bottom="1" header="0.51200000000000001" footer="0.51200000000000001"/>
  <pageSetup paperSize="9" scale="44" orientation="portrait"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0967-F82C-468A-A6FC-1073547F18B8}">
  <sheetPr>
    <tabColor rgb="FFFF0000"/>
  </sheetPr>
  <dimension ref="B1:G21"/>
  <sheetViews>
    <sheetView view="pageBreakPreview" topLeftCell="A7" zoomScaleNormal="112" zoomScaleSheetLayoutView="115" workbookViewId="0">
      <selection activeCell="H15" sqref="H15"/>
    </sheetView>
  </sheetViews>
  <sheetFormatPr defaultColWidth="9" defaultRowHeight="13.2"/>
  <cols>
    <col min="1" max="1" width="2.109375" style="413" customWidth="1"/>
    <col min="2" max="2" width="25.77734375" style="122" customWidth="1"/>
    <col min="3" max="3" width="60.109375" style="413" customWidth="1"/>
    <col min="4" max="4" width="85.33203125" style="413" customWidth="1"/>
    <col min="5" max="5" width="3.88671875" style="413" customWidth="1"/>
    <col min="6" max="16384" width="9" style="413"/>
  </cols>
  <sheetData>
    <row r="1" spans="2:7" ht="18.75" customHeight="1">
      <c r="B1" s="122" t="s">
        <v>113</v>
      </c>
    </row>
    <row r="2" spans="2:7" ht="17.25" customHeight="1" thickBot="1">
      <c r="B2" s="412" t="s">
        <v>421</v>
      </c>
      <c r="D2" s="832"/>
      <c r="E2" s="833"/>
    </row>
    <row r="3" spans="2:7" ht="16.5" customHeight="1" thickBot="1">
      <c r="B3" s="123" t="s">
        <v>114</v>
      </c>
      <c r="C3" s="411" t="s">
        <v>115</v>
      </c>
      <c r="D3" s="245" t="s">
        <v>223</v>
      </c>
    </row>
    <row r="4" spans="2:7" ht="17.25" customHeight="1" thickBot="1">
      <c r="B4" s="124" t="s">
        <v>116</v>
      </c>
      <c r="C4" s="163" t="s">
        <v>422</v>
      </c>
      <c r="D4" s="125"/>
    </row>
    <row r="5" spans="2:7" ht="17.25" customHeight="1">
      <c r="B5" s="834" t="s">
        <v>177</v>
      </c>
      <c r="C5" s="837" t="s">
        <v>220</v>
      </c>
      <c r="D5" s="838"/>
    </row>
    <row r="6" spans="2:7" ht="19.2" customHeight="1">
      <c r="B6" s="835"/>
      <c r="C6" s="839" t="s">
        <v>221</v>
      </c>
      <c r="D6" s="840"/>
      <c r="G6" s="283"/>
    </row>
    <row r="7" spans="2:7" ht="19.95" customHeight="1">
      <c r="B7" s="835"/>
      <c r="C7" s="414" t="s">
        <v>222</v>
      </c>
      <c r="D7" s="415"/>
      <c r="G7" s="283"/>
    </row>
    <row r="8" spans="2:7" ht="19.2" customHeight="1" thickBot="1">
      <c r="B8" s="836"/>
      <c r="C8" s="285" t="s">
        <v>224</v>
      </c>
      <c r="D8" s="284"/>
      <c r="G8" s="283"/>
    </row>
    <row r="9" spans="2:7" ht="28.2" customHeight="1" thickBot="1">
      <c r="B9" s="126" t="s">
        <v>117</v>
      </c>
      <c r="C9" s="841" t="s">
        <v>241</v>
      </c>
      <c r="D9" s="842"/>
    </row>
    <row r="10" spans="2:7" ht="66" customHeight="1" thickBot="1">
      <c r="B10" s="127" t="s">
        <v>118</v>
      </c>
      <c r="C10" s="843" t="s">
        <v>423</v>
      </c>
      <c r="D10" s="844"/>
    </row>
    <row r="11" spans="2:7" ht="51.6" customHeight="1" thickBot="1">
      <c r="B11" s="128"/>
      <c r="C11" s="129" t="s">
        <v>424</v>
      </c>
      <c r="D11" s="311" t="s">
        <v>425</v>
      </c>
      <c r="F11" s="413" t="s">
        <v>21</v>
      </c>
    </row>
    <row r="12" spans="2:7" ht="22.2" hidden="1" customHeight="1" thickBot="1">
      <c r="B12" s="126" t="s">
        <v>251</v>
      </c>
      <c r="C12" s="131" t="s">
        <v>252</v>
      </c>
      <c r="D12" s="130"/>
    </row>
    <row r="13" spans="2:7" ht="91.8" customHeight="1" thickBot="1">
      <c r="B13" s="132" t="s">
        <v>119</v>
      </c>
      <c r="C13" s="133" t="s">
        <v>426</v>
      </c>
      <c r="D13" s="238" t="s">
        <v>427</v>
      </c>
      <c r="F13" s="199" t="s">
        <v>29</v>
      </c>
    </row>
    <row r="14" spans="2:7" ht="62.4" customHeight="1" thickBot="1">
      <c r="B14" s="134" t="s">
        <v>120</v>
      </c>
      <c r="C14" s="830" t="s">
        <v>428</v>
      </c>
      <c r="D14" s="831"/>
    </row>
    <row r="15" spans="2:7" ht="17.25" customHeight="1"/>
    <row r="16" spans="2:7" ht="17.25" customHeight="1">
      <c r="C16" s="413" t="s">
        <v>121</v>
      </c>
    </row>
    <row r="17" spans="2:5">
      <c r="C17" s="413" t="s">
        <v>29</v>
      </c>
    </row>
    <row r="18" spans="2:5">
      <c r="E18" s="413" t="s">
        <v>21</v>
      </c>
    </row>
    <row r="21" spans="2:5">
      <c r="B21" s="122" t="s">
        <v>21</v>
      </c>
    </row>
  </sheetData>
  <mergeCells count="7">
    <mergeCell ref="C14:D14"/>
    <mergeCell ref="D2:E2"/>
    <mergeCell ref="B5:B8"/>
    <mergeCell ref="C5:D5"/>
    <mergeCell ref="C6:D6"/>
    <mergeCell ref="C9:D9"/>
    <mergeCell ref="C10:D10"/>
  </mergeCells>
  <phoneticPr fontId="107"/>
  <hyperlinks>
    <hyperlink ref="C6" r:id="rId1" location="h2_1" xr:uid="{EDBFF39A-9B90-4364-8365-9E4DAFCC0006}"/>
  </hyperlinks>
  <pageMargins left="0.7" right="0.7" top="0.75" bottom="0.75" header="0.3" footer="0.3"/>
  <pageSetup paperSize="9" scale="50" orientation="portrait" horizontalDpi="1200" verticalDpi="12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スポンサー広告</vt:lpstr>
      <vt:lpstr>4　ノロウイルス関連情報 </vt:lpstr>
      <vt:lpstr>4　衛生訓話</vt:lpstr>
      <vt:lpstr>4　新型コロナウイルス情報</vt:lpstr>
      <vt:lpstr>4　食中毒記事等 </vt:lpstr>
      <vt:lpstr>4　海外情報</vt:lpstr>
      <vt:lpstr>4　感染症統計</vt:lpstr>
      <vt:lpstr>3　感染症情報</vt:lpstr>
      <vt:lpstr>4 食品回収</vt:lpstr>
      <vt:lpstr>4　食品表示</vt:lpstr>
      <vt:lpstr>4 残留農薬　等 </vt:lpstr>
      <vt:lpstr>'3　感染症情報'!Print_Area</vt:lpstr>
      <vt:lpstr>'4　ノロウイルス関連情報 '!Print_Area</vt:lpstr>
      <vt:lpstr>'4　衛生訓話'!Print_Area</vt:lpstr>
      <vt:lpstr>'4　海外情報'!Print_Area</vt:lpstr>
      <vt:lpstr>'4　感染症統計'!Print_Area</vt:lpstr>
      <vt:lpstr>'4 残留農薬　等 '!Print_Area</vt:lpstr>
      <vt:lpstr>'4　食中毒記事等 '!Print_Area</vt:lpstr>
      <vt:lpstr>'4 食品回収'!Print_Area</vt:lpstr>
      <vt:lpstr>'4　食品表示'!Print_Area</vt:lpstr>
      <vt:lpstr>スポンサー広告!Print_Area</vt:lpstr>
      <vt:lpstr>'4 残留農薬　等 '!Print_Titles</vt:lpstr>
      <vt:lpstr>'4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2022-02-06T05:40:26Z</dcterms:modified>
</cp:coreProperties>
</file>