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8_{2A7CC53F-2E2D-4B48-A89E-744FBABB9AF5}"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3　ノロウイルス関連情報 " sheetId="101" r:id="rId3"/>
    <sheet name="3  衛生訓話" sheetId="104" r:id="rId4"/>
    <sheet name="3　新型コロナウイルス情報" sheetId="82" r:id="rId5"/>
    <sheet name="3　食中毒記事等 " sheetId="29" r:id="rId6"/>
    <sheet name="3　海外情報" sheetId="31" r:id="rId7"/>
    <sheet name="3　感染症統計" sheetId="102" r:id="rId8"/>
    <sheet name="2　感染症情報" sheetId="103" r:id="rId9"/>
    <sheet name="3 食品回収" sheetId="60" r:id="rId10"/>
    <sheet name="3　食品表示" sheetId="34" r:id="rId11"/>
    <sheet name="3 残留農薬　等 " sheetId="35" r:id="rId12"/>
  </sheets>
  <definedNames>
    <definedName name="_xlnm._FilterDatabase" localSheetId="2" hidden="1">'3　ノロウイルス関連情報 '!$A$22:$G$75</definedName>
    <definedName name="_xlnm._FilterDatabase" localSheetId="11" hidden="1">'3 残留農薬　等 '!$A$1:$C$1</definedName>
    <definedName name="_xlnm._FilterDatabase" localSheetId="5" hidden="1">'3　食中毒記事等 '!$A$1:$D$1</definedName>
    <definedName name="_xlnm.Print_Area" localSheetId="8">'2　感染症情報'!$A$1:$E$21</definedName>
    <definedName name="_xlnm.Print_Area" localSheetId="3">'3  衛生訓話'!$A$1:$M$21</definedName>
    <definedName name="_xlnm.Print_Area" localSheetId="2">'3　ノロウイルス関連情報 '!$A$1:$N$84</definedName>
    <definedName name="_xlnm.Print_Area" localSheetId="6">'3　海外情報'!$A$1:$C$41</definedName>
    <definedName name="_xlnm.Print_Area" localSheetId="7">'3　感染症統計'!$A$1:$AC$36</definedName>
    <definedName name="_xlnm.Print_Area" localSheetId="11">'3 残留農薬　等 '!$A$1:$A$16</definedName>
    <definedName name="_xlnm.Print_Area" localSheetId="5">'3　食中毒記事等 '!$A$1:$D$30</definedName>
    <definedName name="_xlnm.Print_Area" localSheetId="9">'3 食品回収'!$A$1:$E$48</definedName>
    <definedName name="_xlnm.Print_Area" localSheetId="10">'3　食品表示'!$A$1:$N$19</definedName>
    <definedName name="_xlnm.Print_Area" localSheetId="1">スポンサー広告!$C$1:$T$23</definedName>
    <definedName name="_xlnm.Print_Titles" localSheetId="11">'3 残留農薬　等 '!$1:$1</definedName>
    <definedName name="_xlnm.Print_Titles" localSheetId="5">'3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9" i="78" l="1"/>
  <c r="N14" i="82"/>
  <c r="I22" i="82"/>
  <c r="B15" i="78"/>
  <c r="B16" i="78"/>
  <c r="B9" i="78" l="1"/>
  <c r="C13" i="78" l="1"/>
  <c r="B13" i="78"/>
  <c r="B10" i="78" l="1"/>
  <c r="P20" i="102" l="1"/>
  <c r="AC18" i="102"/>
  <c r="N18" i="102"/>
  <c r="AC17" i="102"/>
  <c r="N17" i="102"/>
  <c r="AC16" i="102"/>
  <c r="N16" i="102"/>
  <c r="AC15" i="102"/>
  <c r="N15" i="102"/>
  <c r="AC14" i="102"/>
  <c r="N14" i="102"/>
  <c r="AC13" i="102"/>
  <c r="N13" i="102"/>
  <c r="AC12" i="102"/>
  <c r="N12" i="102"/>
  <c r="AC11" i="102"/>
  <c r="N11" i="102"/>
  <c r="AC10" i="102"/>
  <c r="N10" i="102"/>
  <c r="AC9" i="102"/>
  <c r="N9" i="102"/>
  <c r="AC8" i="102"/>
  <c r="N8"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<sst xmlns="http://schemas.openxmlformats.org/spreadsheetml/2006/main" count="714" uniqueCount="490">
  <si>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</si>
  <si>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</si>
  <si>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</si>
  <si>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</si>
  <si>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</si>
  <si>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</si>
  <si>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</si>
  <si>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</si>
  <si>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</si>
  <si>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</si>
  <si>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</si>
  <si>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</si>
  <si>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</si>
  <si>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</si>
  <si>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</si>
  <si>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</si>
  <si>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</si>
  <si>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</si>
  <si>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</si>
  <si>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</si>
  <si>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</si>
  <si>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</si>
  <si>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</si>
  <si>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</si>
  <si>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</si>
  <si>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</si>
  <si>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</si>
  <si>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</si>
  <si>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</si>
  <si>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</si>
  <si>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</si>
  <si>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</si>
  <si>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</si>
  <si>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</si>
  <si>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</si>
  <si>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</si>
  <si>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</si>
  <si>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</si>
  <si>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</si>
  <si>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</si>
  <si>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</si>
  <si>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</si>
  <si>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</si>
  <si>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</si>
  <si>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</si>
  <si>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</si>
  <si>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</si>
  <si>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</si>
  <si>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</si>
  <si>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</si>
  <si>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</si>
  <si>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</si>
  <si>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</si>
  <si>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</si>
  <si>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</si>
  <si>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</si>
  <si>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</si>
  <si>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</si>
  <si>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</si>
  <si>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</si>
  <si>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</si>
  <si>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</si>
  <si>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</si>
  <si>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</si>
  <si>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</si>
  <si>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</si>
  <si>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</si>
  <si>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</si>
  <si>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</si>
  <si>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</si>
  <si>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</si>
  <si>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</si>
  <si>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</si>
  <si>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</si>
  <si>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</si>
  <si>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</si>
  <si>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</si>
  <si>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</si>
  <si>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</si>
  <si>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</si>
  <si>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</si>
  <si>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</si>
  <si>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</si>
  <si>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</si>
  <si>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</si>
  <si>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</si>
  <si>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</si>
  <si>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</si>
  <si>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</si>
  <si>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</si>
  <si>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</si>
  <si>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</si>
  <si>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</si>
  <si>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</si>
  <si>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</si>
  <si>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</si>
  <si>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</si>
  <si>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</si>
  <si>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</si>
  <si>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</si>
  <si>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</si>
  <si>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</si>
  <si>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</si>
  <si>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</si>
  <si>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</si>
  <si>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</si>
  <si>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</si>
  <si>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</si>
  <si>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</si>
  <si>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</si>
  <si>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</si>
  <si>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</si>
  <si>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</si>
  <si>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</si>
  <si>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</si>
  <si>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</si>
  <si>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</si>
  <si>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</si>
  <si>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</si>
  <si>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</si>
  <si>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</si>
  <si>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</si>
  <si>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</si>
  <si>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</si>
  <si>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</si>
  <si>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</si>
  <si>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</si>
  <si>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</si>
  <si>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</si>
  <si>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</si>
  <si>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</si>
  <si>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</si>
  <si>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</si>
  <si>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</si>
  <si>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</si>
  <si>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</si>
  <si>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</si>
  <si>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</si>
  <si>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</si>
  <si>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</si>
  <si>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</si>
  <si>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</si>
  <si>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</si>
  <si>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</si>
  <si>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</si>
  <si>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</si>
  <si>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</si>
  <si>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</si>
  <si>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</si>
  <si>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</si>
  <si>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</si>
  <si>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</si>
  <si>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</si>
  <si>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</si>
  <si>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</si>
  <si>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</si>
  <si>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</si>
  <si>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</si>
  <si>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</si>
  <si>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</si>
  <si>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</si>
  <si>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</si>
  <si>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</si>
  <si>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</si>
  <si>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</si>
  <si>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</si>
  <si>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</si>
  <si>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</si>
  <si>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</si>
  <si>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</si>
  <si>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</si>
  <si>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</si>
  <si>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</si>
  <si>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</si>
  <si>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</si>
  <si>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</si>
  <si>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</si>
  <si>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</si>
  <si>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</si>
  <si>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</si>
  <si>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</si>
  <si>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</si>
  <si>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</si>
  <si>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</si>
  <si>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</si>
  <si>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</si>
  <si>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</si>
  <si>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</si>
  <si>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</si>
  <si>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</si>
  <si>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</si>
  <si>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</si>
  <si>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</si>
  <si>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</si>
  <si>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</si>
  <si>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</si>
  <si>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</si>
  <si>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</si>
  <si>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</si>
  <si>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</si>
  <si>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</si>
  <si>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</si>
  <si>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</si>
  <si>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</si>
  <si>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</si>
  <si>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</si>
  <si>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</si>
  <si>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</si>
  <si>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</si>
  <si>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</si>
  <si>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</si>
  <si>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</si>
  <si>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</si>
  <si>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</si>
  <si>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</si>
  <si>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</si>
  <si>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</si>
  <si>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</si>
  <si>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</si>
  <si>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</si>
  <si>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</si>
  <si>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</si>
  <si>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</si>
  <si>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</si>
  <si>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</si>
  <si>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</si>
  <si>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</si>
  <si>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</si>
  <si>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</si>
  <si>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</si>
  <si>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</si>
  <si>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</si>
  <si>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</si>
  <si>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</si>
  <si>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</si>
  <si>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</si>
  <si>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</si>
  <si>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</si>
  <si>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</si>
  <si>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</si>
  <si>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</si>
  <si>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</si>
  <si>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</si>
  <si>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</si>
  <si>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</si>
  <si>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</si>
  <si>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</si>
  <si>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</si>
  <si>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</si>
  <si>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</si>
  <si>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</si>
  <si>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</si>
  <si>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</si>
  <si>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</si>
  <si>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</si>
  <si>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</si>
  <si>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</si>
  <si>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</si>
  <si>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</si>
  <si>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</si>
  <si>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</si>
  <si>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</si>
  <si>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</si>
  <si>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</si>
  <si>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</si>
  <si>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</si>
  <si>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</si>
  <si>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</si>
  <si>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</si>
  <si>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</si>
  <si>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</si>
  <si>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</si>
  <si>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</si>
  <si>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</si>
  <si>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</si>
  <si>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</si>
  <si>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</si>
  <si>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</si>
  <si>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</si>
  <si>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</si>
  <si>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</si>
  <si>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</si>
  <si>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</si>
  <si>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</si>
  <si>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</si>
  <si>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</si>
  <si>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</si>
  <si>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なんと　444円／l</t>
    <rPh sb="7" eb="8">
      <t>エン</t>
    </rPh>
    <phoneticPr fontId="107"/>
  </si>
  <si>
    <t>ノロウイルスが流行しています</t>
    <rPh sb="7" eb="9">
      <t>リュウコウ</t>
    </rPh>
    <phoneticPr fontId="5"/>
  </si>
  <si>
    <t>皆様  週刊情報2022-1を配信いたします</t>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</si>
  <si>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</si>
  <si>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t>東海テレビ</t>
    <rPh sb="0" eb="2">
      <t>トウカイ</t>
    </rPh>
    <phoneticPr fontId="107"/>
  </si>
  <si>
    <t>「孝し離れ（たかしはなれ）」及び「旬菜旬魚　孝し（しゅんさいしゅんぎょ　たかし）」で製造された弁当を喫食した１グループ２４名のうち１８名が、１月１３日（木）２２時から１月１５日（土）０時にかけて、下痢、腹痛、発熱、嘔吐等を発症していた。</t>
    <phoneticPr fontId="107"/>
  </si>
  <si>
    <t>広島市公表</t>
    <rPh sb="0" eb="3">
      <t>ヒロシマシ</t>
    </rPh>
    <rPh sb="3" eb="5">
      <t>コウヒョウ</t>
    </rPh>
    <phoneticPr fontId="107"/>
  </si>
  <si>
    <t>長野放送</t>
    <rPh sb="0" eb="4">
      <t>ナガノホウソウ</t>
    </rPh>
    <phoneticPr fontId="107"/>
  </si>
  <si>
    <t>埼玉新聞</t>
    <rPh sb="0" eb="4">
      <t>サイタマシンブン</t>
    </rPh>
    <phoneticPr fontId="107"/>
  </si>
  <si>
    <t>埼玉県は１７日、鴻巣市の弁当店「壱番館」で調理された弁当を食べた２０〜５０代男女２４人にノロウイルスによる食中毒が発生したと発表した。　同店は１４日から営業を自粛しており、鴻巣保健所は１９日までの営業停止の行政処分を行った。</t>
    <phoneticPr fontId="107"/>
  </si>
  <si>
    <t>長野県塩尻市の仕出し弁当店でノロウイルスによる食中毒が発生しました。弁当を食べたおよそ100人が下痢や嘔吐などの症状を訴えていましたが、全員快方に向かっているということです。食中毒が発生したのは、塩尻市の仕出し弁当店「居郷留弁当食配センター」です。今月17日、この施設から「14日に調理した仕出し弁当を食べた客から体調不良を訴える連絡を受けた」といった連絡が松本保健所にありました。</t>
    <phoneticPr fontId="107"/>
  </si>
  <si>
    <r>
      <rPr>
        <sz val="13"/>
        <color theme="0"/>
        <rFont val="ＭＳ Ｐゴシック"/>
        <family val="3"/>
        <charset val="128"/>
      </rPr>
      <t>カナダ</t>
    </r>
    <phoneticPr fontId="5"/>
  </si>
  <si>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第四波ο南アフリカ変異株は現在拡大中2,200万人/週　日315万人</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phoneticPr fontId="107"/>
  </si>
  <si>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</si>
  <si>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t>Reported 1/23　 7:22 (前週より2,200万人増加)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</si>
  <si>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t>今週のニュース（Noroｖｉｒｕｓ）　(1/24-1/30)</t>
    <rPh sb="0" eb="2">
      <t>コンシュウ</t>
    </rPh>
    <phoneticPr fontId="5"/>
  </si>
  <si>
    <t>食中毒情報　(1/24-1/30)</t>
    <rPh sb="0" eb="3">
      <t>ショクチュウドク</t>
    </rPh>
    <rPh sb="3" eb="5">
      <t>ジョウホウ</t>
    </rPh>
    <phoneticPr fontId="5"/>
  </si>
  <si>
    <t>海外情報　(1/24-1/30)</t>
    <rPh sb="0" eb="2">
      <t>カイガイ</t>
    </rPh>
    <rPh sb="2" eb="4">
      <t>ジョウホウ</t>
    </rPh>
    <phoneticPr fontId="5"/>
  </si>
  <si>
    <t>食品リコール・回収情報　　　　　(1/24-1/30)</t>
    <rPh sb="0" eb="2">
      <t>ショクヒン</t>
    </rPh>
    <rPh sb="7" eb="9">
      <t>カイシュウ</t>
    </rPh>
    <rPh sb="9" eb="11">
      <t>ジョウホウ</t>
    </rPh>
    <phoneticPr fontId="5"/>
  </si>
  <si>
    <t>食品表示　(1/24-1/30)</t>
    <rPh sb="0" eb="2">
      <t>ショクヒン</t>
    </rPh>
    <rPh sb="2" eb="4">
      <t>ヒョウジ</t>
    </rPh>
    <phoneticPr fontId="5"/>
  </si>
  <si>
    <t>残留農薬　(1/24-1/30)</t>
    <rPh sb="0" eb="2">
      <t>ザンリュウ</t>
    </rPh>
    <rPh sb="2" eb="3">
      <t>ノウ</t>
    </rPh>
    <rPh sb="3" eb="4">
      <t>ヤク</t>
    </rPh>
    <phoneticPr fontId="5"/>
  </si>
  <si>
    <t>管理レベル「3」　</t>
    <phoneticPr fontId="5"/>
  </si>
  <si>
    <t>11月ー3月中
施設の所在市町村で流行・食中毒が複数件報告される
定点観測値が5.00～10.00</t>
    <phoneticPr fontId="5"/>
  </si>
  <si>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5"/>
  </si>
  <si>
    <t>※2022年 第3週（1/17～1/23） 現在</t>
    <phoneticPr fontId="5"/>
  </si>
  <si>
    <t>平年並み</t>
    <rPh sb="0" eb="3">
      <t>ヘイネンナ</t>
    </rPh>
    <phoneticPr fontId="5"/>
  </si>
  <si>
    <t>新型指定感染症情報  新規死者数 93</t>
    <rPh sb="0" eb="2">
      <t>シンガタ</t>
    </rPh>
    <rPh sb="2" eb="4">
      <t>シテイ</t>
    </rPh>
    <rPh sb="4" eb="7">
      <t>カンセンショウ</t>
    </rPh>
    <rPh sb="7" eb="9">
      <t>ジョウホウ</t>
    </rPh>
    <rPh sb="11" eb="13">
      <t>シンキ</t>
    </rPh>
    <rPh sb="13" eb="16">
      <t>シシャスウ</t>
    </rPh>
    <phoneticPr fontId="5"/>
  </si>
  <si>
    <t>結核例144</t>
    <phoneticPr fontId="5"/>
  </si>
  <si>
    <t xml:space="preserve">腸管出血性大腸菌感染症17例（有症者12例、うちHUS なし）
感染地域：国内16例、国内・国外不明1例
国内の感染地域：‌福島県3例、茨城県2例、福岡県2例、群馬県1例、神奈川県1例、愛知県1例、三重県1例、京都府1例、佐賀県1例、国内（都道府県不明）3例
</t>
    <phoneticPr fontId="107"/>
  </si>
  <si>
    <t>血清群・毒素型：‌O157 VT1・VT2（6例）、O157 VT2（3例）、
O26 VT1（3例）、O126 VT1（1例）、O128
VT1・VT2（1例）、その他・不明（3例）
累積報告数：33例（有症者21例、うちHUS なし．死亡なし）</t>
    <phoneticPr fontId="107"/>
  </si>
  <si>
    <t xml:space="preserve">年齢群：4歳（1例）、9歳（1例）、10代（2例）、20代（3例）、30代（2例）、  40代（1例）、50代（2例）、60代（2例）、70代（3例）
</t>
    <phoneticPr fontId="107"/>
  </si>
  <si>
    <t>E型肝炎6例 感染地域（感染源）：‌北海道2例（豚ホルモン1例、焼肉1例）、東京都2例（ジビエ1例、肉1例）、国内（都道府県不明）1例（不明）、国内・国外不明1例（不明）</t>
    <phoneticPr fontId="107"/>
  </si>
  <si>
    <t>レジオネラ症13例（肺炎型12例、ポンティアック型1例）
感染地域：‌埼玉県2例、秋田県1例、福島県1例、東京都1例、新潟県1例、愛知県1例、大阪府1例、   兵庫県1例、広島県1例、長崎県1例、熊本県1例、鹿児島県1例
年齢群：‌50代（3例）、60代（2例）、70代（3例）、80代（4例）、90代以上（1例）
累積報告数：47例</t>
    <phoneticPr fontId="107"/>
  </si>
  <si>
    <t>アメーバ赤痢3例（腸管アメーバ症3例）
感染地域：‌神奈川県1例、国内（都道府県不明）1例、国内・国外不明1例
感染経路：経口感染1例、その他・不明2例</t>
    <phoneticPr fontId="107"/>
  </si>
  <si>
    <t>2022年 第2週（1月10日〜 1月16日）</t>
    <phoneticPr fontId="5"/>
  </si>
  <si>
    <t>回収＆返金/交換</t>
  </si>
  <si>
    <t>奈良橋醸造</t>
  </si>
  <si>
    <t>ツルヤ</t>
  </si>
  <si>
    <t>回収＆交換</t>
  </si>
  <si>
    <t>シャディ</t>
  </si>
  <si>
    <t>プラス</t>
  </si>
  <si>
    <t>西友</t>
  </si>
  <si>
    <t>さとう</t>
  </si>
  <si>
    <t>竹屋</t>
  </si>
  <si>
    <t>金城軒</t>
  </si>
  <si>
    <t>伍魚福</t>
  </si>
  <si>
    <t>スターバックスコ...</t>
  </si>
  <si>
    <t>マルエツ</t>
  </si>
  <si>
    <t>梅月堂</t>
  </si>
  <si>
    <t>イオンリテール</t>
  </si>
  <si>
    <t>越後製菓</t>
  </si>
  <si>
    <t>淡路観光開発公社...</t>
  </si>
  <si>
    <t>三心</t>
  </si>
  <si>
    <t>山口農協直販</t>
  </si>
  <si>
    <t>レーク滋賀農業協...</t>
  </si>
  <si>
    <t>Aコープパネス直売コーナー 小かぶ 残留農薬基準超過</t>
  </si>
  <si>
    <t>グリーンデイズ</t>
  </si>
  <si>
    <t>ロール白菜のおでん 一部中身未加熱で販売</t>
  </si>
  <si>
    <t>九冷興産</t>
  </si>
  <si>
    <t>佐伯店 切り落としスモークサーモン 賞味期限誤印字</t>
  </si>
  <si>
    <t>ベルク</t>
  </si>
  <si>
    <t>藤久保店 天然紅鮭の幕の内弁当 一部紅鮭加熱不足で販売</t>
  </si>
  <si>
    <t>一般財団法人高島...</t>
  </si>
  <si>
    <t>こかぶ 一部残留農薬基準超過</t>
  </si>
  <si>
    <t>つくば市農業協同...</t>
  </si>
  <si>
    <t>つくば市産白菜 一部残留農薬基準超過</t>
  </si>
  <si>
    <t>白十字ファクトリ...</t>
  </si>
  <si>
    <t>生クリーム大福(チョコレート) アレルギー(卵)表示欠落</t>
  </si>
  <si>
    <t>オーシャンシステ...</t>
  </si>
  <si>
    <t>大切り塩辛 3品目 一部賞味期限誤印字</t>
  </si>
  <si>
    <t>サミット</t>
  </si>
  <si>
    <t>石神井台店 プチロースかつ丼 一部(えび,いか,さば)表示欠落</t>
  </si>
  <si>
    <t>菅野養蜂場</t>
  </si>
  <si>
    <t>北海道産天然はちみつ たんぽぽ 残留農薬基準超過</t>
  </si>
  <si>
    <t>デリクックちくま...</t>
  </si>
  <si>
    <t>信州ACE 鶏のから揚げ 原材料名,食品添加物表記誤記載</t>
  </si>
  <si>
    <t>三ッ和商事</t>
  </si>
  <si>
    <t>ヴィクトワールマロン＜栗チョコ＞ 酵母類発生の可能性</t>
  </si>
  <si>
    <t>お詫び</t>
  </si>
  <si>
    <t>とよす</t>
  </si>
  <si>
    <t>AHL40ひなあられみっくす ミルクチョコあられ製品間違い</t>
  </si>
  <si>
    <t>日本ＳＳ</t>
  </si>
  <si>
    <t>辛子明太昆布 他 計7品目 賞味期限誤表示</t>
  </si>
  <si>
    <t>イオン</t>
  </si>
  <si>
    <t>大豆ミンチ使用のジャージャー麺,豆乳担々麺 一部落花生混入</t>
  </si>
  <si>
    <t>中条店 糀 一部賞味期限誤表示</t>
  </si>
  <si>
    <t>信州の牛乳入クリームパン アレルゲン(卵,くるみ)表示欠落</t>
  </si>
  <si>
    <t>瓢亭おこわ アレルゲン(小麦)表示欠落</t>
  </si>
  <si>
    <t>吉備店 レモン 残留農薬基準違反</t>
  </si>
  <si>
    <t>西友上福岡店 ロースカツ重一部 ラベル誤添付</t>
  </si>
  <si>
    <t>生皮鯨スライス一部 消費期限誤表記</t>
  </si>
  <si>
    <t>竹屋 米こうじみそ一部 繊維片混入の恐れ</t>
  </si>
  <si>
    <t>金城軒 つぶ貝の燻製一部 袋が膨張</t>
  </si>
  <si>
    <t>伍魚福 一杯の珍極) つぶ貝の燻製一部 袋が膨張</t>
  </si>
  <si>
    <t>オリガミ&amp;ガトーショコラアソートセット 一部包装不備</t>
  </si>
  <si>
    <t>プチ山下公園店 ガーリックシュリンプ 商品ラベル誤貼付</t>
  </si>
  <si>
    <t>中条店 鳥坂まんじゅう アレルゲン(アーモンド)表示欠落</t>
  </si>
  <si>
    <t>小野店 大きな肉焼売 ラベル誤貼付でアレルゲン表示欠落</t>
  </si>
  <si>
    <t>ひし餅 一部カビ発生の恐れ</t>
  </si>
  <si>
    <t>道の駅あわじ生わかめ佃煮他 4品目 ソルビン酸使用基準超過</t>
  </si>
  <si>
    <t>玉ノ井店 チャンピオンカレー(甘口・中辛) 要冷蔵を常温販売</t>
  </si>
  <si>
    <t>ふるさとたまご 一部賞味期限誤表示</t>
  </si>
  <si>
    <r>
      <t xml:space="preserve">タイトル </t>
    </r>
    <r>
      <rPr>
        <sz val="14"/>
        <color theme="0"/>
        <rFont val="ＭＳ Ｐゴシック"/>
        <family val="3"/>
        <charset val="128"/>
      </rPr>
      <t>(賞味期タイトル限・アレルゲンミスで回収が目立ちました!!)</t>
    </r>
    <rPh sb="6" eb="8">
      <t>ショウミ</t>
    </rPh>
    <rPh sb="8" eb="9">
      <t>キ</t>
    </rPh>
    <rPh sb="13" eb="14">
      <t>キリ</t>
    </rPh>
    <rPh sb="23" eb="25">
      <t>カイシュウ</t>
    </rPh>
    <rPh sb="26" eb="28">
      <t>メダ</t>
    </rPh>
    <phoneticPr fontId="5"/>
  </si>
  <si>
    <t>機能性表示食1/30現在　4,985品目です　(A18,A89,A178,A217を除く)</t>
    <phoneticPr fontId="16"/>
  </si>
  <si>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　　　　　　　　　　　　　　　　　　81　の～りんのあま姫　　　　　　　　　　　　　　　　　82　ルテインかぼちゃ（スライス）　　　　　
83  国内産小葉                               84    国内産どんこ　　　　　　　　　　　　　　　　　　　　</t>
    <phoneticPr fontId="16"/>
  </si>
  <si>
    <t>【G957】 　赤菊芋チップ  イヌリン　　血糖値の上昇を抑える
本品にはイヌリンが含まれます。イヌリンには糖の吸収を抑えることで、食後血糖値の上昇を抑制する機能があることが報告されています。　</t>
    <phoneticPr fontId="16"/>
  </si>
  <si>
    <t>2022/2週</t>
    <phoneticPr fontId="5"/>
  </si>
  <si>
    <t>2022/3週</t>
    <phoneticPr fontId="5"/>
  </si>
  <si>
    <t xml:space="preserve"> GⅡ　2週　0例</t>
    <rPh sb="5" eb="6">
      <t>シュウ</t>
    </rPh>
    <phoneticPr fontId="5"/>
  </si>
  <si>
    <t xml:space="preserve"> GⅡ　3週　0例</t>
    <rPh sb="8" eb="9">
      <t>レイ</t>
    </rPh>
    <phoneticPr fontId="5"/>
  </si>
  <si>
    <t>　岐阜県高山市の旅館で宿泊した20人が食中毒の症状を訴え、県は旅館の厨房を営業禁止処分としました。　食中毒が発生したのは高山市奥飛騨温泉郷平湯の旅館「岡田旅館・本館」で、1月25日午前8時半ごろ、旅館に宿泊した客から「旅館を利用したところ発熱、下痢、嘔吐などの症状が出た」などと保健所に連絡がありました。</t>
    <phoneticPr fontId="107"/>
  </si>
  <si>
    <t>大分市保健所は25日、同市玉沢の弁当販売業「松喜屋」の弁当を食べた212人がノロウイルスに感染したと発表した。全員が快方に向かっているという。保健所は同社に25日から3日間の営業停止命令を出した。</t>
    <phoneticPr fontId="107"/>
  </si>
  <si>
    <t>毎日新聞</t>
    <rPh sb="0" eb="2">
      <t>マイニチ</t>
    </rPh>
    <rPh sb="2" eb="4">
      <t>シンブン</t>
    </rPh>
    <phoneticPr fontId="107"/>
  </si>
  <si>
    <t>静岡県内で今年初の集団食中毒　居酒屋で会食の８人が下痢、腹痛訴える　静岡・焼津市</t>
    <phoneticPr fontId="16"/>
  </si>
  <si>
    <t>静岡県は９日に焼津市の居酒屋で会食した８人が下痢や腹痛などを訴えたとして、今年初めて集団食中毒が発生したと発表した。
集団食中毒が発生したのは、焼津市東小川にある居酒屋「くつろぎ食房　かざ花」。県によると９日夜、この居酒屋で会食した男女１４人のグループのうち８人が下痢や腹痛などを訴えた。このうち６人が医療機関を受診し、１９歳の女性が一時入院したが、現在は全員が快方に向かっている。
県はこの居酒屋を２５日から当分の間、営業禁止とする命令を出した。</t>
    <phoneticPr fontId="16"/>
  </si>
  <si>
    <t>静岡第一テレビ</t>
    <rPh sb="0" eb="2">
      <t>シズオカ</t>
    </rPh>
    <rPh sb="2" eb="4">
      <t>ダイイチ</t>
    </rPh>
    <phoneticPr fontId="16"/>
  </si>
  <si>
    <t>静岡県</t>
    <rPh sb="0" eb="3">
      <t>シズオカケン</t>
    </rPh>
    <phoneticPr fontId="16"/>
  </si>
  <si>
    <t>https://news.yahoo.co.jp/articles/6f85291644ab03c4281cc29f611f9de6a50c0643</t>
    <phoneticPr fontId="16"/>
  </si>
  <si>
    <t>感染性胃腸炎の集団発生について
このことについて、次のとおり、ノロウイルスによる「感染性胃腸炎」の集団発生がありましたので、県民への注意喚起のためお知らせします。１ 北上市内の保育所（１） 施設の概要について園児 143 名、職員 40 名</t>
    <phoneticPr fontId="107"/>
  </si>
  <si>
    <t>岩手県保健福祉部医療政策室</t>
    <phoneticPr fontId="107"/>
  </si>
  <si>
    <t>カンピロバクターによる食中毒の発生について</t>
    <phoneticPr fontId="16"/>
  </si>
  <si>
    <t>https://www.pref.kumamoto.jp/uploaded/life/123247_228738_misc.pdf</t>
    <phoneticPr fontId="16"/>
  </si>
  <si>
    <t>熊本県健康福祉部健康危機管理課</t>
    <phoneticPr fontId="16"/>
  </si>
  <si>
    <t>熊本県</t>
    <rPh sb="0" eb="3">
      <t>クマモトケン</t>
    </rPh>
    <phoneticPr fontId="16"/>
  </si>
  <si>
    <t>１月１７日(月)に、菊池保健所管内の住民から菊池保健所へ「１月１２日(水)に菊池市内の食肉販売店で砂ずりの刺身を購入し喫食したところ、自分を含めて複数人が体調異常を呈している。」と連絡があった。
菊池保健所は、有症者の共通食は、当該食肉販売店で購入した砂ずり刺身（鶏）のみであったこと、有症者４人の便からカンピロバクター・ジェジュニが検出されたこと、患者の発症状況がカンピロバクターによる食中毒の症状と一致すること、医師から食中毒の届出があったことなどから、
下記施設が提供した食品を原因とする食中毒と断定し、本日営業停止処分を行った。なお、患者はいずれも快方に向かっている。
発生年月日 令和４年（２０２２年）１月１３日（木）（初発）
３ 摂食者 数 ３グループ８人 男性４人、女性４人
４ 有症者 数 ８人 患者年齢 １０代未満～４０代
うち、医療機関受診者 ６人 入院者 ０人
５ 主な症 状 腹痛、下痢、発熱等
６ 原因施 設 営業施設名称： 平野屋（食肉販売業）　　　７ 原因食 品 砂ずり刺身（鶏）
８ 病因物 質 カンピロバクター・ジェジュニ（患者便から検出）　　　９ 検査状 況 検便（患者、調理従事者）
10 営業停止期間 １月２１日（金）から１月２３日（日）までの３日間</t>
    <phoneticPr fontId="16"/>
  </si>
  <si>
    <t xml:space="preserve">　令和4年1月20日（木曜日）16時頃、岡崎市保健所に「令和4年1月18日に当該施設で調理さ　れた弁当を食べた複数の者が体調を崩している。」旨の連絡がありました。
2　調査結果　・　患者の共通食は、令和4年1月18日に当該施設で調理された弁当のみでした。　・　患者の症状はノロウイルス食中毒と一致しました。　・　患者4人の便からノロウイルスG2が検出されました。
</t>
    <phoneticPr fontId="107"/>
  </si>
  <si>
    <t>岡崎市公表</t>
    <rPh sb="0" eb="3">
      <t>オカザキシ</t>
    </rPh>
    <rPh sb="3" eb="5">
      <t>コウヒョウ</t>
    </rPh>
    <phoneticPr fontId="107"/>
  </si>
  <si>
    <t>鴨川の飲食店で食中毒　しめさば、サラダなど食べた男性　アニサキス摘出</t>
    <phoneticPr fontId="16"/>
  </si>
  <si>
    <t>千葉県は２１日、鴨川市東町の飲食店「どんや」で１７日夜に会食した２人組のうち男性（２９）１人が腹痛などを訴え、受診した医療機関で寄生虫のアニサキスが摘出されたと発表した。安房保健所は同店の食事が原因の食中毒と断定し、同店を１日間（２１日）の営業停止処分とした。男性は回復しているという。　県衛生指導課によると、２人は同店でしめさばやしめさばの炙り、サラダなどを食べた。</t>
    <phoneticPr fontId="16"/>
  </si>
  <si>
    <t>千葉日報</t>
    <rPh sb="0" eb="4">
      <t>チバニッポウ</t>
    </rPh>
    <phoneticPr fontId="16"/>
  </si>
  <si>
    <t>千葉県</t>
    <rPh sb="0" eb="3">
      <t>チバケン</t>
    </rPh>
    <phoneticPr fontId="16"/>
  </si>
  <si>
    <t>www.chibanippo.co.jp/n</t>
    <phoneticPr fontId="16"/>
  </si>
  <si>
    <t>宅配大手「順豊」傘下企業、物流用ドローンの試行運営許可を取得　中国初</t>
    <phoneticPr fontId="16"/>
  </si>
  <si>
    <t>中国宅配大手の「順豊控股（SFホールディング）」傘下の大型ドローン企業「豊鳥科技（SF UAS）」が、中国民用航空局が発行する支線輸送（各地域のターミナル～末端配送拠点間の輸送）用ドローンの試行運営許可を正式に取得したと、1月25日に発表した。これにより同社は、特定の状況下において、トン級の大積載、長時間飛行によるドローン支線輸送の事業用試行運営を行える、中国初の企業となった。また同時に、特定シーンにおける運用リスク評価方式「SORA；Specific Operation Risk Assessment）」による、支線輸送の試行運用認可も、世界で初めて取得した。IT関連情報サイト「IT之家」によると、豊鳥科技は承認後、まず陝西省楡林市などで支線輸送サービスを展開する。それにより、順豊が目指す「大型有人輸送機＋支線輸送用大型ドローン＋ラストワンマイル用ドローン」という、3段階の航空輸送ネットワーク構築をサポートする。さらに、中国民用航空局の監督指導の下、運用範囲を順次拡大し、そのネットワークを着実かつ段階的に広げていくという。</t>
    <phoneticPr fontId="16"/>
  </si>
  <si>
    <t>https://www.excite.co.jp/news/article/36kr_171457/</t>
    <phoneticPr fontId="16"/>
  </si>
  <si>
    <t>成田、私立幼稚園で食中毒(カンピロバクター)</t>
    <phoneticPr fontId="16"/>
  </si>
  <si>
    <t>千葉県は２８日、成田市内の私立三里塚幼稚園で給食を食べた３～６歳の園児男女１８人と、２４歳と５６歳の女性職員２人が発熱などの症状を訴え、検査した６人のうち５人の便から食中毒の原因となる「カンピロバクター」が検出されたと発表した。印旛保健所は給食が原因の食中毒と断定し、同幼稚園の給食施設を２８日から３日間の使用停止処分とした。全員回復しているという。
　県衛生指導課によると、症状が出た計２０人は松風焼き、ホウレンソウのツナサラダ、ワカメごはんなどを食べていた。</t>
    <phoneticPr fontId="16"/>
  </si>
  <si>
    <t>https://www.chibanippo.co.jp/news/national/897640</t>
    <phoneticPr fontId="16"/>
  </si>
  <si>
    <t>https://nordot.app/858592140681101312?c=113896078018594299</t>
    <phoneticPr fontId="16"/>
  </si>
  <si>
    <t>https://news.nissyoku.co.jp/news/kwsk20220120093013747</t>
    <phoneticPr fontId="16"/>
  </si>
  <si>
    <t>https://nordot.app/858979269857312768?c=113896078018594299</t>
    <phoneticPr fontId="16"/>
  </si>
  <si>
    <t>https://www.jetro.go.jp/biznews/2022/01/fd4b6b89977b49c7.html</t>
    <phoneticPr fontId="16"/>
  </si>
  <si>
    <t>https://news.nissyoku.co.jp/news/mitsui20220119072844246</t>
    <phoneticPr fontId="16"/>
  </si>
  <si>
    <t>https://jp.wsj.com/articles/u-s-food-supply-is-under-pressure-from-plants-to-store-shelves-11642996247</t>
    <phoneticPr fontId="16"/>
  </si>
  <si>
    <t>https://jp.sputniknews.com/20220125/10025350.html</t>
    <phoneticPr fontId="16"/>
  </si>
  <si>
    <t>https://www.jetro.go.jp/biznews/2022/01/8972f07e9c4a33cb.html</t>
    <phoneticPr fontId="16"/>
  </si>
  <si>
    <t>https://nazology.net/archives/103235</t>
    <phoneticPr fontId="16"/>
  </si>
  <si>
    <t>https://www3.nhk.or.jp/news/html/20220121/k10013443701000.html</t>
    <phoneticPr fontId="16"/>
  </si>
  <si>
    <t>コンビニチェーンの「ミニストップ」は、韓国のコンビニ事業を現地のロッテにおよそ300億円で売却すると発表しました。販売競争の激化やコロナ禍で業績が低迷している主力の国内事業などに経営資源を集中させる方針です。発表によりますとミニストップは、韓国でコンビニ事業を運営している子会社のすべての株式を現地のロッテにおよそ3130億ウォン＝日本円で300億円余りで売却します。ミニストップは1990年に韓国へ進出し、現在は日本国内の店舗数を上回るおよそ2600店を展開していますが、コロナ禍で客数が減少するなど業績が悪化していました。またフィリピンで展開しているコンビニ事業についても、事業を運営する合弁会社の株式の保有分40％を現地の合弁相手にすべて売却し、撤退することを決めたということです。ミニストップは販売競争の激化に加え、新型コロナの影響も重なり、去年2月期までの決算が4年連続で最終赤字に陥るなど業績が低迷していて、主力の国内と市場の成長が見込めるベトナムでの事業に経営資源を集中させ、収益力を高めたい考えです。</t>
    <phoneticPr fontId="16"/>
  </si>
  <si>
    <t>卵白はクセがなくタンパク質を多く含むため、食品業界になくてはならない食材です。実際、2020年の卵タンパク質の年間消費量は約160万トンでした。
特に卵白を乾燥させて粉末化した「乾燥卵白（メレンゲパウダー）」は、ケーキやお菓子をつくるのに重宝されています。
高まる卵白の需要に対処するため、フィンランド・ヘルシンキ大学（University of Helsinki）農林学部に所属するナターシャ・ヤルビオ氏ら研究チームは、真菌から乾燥卵白の代替品を作り出しました。
ニワトリを飼育する必要がないため、環境にやさしく、土地を大幅に節約できます。研究の詳細は、12月16日付の学術誌『Nature Food』に掲載されました。</t>
    <phoneticPr fontId="16"/>
  </si>
  <si>
    <t>中国農業農村省は２４日遅く、遺伝子編集作物の認可に関する新たな規則案を公表した。品種改良の加速につながる可能性がある。中国は食糧安全保障を確保する取り組みで弱点とされる種子業界の改革を目指し、一連の措置を打ち出している。政府は最近、遺伝子組み換え（ＧＭ）作物の認可に明確な道筋を示す新たな規制も承認している。遺伝子編集は比較的新しい技術で、植物がもともと持つ遺伝子を「編集」または変更し、収穫量や栄養素の増加を狙って性能を高める。植物に外来遺伝子を入れないため遺伝子組み換えよりもリスクが低いと考えられている。</t>
    <phoneticPr fontId="16"/>
  </si>
  <si>
    <t>タイでアフリカ豚熱（アフリカ豚コレラ）が流行している。すでに半数以上の種豚が感染か感染の可能性があるとして処分されたが、同時に持ち上がっているのが農業・協同組合省畜産局による隠蔽（いんぺい）疑惑だ。21年末に報告を受けていながら対応しなかったことが被害を広げたというもので、プラユット首相は直ちに調査を命じた。供給減から国内の豚肉価格が高騰しているほか、反響は海外にまで広がっており、正常化まで1年近くかかるとみられている。</t>
    <phoneticPr fontId="16"/>
  </si>
  <si>
    <t>セブン&amp;アイ・ホールディングス傘下の米7-イレブンは、サブスクリプション（定額課金）型のデリバリーサービスを始めた。月額5.95ドル（約680円）で7-イレブン店頭商品の配達サービスを何度でも利用できる。サービス開始は同社が1月19日に明らかにした。サービス名は「7ナウ ゴールドパス（7NOW Gold Pass）」で、モバイルアプリ「7ナウ」を使って商品を注文する。7-イレブンの店頭で販売しているホットフードやスナック菓子、飲料、加工食品、日用品など約3000アイテムの商品を注文できる。サブスク型のデリバリーサービスは、アマゾンの「アマゾンプライム」が月額12.99ドル（または年払いで119ドル）、ウォルマートの「ウォルマート＋（プラス）」が月額12.95ドル（同98ドル）などとなっており、7ナウ ゴールドパスはこれらに比べて大幅に安い。7-イレブンは、7ナウアプリを通じたデリバリーサービス「7-イレブンデリバリー」を2018年にスタートした。商品は注文してからだいたい30分以内に届く。同社ではサービス実施店舗を2025年度に約6500店舗に増やす計画だ。
7ナウ ゴールドパスは、最初の14日間無料で試用できる。それを過ぎると月額5.95ドルが課金され、解約手続きをしない限り、毎月自動更新される。
7-イレブンでは、宅配サービスのウーバーイーツやドアダッシュ、ポストメイツ、インスタカートなどを通じたデリバリーも行っている。</t>
    <phoneticPr fontId="16"/>
  </si>
  <si>
    <t>緊迫化するウクライナ情勢下で、現地の日系企業の過半数はビジネスへの影響はないとするものの、輸入品の販売不調や駐在員の退避検討など先行きの不透明感が高まっている。他方、市場のポテンシャルの大きさを評価し、今後の展望に期待を寄せる企業も多い。ジェトロは在ウクライナ日系企業を対象に、昨今のウクライナをめぐる情勢緊迫化によるビジネスへの影響に関するアンケート調査を実施した。ウクライナにおけるビジネスへの影響について、「なし」と回答した企業の割合は60％（6社）、「あり」が40％（4社）となった。影響ありと回答した企業からは「需要減」「輸入品を扱うため外国為替評価に影響が出ている。取引先の購買先送りで売り上げに影響がある」「問題がエスカレートするにつれ、状況報告業務や退避検討といった業務が増加。もともとウクライナのポテンシャルに比して日本では市場としての評価が低いので、駐在員としてはまず国を知ってもらう、訪問してもらうところから始めるが、現在は安全保障の問題が悪目立ちしている」といったコメントが寄せられた。
ウクライナにおける今後のビジネス展望について、「拡大する」と回答した企業の割合は60％（6社）、「現状維持（様子見）」は40％（4社）となった。「縮小・撤退する」と回答した企業はなかった。拡大すると回答した企業からは、「EUに加盟した中・東欧諸国へ製造業をはじめとする多くの日本企業が進出したように、ウクライナの安保状況が改善し、EU、ロシアとの関係において一定の経済・貿易ルールが確立されれば、ウクライナ自体の市場の大きさもあって魅力的なビジネス機会を創出できると考える」「ウクライナは特に食糧輸出、インフラプロジェクト、ITリソースの観点で日系企業にとっていまだ手付かずのニッチな存在であり、新型コロナウイルス感染終息後の新たなビジネスの展開が期待される」「日本－ウクライナ間の輸出入トレードにおいて食品、化学品、消費財など多くの商材の需要が拡大している」「自動車輸入などの案件が増えており、今後サービスの拡大を検討する」とウクライナ市場の潜在力に期待するコメントがみられた。一方、「金融機関からの評価が低くなる。国の一部が紛争地帯のために日本企業が参入できない」などの懸念が寄せられた。
今回の調査は、2022年1月19日から25日にかけて実施。ウクライナ日本商工会に所属する民間企業24社に協力を依頼し、41.7％に当たる10社（本邦企業の海外支店など4社、本邦企業が100％出資した現地法人4社、その他2社）から回答を得た。進出日系企業は、大手商社や自動車・建機・工具などの販社のほか、たばこ生産、円借款による社会インフラ整備事業がある。</t>
    <phoneticPr fontId="16"/>
  </si>
  <si>
    <t>スターゼンは中国・上海に子会社を設立した。中国の食肉需要の増加などに対応したもので、運営開始は4月を予定する。
中国では人口増加や経済発展に伴い食肉需要が拡大する一方、国内生産による供給で賄い切れないことから近年食肉輸入量は急増しており、今後もこの傾向は続くと予想される。また、日本国内では高齢化や人口減少に伴う市場縮小が予想され、海外の消費市場開拓が喫緊の課題となっている。このような状況の中、豪州産牛肉などの輸入食肉や将来的な和牛をはじめとした国産食肉の販売、同社のノウハウ</t>
    <phoneticPr fontId="16"/>
  </si>
  <si>
    <t>　新型コロナウイルス変異株「オミクロン株」の感染拡大で、米国の食料供給システムに新たな負荷がかかっている。その範囲は加工工場から食料品店にまで及び、スーパーマーケットの棚は埋まらないままだ。　アリゾナ州では、大手メーカーの加工工場や配送部門で働く労働者の10人に1人が病気で欠勤。マサチューセッツ州では、病欠により、スーパーやレストランへの魚の流通が遅れている。米南東部にある食料品店チェーンは、配送センターの従業員の約3分の1が病気となり、臨時で従業員を雇わなければならなかった。　食品業界幹部やアナリストによると、足元のコロナ感染の波が収束しても、こうした状況は数週間、あるいは数カ月続く可能性がある。最近のコロナ感染に関連した欠勤により、以前から続いている供給と輸送の混乱に拍車がかかっており、一部の食品は品薄状態が続いている。
...</t>
    <phoneticPr fontId="16"/>
  </si>
  <si>
    <t>中国はコロナウイルスの感染拡大を背景に、外国から輸入される冷凍食品への管理を強化すると発表した。同国税関主局のニ・ユエフェン局長は24日、検査でひっかかった食品を輸出した業者には輸出の一時停止処分が課されることを明らかにした。
新華社通信はニ局長の「2021年、コールドチェーン（低温物流）の輸入食品、農産物、あわせて363万品目を税関でランダムにCOVID-19の検査したところ、そのうち550個のサンプルからウイルスの痕跡が検出された。結果、884社に中国向けの輸出が停止、ないしは一時停止された」という声明を引用して報じた。</t>
    <phoneticPr fontId="16"/>
  </si>
  <si>
    <t>ドイツでは近年、動物福祉の取り組みが進んでいる。例えば、ディスカウントスーパー大手のアルディは1月13日、遅くとも2030年から動物の飼育条件を表す「畜産ラベル」外部サイトへ、新しいウィンドウで開きますによる飼育環境（Haltungsform）の基準3または4を満たす自社ブランドの牛乳のみを販売すると発表した。
同ラベルは民間団体「畜産における福祉推進協会（Initiative Tierwohl）」が2019年4月に開始したもので、それまで統一されていなかった動物性食品の動物福祉ラベルを統一、飼育環境を4段階に分類し、消費者に動物福祉の基準を分かりやすく表示する制度。基準1は、既存の法律に適合する最低限の飼育環境の水準を満たしていることを示す。基準2は、畜舎で飼育するスペースを法定面積よりも10％以上拡大し、通常の濃厚飼料のほかに粗飼料にも畜舎内を快適に保つしきわらにもなる麦わらを与えるなどの指示がある。基準3では、さらに広いスペースや新鮮な空気との接触確保が追加で必要だ。基準4では、基準3より広いスペースを与えた上、放牧やケージ外での飼育の機会も与えなければならず、有機家畜に当てはまる基準となる。
アルディだけではなく、ドイツのほかのスーパーマーケットやディスカウントスーパーも次々と、牛乳に畜産ラベルを表示すると発表した。同ラベルの酪農製品に対する使用は1月から可能になったが、それ以前から、牛肉や豚肉、鶏、七面鳥などには使用可能だった。スーパーマーケットチェーンのレーベとレーベグループ傘下のディスカウントスーパーのペニーは2021年8月、2030年までに牛、豚、鶏の精肉は基準3または4の商品のみ販売する方針を示した。また、エデカも冷凍鶏肉や鶏、豚の精肉は基準2以上、リドルは豚肉について基準2以上の商品のみを販売すると発表している。
こうした動きの背景には、動物の福祉を重視する消費者が近年、増加傾向にあることが挙げられる（2021年5月31日記事参照）。連邦政府は以前から国による公的な動物福祉のラベル制度の導入を計画していたが、新政権は連立協定書（2021年11月26日記事参照）で、2022年中に動物の輸送や食肉処理時の環境も加味した畜産ラベルを導入する予定と発表した。また、家畜の種類に応じた飼育環境を整えるために必要な施設の改修を支援する予定。
さらに、産卵鶏の雄は肥育に向いていないため、ドイツでは毎年約4,500万の産卵鶏の雄のひながふ化後に処分されているが、1月1日に、卵からかえった雄のひなの処分を禁じる改正動物保護法が施行された（連邦政府プレスリリース外部サイトへ、新しいウィンドウで開きます）。2024年からは、ふ化前のひなが痛みを感じないように抱卵7日目以降の鶏の胎児の処分も禁じられる。このため、卵の性別を早期に判定し、雌の卵のみふ化させる、あるいは雄のひなも飼育・肥育し、肉を加工食品の原料として利用することになっている。</t>
    <phoneticPr fontId="16"/>
  </si>
  <si>
    <t>中国</t>
    <rPh sb="0" eb="2">
      <t>チュウゴク</t>
    </rPh>
    <phoneticPr fontId="16"/>
  </si>
  <si>
    <t>タイ</t>
    <phoneticPr fontId="16"/>
  </si>
  <si>
    <t>米国</t>
    <rPh sb="0" eb="2">
      <t>ベイコク</t>
    </rPh>
    <phoneticPr fontId="16"/>
  </si>
  <si>
    <t>ウクライナ</t>
    <phoneticPr fontId="16"/>
  </si>
  <si>
    <t>ドイツ</t>
    <phoneticPr fontId="16"/>
  </si>
  <si>
    <t>フィンランド</t>
    <phoneticPr fontId="16"/>
  </si>
  <si>
    <t>韓国</t>
    <rPh sb="0" eb="2">
      <t>カンコク</t>
    </rPh>
    <phoneticPr fontId="16"/>
  </si>
  <si>
    <t>中国、遺伝子編集作物の認可巡り新たな規則案　品種改良加速に道 ｜ ロイター</t>
  </si>
  <si>
    <t>タイで「アフリカ豚コレラ」が流行　豚肉供給減で価格高騰 - 日本食糧新聞電子版</t>
  </si>
  <si>
    <t>米7-イレブン、サブスク型デリバリーを開始、月額5.95ドル ｜ DCSオンライン</t>
  </si>
  <si>
    <t>ウクライナ情勢緊迫化の影響アンケート、6割が事業拡大を見込む</t>
  </si>
  <si>
    <t>スターゼン、上海に子会社設立　輸入や国産食肉販売へ - 日本食糧新聞電子版</t>
  </si>
  <si>
    <t>米スーパーの棚ガラガラ　食品供給に強まる圧力 - WSJ</t>
  </si>
  <si>
    <t>中国税関　輸入冷凍食品への管理を強化 - 2022年1月25日, Sputnik 日本</t>
  </si>
  <si>
    <t>スーパーマーケットで動物福祉ラベルの活用広まる(ドイツ) | ビジネス短信 - ジェトロ</t>
  </si>
  <si>
    <t>卵不要　「遺伝子編集した真菌」を利用してメレンゲを作ることに成功 - ナゾロジー</t>
  </si>
  <si>
    <t>ミニストップ 韓国のコンビニ事業を現地のロッテに売却へ | 新型コロナ 経済影響 | NHKニュース</t>
  </si>
  <si>
    <t>毎週　　ひとつ　　覚えていきましょう</t>
    <phoneticPr fontId="5"/>
  </si>
  <si>
    <t>今週のお題　(注意しよう、冷凍食品の賞味期限)</t>
    <rPh sb="7" eb="9">
      <t>チュウイ</t>
    </rPh>
    <rPh sb="13" eb="15">
      <t>レイトウ</t>
    </rPh>
    <rPh sb="15" eb="17">
      <t>ショクヒン</t>
    </rPh>
    <rPh sb="18" eb="20">
      <t>ショウミ</t>
    </rPh>
    <rPh sb="20" eb="22">
      <t>キゲン</t>
    </rPh>
    <phoneticPr fontId="5"/>
  </si>
  <si>
    <t>　↓　職場の先輩は以下のことを理解して　わかり易く　指導しましょう　↓</t>
    <phoneticPr fontId="5"/>
  </si>
  <si>
    <r>
      <t xml:space="preserve">★賞味期限とは、過ぎたら食べられなくなってしまう期限ではありません。しかし冷凍食品では特に注意が必要です。
</t>
    </r>
    <r>
      <rPr>
        <b/>
        <sz val="12"/>
        <color indexed="9"/>
        <rFont val="ＭＳ Ｐゴシック"/>
        <family val="3"/>
        <charset val="128"/>
      </rPr>
      <t>★余談ですが、なぜ－１８℃とか-23℃なんて中途半端な数字かと言えば、アメリカで一般的な華氏(°F)の都合です。　０°F=およ
そ-18℃,　-1０°F=およそ-23℃ です。</t>
    </r>
    <r>
      <rPr>
        <b/>
        <sz val="12"/>
        <color indexed="51"/>
        <rFont val="ＭＳ Ｐゴシック"/>
        <family val="3"/>
        <charset val="128"/>
      </rPr>
      <t xml:space="preserve">
★家庭用冷蔵庫や頻繁に開閉する縦型冷凍庫では、-18℃に保つのは難しいと考える方が正解です。頻繁に開閉したり、ちょっと位と開け放っておくと、温度は急上昇します。
</t>
    </r>
    <r>
      <rPr>
        <b/>
        <sz val="12"/>
        <color indexed="9"/>
        <rFont val="ＭＳ Ｐゴシック"/>
        <family val="3"/>
        <charset val="128"/>
      </rPr>
      <t>★賞味期限は約1.5倍の安全率で期限を決めていますが、 これは指定された低温で保管されることが前提です。
★包装にピンホールがあったり、扉近くにあれば、購入後  2-3か月で使用するよう心がけてください。</t>
    </r>
    <rPh sb="1" eb="3">
      <t>ショウミ</t>
    </rPh>
    <rPh sb="3" eb="5">
      <t>キゲン</t>
    </rPh>
    <rPh sb="8" eb="9">
      <t>ス</t>
    </rPh>
    <rPh sb="12" eb="13">
      <t>タ</t>
    </rPh>
    <rPh sb="24" eb="26">
      <t>キゲン</t>
    </rPh>
    <rPh sb="37" eb="39">
      <t>レイトウ</t>
    </rPh>
    <rPh sb="39" eb="41">
      <t>ショクヒン</t>
    </rPh>
    <rPh sb="43" eb="44">
      <t>トク</t>
    </rPh>
    <rPh sb="45" eb="47">
      <t>チュウイ</t>
    </rPh>
    <rPh sb="48" eb="50">
      <t>ヒツヨウ</t>
    </rPh>
    <rPh sb="55" eb="57">
      <t>ヨダン</t>
    </rPh>
    <rPh sb="76" eb="78">
      <t>チュウト</t>
    </rPh>
    <rPh sb="78" eb="80">
      <t>ハンパ</t>
    </rPh>
    <rPh sb="81" eb="83">
      <t>スウジ</t>
    </rPh>
    <rPh sb="85" eb="86">
      <t>イ</t>
    </rPh>
    <rPh sb="94" eb="97">
      <t>イッパンテキ</t>
    </rPh>
    <rPh sb="98" eb="100">
      <t>カシ</t>
    </rPh>
    <rPh sb="105" eb="107">
      <t>ツゴウ</t>
    </rPh>
    <rPh sb="147" eb="150">
      <t>レイゾウコ</t>
    </rPh>
    <rPh sb="151" eb="153">
      <t>ヒンパン</t>
    </rPh>
    <rPh sb="154" eb="156">
      <t>カイヘイ</t>
    </rPh>
    <rPh sb="158" eb="160">
      <t>タテガタ</t>
    </rPh>
    <rPh sb="160" eb="163">
      <t>レイトウコ</t>
    </rPh>
    <rPh sb="171" eb="172">
      <t>タモ</t>
    </rPh>
    <rPh sb="175" eb="176">
      <t>ムズカ</t>
    </rPh>
    <rPh sb="179" eb="180">
      <t>カンガ</t>
    </rPh>
    <rPh sb="182" eb="183">
      <t>ホウ</t>
    </rPh>
    <rPh sb="184" eb="186">
      <t>セイカイ</t>
    </rPh>
    <rPh sb="189" eb="191">
      <t>ヒンパン</t>
    </rPh>
    <rPh sb="192" eb="193">
      <t>ア</t>
    </rPh>
    <rPh sb="193" eb="194">
      <t>シ</t>
    </rPh>
    <rPh sb="202" eb="203">
      <t>クライ</t>
    </rPh>
    <rPh sb="204" eb="205">
      <t>ア</t>
    </rPh>
    <rPh sb="206" eb="207">
      <t>ハナ</t>
    </rPh>
    <rPh sb="213" eb="215">
      <t>オンド</t>
    </rPh>
    <rPh sb="217" eb="219">
      <t>ジョウショウ</t>
    </rPh>
    <rPh sb="236" eb="237">
      <t>トビラ</t>
    </rPh>
    <rPh sb="237" eb="238">
      <t>チカ</t>
    </rPh>
    <rPh sb="244" eb="247">
      <t>コウニュウゴ</t>
    </rPh>
    <rPh sb="253" eb="254">
      <t>ゲツ</t>
    </rPh>
    <rPh sb="261" eb="262">
      <t>ココロ</t>
    </rPh>
    <phoneticPr fontId="5"/>
  </si>
  <si>
    <r>
      <t xml:space="preserve">★納品されたら賞味期限を確認し、時間をかけずに使い切ります。
</t>
    </r>
    <r>
      <rPr>
        <b/>
        <sz val="12"/>
        <color indexed="9"/>
        <rFont val="ＭＳ Ｐゴシック"/>
        <family val="3"/>
        <charset val="128"/>
      </rPr>
      <t xml:space="preserve">★検品後収納までに時間をかけないようにして、溶けないようにするのがポイントです。
</t>
    </r>
    <r>
      <rPr>
        <b/>
        <sz val="12"/>
        <color indexed="43"/>
        <rFont val="ＭＳ Ｐゴシック"/>
        <family val="3"/>
        <charset val="128"/>
      </rPr>
      <t>★冷凍庫の開閉に時間をかけない(冷凍庫を空けている時間が長いと中の冷気が外に逃げてしまい、庫内の温度がどんど
ん上昇してしまいます。)冷凍食品の長持ちのポイントは温度管理です。</t>
    </r>
    <r>
      <rPr>
        <b/>
        <sz val="12"/>
        <color indexed="9"/>
        <rFont val="ＭＳ Ｐゴシック"/>
        <family val="3"/>
        <charset val="128"/>
      </rPr>
      <t xml:space="preserve">
★温度が上昇するとそれだけ冷凍食品の傷みも早くなります。　
★無駄な冷凍庫の開閉を減らし、食品を取り出すときも時間をかけないようにします。　</t>
    </r>
    <r>
      <rPr>
        <b/>
        <sz val="12"/>
        <color indexed="43"/>
        <rFont val="ＭＳ Ｐゴシック"/>
        <family val="3"/>
        <charset val="128"/>
      </rPr>
      <t xml:space="preserve">
★冷凍庫内の食品配置一覧をメモして張っておくと、探し出す時間が短くすんでお勧めです。</t>
    </r>
    <r>
      <rPr>
        <b/>
        <sz val="12"/>
        <color indexed="9"/>
        <rFont val="ＭＳ Ｐゴシック"/>
        <family val="3"/>
        <charset val="128"/>
      </rPr>
      <t xml:space="preserve">
</t>
    </r>
    <r>
      <rPr>
        <b/>
        <sz val="12"/>
        <color indexed="45"/>
        <rFont val="ＭＳ Ｐゴシック"/>
        <family val="3"/>
        <charset val="128"/>
      </rPr>
      <t>最近では、納品時にバーコード管理で、庫内の冷凍品の賞味期限を管理してくれるアプリも出ています。</t>
    </r>
    <rPh sb="1" eb="3">
      <t>ノウヒン</t>
    </rPh>
    <rPh sb="7" eb="9">
      <t>ショウミ</t>
    </rPh>
    <rPh sb="9" eb="11">
      <t>キゲン</t>
    </rPh>
    <rPh sb="12" eb="14">
      <t>カクニン</t>
    </rPh>
    <rPh sb="23" eb="24">
      <t>ツカ</t>
    </rPh>
    <rPh sb="25" eb="26">
      <t>キ</t>
    </rPh>
    <rPh sb="32" eb="34">
      <t>ケンピン</t>
    </rPh>
    <rPh sb="34" eb="35">
      <t>ゴ</t>
    </rPh>
    <rPh sb="35" eb="37">
      <t>シュウノウ</t>
    </rPh>
    <rPh sb="240" eb="242">
      <t>ハイチ</t>
    </rPh>
    <rPh sb="256" eb="257">
      <t>サガ</t>
    </rPh>
    <rPh sb="258" eb="259">
      <t>ダ</t>
    </rPh>
    <rPh sb="260" eb="262">
      <t>ジカン</t>
    </rPh>
    <rPh sb="263" eb="264">
      <t>ミジカ</t>
    </rPh>
    <rPh sb="269" eb="270">
      <t>スス</t>
    </rPh>
    <rPh sb="275" eb="277">
      <t>サイキン</t>
    </rPh>
    <rPh sb="280" eb="282">
      <t>ノウヒン</t>
    </rPh>
    <rPh sb="282" eb="283">
      <t>ジ</t>
    </rPh>
    <rPh sb="289" eb="291">
      <t>カンリ</t>
    </rPh>
    <rPh sb="296" eb="298">
      <t>レイトウ</t>
    </rPh>
    <rPh sb="298" eb="299">
      <t>ヒン</t>
    </rPh>
    <rPh sb="300" eb="302">
      <t>ショウミ</t>
    </rPh>
    <rPh sb="302" eb="304">
      <t>キゲン</t>
    </rPh>
    <rPh sb="305" eb="307">
      <t>カンリ</t>
    </rPh>
    <rPh sb="316" eb="317">
      <t>デ</t>
    </rPh>
    <phoneticPr fontId="5"/>
  </si>
  <si>
    <t xml:space="preserve">
世界の新規感染者数: 2,350万人で感染拡大 　世界は第4波の最大ピーにさしかかる。ここ一週間でピークアウト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3" eb="35">
      <t>サイダイ</t>
    </rPh>
    <rPh sb="46" eb="49">
      <t>イッシュウカン</t>
    </rPh>
    <rPh sb="57" eb="60">
      <t>キタハンキュウ</t>
    </rPh>
    <rPh sb="61" eb="65">
      <t>ヘイキンキオン</t>
    </rPh>
    <rPh sb="66" eb="67">
      <t>サ</t>
    </rPh>
    <rPh sb="75" eb="78">
      <t>キュウカクダイ</t>
    </rPh>
    <phoneticPr fontId="5"/>
  </si>
  <si>
    <t>今週の新型コロナ 新規感染者数　世界で２,350万人(対前週の増加に対して更に150万人増加)　</t>
    <rPh sb="0" eb="2">
      <t>コンシュウ</t>
    </rPh>
    <rPh sb="9" eb="15">
      <t>シンキカンセンシャスウ</t>
    </rPh>
    <rPh sb="24" eb="26">
      <t>マンニン</t>
    </rPh>
    <rPh sb="27" eb="28">
      <t>タイ</t>
    </rPh>
    <rPh sb="28" eb="30">
      <t>ゼンシュウ</t>
    </rPh>
    <rPh sb="31" eb="33">
      <t>ゾウカ</t>
    </rPh>
    <rPh sb="34" eb="35">
      <t>タイ</t>
    </rPh>
    <rPh sb="37" eb="38">
      <t>サラ</t>
    </rPh>
    <rPh sb="42" eb="43">
      <t>マン</t>
    </rPh>
    <rPh sb="43" eb="44">
      <t>ニン</t>
    </rPh>
    <rPh sb="44" eb="46">
      <t>ゾウカ</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</si>
  <si>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 xml:space="preserve">回接種回数        </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1</t>
    </r>
    <r>
      <rPr>
        <b/>
        <sz val="18"/>
        <color rgb="FFFF0000"/>
        <rFont val="ＭＳ Ｐゴシック"/>
        <family val="2"/>
        <charset val="128"/>
      </rPr>
      <t>月27日（木）</t>
    </r>
    <r>
      <rPr>
        <b/>
        <sz val="18"/>
        <color rgb="FFFF0000"/>
        <rFont val="Arial"/>
        <family val="2"/>
      </rPr>
      <t xml:space="preserve">       101,396,570</t>
    </r>
    <r>
      <rPr>
        <b/>
        <sz val="18"/>
        <color rgb="FFFF0000"/>
        <rFont val="ＭＳ Ｐゴシック"/>
        <family val="2"/>
        <charset val="128"/>
      </rPr>
      <t xml:space="preserve">　       </t>
    </r>
    <r>
      <rPr>
        <b/>
        <sz val="18"/>
        <color rgb="FFFF0000"/>
        <rFont val="Arial"/>
        <family val="2"/>
      </rPr>
      <t>99,708,897</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84.5</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回接種に関しては、83.1</t>
    </r>
    <r>
      <rPr>
        <b/>
        <sz val="18"/>
        <color rgb="FFFF0000"/>
        <rFont val="Arial"/>
        <family val="2"/>
      </rPr>
      <t>%</t>
    </r>
    <r>
      <rPr>
        <b/>
        <sz val="18"/>
        <color rgb="FFFF0000"/>
        <rFont val="ＭＳ Ｐゴシック"/>
        <family val="2"/>
        <charset val="128"/>
      </rPr>
      <t>程度、前週から硬直状態</t>
    </r>
    <r>
      <rPr>
        <b/>
        <sz val="18"/>
        <color rgb="FFFF0000"/>
        <rFont val="Arial"/>
        <family val="2"/>
      </rPr>
      <t xml:space="preserve">	
----------------------------------------------------------------------------------------    </t>
    </r>
    <rPh sb="64" eb="67">
      <t>シュヨウコク</t>
    </rPh>
    <rPh sb="67" eb="68">
      <t>チュウ</t>
    </rPh>
    <rPh sb="76" eb="78">
      <t>ガンバ</t>
    </rPh>
    <rPh sb="79" eb="80">
      <t>ハジマンカイガンバ</t>
    </rPh>
    <rPh sb="138" eb="139">
      <t>カイ</t>
    </rPh>
    <rPh sb="180" eb="183">
      <t>ダイサンカイ</t>
    </rPh>
    <rPh sb="183" eb="184">
      <t>メ</t>
    </rPh>
    <rPh sb="185" eb="187">
      <t>セッシュ</t>
    </rPh>
    <rPh sb="188" eb="189">
      <t>タイ</t>
    </rPh>
    <rPh sb="191" eb="195">
      <t>キュウシジョウタイ</t>
    </rPh>
    <rPh sb="201" eb="202">
      <t>カ</t>
    </rPh>
    <rPh sb="202" eb="203">
      <t>モク</t>
    </rPh>
    <rPh sb="290" eb="292">
      <t>ゼンシュウ</t>
    </rPh>
    <rPh sb="294" eb="296">
      <t>コウチョク</t>
    </rPh>
    <rPh sb="296" eb="298">
      <t>ジョウタイ</t>
    </rPh>
    <rPh sb="301" eb="303">
      <t>テイド</t>
    </rPh>
    <phoneticPr fontId="107"/>
  </si>
  <si>
    <t>南アフリカではピークアウト　まもなく日本でもピークアウトが始まります</t>
    <rPh sb="0" eb="1">
      <t>ミナミ</t>
    </rPh>
    <rPh sb="18" eb="20">
      <t>ニホン</t>
    </rPh>
    <rPh sb="29" eb="30">
      <t>ハジ</t>
    </rPh>
    <phoneticPr fontId="107"/>
  </si>
  <si>
    <t>キユーピー、食育コンテンツに食品表示</t>
    <phoneticPr fontId="16"/>
  </si>
  <si>
    <t>キユーピーは、同社公式サイト内の食育コンテンツ「食生活アカデミー」（https://www.kewpie.com/academy/）に新コンテンツ「買い物で何を見る？食品表示を大研究」（https://www.kewpie.com/academy/questions/food_labelling/）を加え、27日から公開した。
　同社によると、消費者庁調査の「令和2年度食品表示に関する消費者意向調査報告書」で回答者の約67％が「原材料表示を参考にして</t>
    <phoneticPr fontId="16"/>
  </si>
  <si>
    <t>添加物不使用表示指針案　主婦連「賛成」も表示制度自体に注文</t>
    <phoneticPr fontId="16"/>
  </si>
  <si>
    <t xml:space="preserve">消費者庁が1月21日までパブリックコメントを実施した「食品添加物の不使用表示に関するガイドライン案」について、主婦連合会は「基本的に賛成する」と表明した。一方で、現行の添加物表示制度に一括名・簡略名・表示免除といった例外規定が存在することを指摘。「消費者にはどんな添加物が使用されているのか判別がつかないことが（添加物表示の）根本的な問題だ」と注文を付け、添加物の名称と用途が例外なく表示されるよう見直しを求めた。
今回のガイドライン案では、消費者に誤解を与えかねない違反表示例を10類型に分類し、単に「無添加」とだけ記載したり、食品表示基準に規定されていない「人工」「合成」などの用語を使用したりすることを禁止する。主婦連はこの案について「消費者を混乱させるような欺瞞的表示をなくす方向に役立つ」と賛成を表明。監督官庁に対し、消費者だけでなく、ガイドラインを順守する事業者の不利益とならないよう取り締まりを求めた。一方で、添加物の使用実態が正確に把握できない例外規定について、「引き続きの改善が求められる」と指摘している。
</t>
    <phoneticPr fontId="16"/>
  </si>
  <si>
    <t>あさりの産地偽装について</t>
    <phoneticPr fontId="16"/>
  </si>
  <si>
    <t>記者
  2点教えてください。一つ目がですね、中国産・韓国産のあさりの産地偽装の実態について、農水省として現状の認識を教えてください。もう一つがですね、輸入あさりのほぼ全てが国産あさりに偽装されていることについて、農水省、今後について、対応・対策など取る予定はございますでしょうか。昨年12月、一つの事業者に是正措置を出されていると思いますが、氷山の一角だというふうに思っております。本腰を入れることがあるのか教えてください。
大臣
  あさりの産地偽装に関する報道があったことは承知しております。産地偽装につきましては、農林水産省としては、その疑いのある商品や事業者等の具体的な情報があれば、内容を精査した上で、食品表示法に基づき適切に対応しております。あさりの産地偽装事案につきましては、昨年12月には、外国産あさりを熊本県産と偽り販売していた事業者に、食品表示法に基づく表示の是正や再発防止策の実施などの指示を行い、警察にも情報共有をしていたところであります。食品の産地偽装に関しましては、消費者庁や警察など関係機関との連携の下、引き続き、厳正に対処してまいりたいと思います。農林水産省といたしましては、産地偽装の疑いのある商品や事業者等の具体的な情報があれば、内容を精査した上で、適切に対応したいと思います。</t>
    <phoneticPr fontId="16"/>
  </si>
  <si>
    <t>中国で足止めされたリトアニア産ラム酒、台湾で販売 立法院が一部購入</t>
    <phoneticPr fontId="16"/>
  </si>
  <si>
    <t>中国の港で足止めされて行き場を失っていたリトアニア産のラム酒約2万400本が18日、北部・基隆市の基隆港に到着した。ラム酒を買い取った台湾煙酒は25日、同社の観光工場12カ所で来月1日から販売開始すると発表した。游錫堃（ゆうしゃくこん）立法院長（国会議長）は同日、リトアニアへの支持を行動で示そうと、立法院（国会）がラム酒の一部を購入したことを明らかにした。
リトアニアメーカーのラム酒は昨年12月、中国の通関で受け入れを拒否された。台湾の代表機関「駐リトアニア台湾代表処」がリトアニアの首都ビリニュスに設置されるなど、リトアニア政府が台湾に接近していることが背景にあるとみられている。
台湾煙酒は今月3日、このラム酒を全て買い取ると発表していた。同社は記念性のある化粧箱や紙袋を作成し、両国の国旗を印刷した。瓶の裏側の食品表示ラベルは当初の簡体字版から、台湾の法律を満たす繁体字版に貼り替える。26日までに6000本のパッケージング作業が完了する見通し。
価格は1本600台湾元（約2500円）。今月末には台湾ファミリーマート（全家便利商店）でも予約購入が開始される。一部酒屋でも順次販売されるという。游氏はフェイスブックで「中国が引き続き戦狼外交の形式を用い、経済的手段で多くの民主主義国家をいじめていることは軽蔑に値する。リトアニアが中国の脅威を恐れず、固く台湾を支持し、自由、民主主義を守る決意をしていることにわれわれは感動してやまない」とつづった。</t>
    <phoneticPr fontId="16"/>
  </si>
  <si>
    <t>吉備店 レモン 残留農薬基準違反｜食品事故情報｜食の安全</t>
    <phoneticPr fontId="16"/>
  </si>
  <si>
    <t>令和3年9月2日から令和4年1月21日に業務スーパー産直市場よってって吉備店の店頭で販売した「レモン」において、残留農薬基準違反が判明したため、回収する。これまで健康被害の報告はない。イソプロチオラン0.02ppm検出(基準値はポディティブリスト制一律基準0.01ppm)　(リコールプラス)
【対象】
包装された4個から5個入りのレモン
包装に食品表示シールを貼付
表示内容　武内秀樹　レモン　和歌山県有田川町産　
業務スーパー産直市場よってって吉備店の店頭でのみ販売
販売日:令和3年9月2日から令和4年1月21日
販売数量:261袋(1袋4個から5個入り)
【対処方法】
回収方法:店舗在庫の回収及び店頭告知による返却品の回収
【関連URL】
https://ifas.mhlw.go.jp/faspub/_link.do?i=IO_S020502&amp;p=RCL202200167</t>
    <phoneticPr fontId="16"/>
  </si>
  <si>
    <t>https://www.foods-ch.com/anzen/kt_42525/</t>
    <phoneticPr fontId="16"/>
  </si>
  <si>
    <t>Aコープパネス直売コーナー 小かぶ 残留農薬基準超過</t>
    <phoneticPr fontId="16"/>
  </si>
  <si>
    <t>令和4年1月5日～令和4年1月14日にAコープパネス直売コーナーで販売した「小かぶ」において、残留農薬検査において、残留農薬基準を超える農薬成分が検出されたため、回収する。これまで健康被害の報告はない。(リコールプラス)
【対象】
販売場所:Aコープパネス　直売コーナー
商品名:小かぶ
内容量:2～3個束
形態　:袋入り
価格:150円(税込)
販売日:令和4年1月5日～令和4年1月14日
販売地域:高島市
販売先　:Aコープパネス直売コーナーで消費者向けに小売り
販売日　:令和4年1月5日～令和4年1月14日
販売数量:56個</t>
    <phoneticPr fontId="16"/>
  </si>
  <si>
    <t>https://www.foods-ch.com/anzen/kt_42503/</t>
    <phoneticPr fontId="16"/>
  </si>
  <si>
    <t>つくば市産白菜 一部残留農薬基準超過</t>
    <phoneticPr fontId="16"/>
  </si>
  <si>
    <t>2021年11月18日から2022年1月21日まで JAつくば市筑波農産物直売所で販売した「つくば市産白菜」において、2022年1月21日の残留農薬自主検査において基準値を超えるホスチアゼート0.06ppmが検出されたため、回収する。これまで健康被害の報告はない。(リコールプラス)
【対象】
【対象商品】
商品名:つくば市産白菜(出荷者番号602)
内容量:1個
形態　:袋詰め
販売地域:茨城県つくば市内
販売先　:JAつくば市筑波農産物直売所一店舗
販売日　:2021年11月18日から2022年1月21日まで
販売数量:214個
【対処方法】
【回収方法】
　購入店舗での回収
【回収後の対応】
　返金対応
https://ifas.mhlw.go.jp/faspub/_link.do?i=IO_S020502&amp;p=RCL202200143</t>
    <phoneticPr fontId="16"/>
  </si>
  <si>
    <t>https://www.foods-ch.com/anzen/kt_42493/</t>
    <phoneticPr fontId="16"/>
  </si>
  <si>
    <t>紀の川市内の保育園で、複数の園児が嘔吐や下痢などの症状を訴えていたことが判りました。岩出保健所はノロウイルスによる集団感染として二次感染の予防を指導しました。県によりますと、今月２７日、紀の川市の社会福祉法人陸美会 粉河保育園から、複数の園児が嘔吐や下痢などの症状を訴えていると岩出保健所に連絡がありました。保健所が調べたところ、今月２６日から２８日までに園児２６人と職員１人が症状を訴えていたことが判りました。</t>
    <phoneticPr fontId="107"/>
  </si>
  <si>
    <t>wtv和歌山</t>
    <rPh sb="3" eb="6">
      <t>ワカヤマ</t>
    </rPh>
    <phoneticPr fontId="10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</si>
</sst>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sz val="20"/>
      <color indexed="9"/>
      <name val="ＭＳ Ｐゴシック"/>
      <family val="3"/>
      <charset val="128"/>
    </font>
    <font>
      <sz val="14"/>
      <color indexed="63"/>
      <name val="Arial"/>
      <family val="2"/>
    </font>
    <font>
      <sz val="8.8000000000000007"/>
      <color indexed="23"/>
      <name val="ＭＳ Ｐゴシック"/>
      <family val="3"/>
      <charset val="128"/>
    </font>
    <font>
      <b/>
      <sz val="14"/>
      <color indexed="53"/>
      <name val="ＭＳ Ｐゴシック"/>
      <family val="3"/>
      <charset val="128"/>
    </font>
    <font>
      <sz val="10"/>
      <name val="Arial"/>
      <family val="2"/>
    </font>
    <font>
      <sz val="9"/>
      <color indexed="63"/>
      <name val="ＭＳ Ｐゴシック"/>
      <family val="3"/>
      <charset val="128"/>
    </font>
    <font>
      <b/>
      <sz val="10"/>
      <color indexed="62"/>
      <name val="ＭＳ Ｐゴシック"/>
      <family val="3"/>
      <charset val="128"/>
    </font>
    <font>
      <sz val="10"/>
      <color indexed="62"/>
      <name val="ＭＳ Ｐゴシック"/>
      <family val="3"/>
      <charset val="128"/>
    </font>
    <font>
      <b/>
      <sz val="12"/>
      <color indexed="51"/>
      <name val="ＭＳ Ｐゴシック"/>
      <family val="3"/>
      <charset val="128"/>
    </font>
    <font>
      <sz val="12"/>
      <color indexed="9"/>
      <name val="ＭＳ Ｐゴシック"/>
      <family val="3"/>
      <charset val="128"/>
    </font>
    <font>
      <sz val="14"/>
      <color indexed="63"/>
      <name val="ＭＳ Ｐゴシック"/>
      <family val="3"/>
      <charset val="128"/>
    </font>
    <font>
      <b/>
      <sz val="14"/>
      <color indexed="12"/>
      <name val="ＭＳ Ｐゴシック"/>
      <family val="3"/>
      <charset val="128"/>
    </font>
    <font>
      <b/>
      <sz val="8"/>
      <color indexed="10"/>
      <name val="ＭＳ Ｐゴシック"/>
      <family val="3"/>
      <charset val="128"/>
    </font>
    <font>
      <b/>
      <sz val="10"/>
      <color indexed="9"/>
      <name val="ＭＳ Ｐゴシック"/>
      <family val="3"/>
      <charset val="128"/>
    </font>
    <font>
      <b/>
      <sz val="12"/>
      <color indexed="43"/>
      <name val="ＭＳ Ｐゴシック"/>
      <family val="3"/>
      <charset val="128"/>
    </font>
    <font>
      <b/>
      <sz val="12"/>
      <color indexed="45"/>
      <name val="ＭＳ Ｐゴシック"/>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00CC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66CCFF"/>
        <bgColor indexed="64"/>
      </patternFill>
    </fill>
    <fill>
      <patternFill patternType="solid">
        <fgColor indexed="12"/>
        <bgColor indexed="64"/>
      </patternFill>
    </fill>
    <fill>
      <patternFill patternType="solid">
        <fgColor indexed="21"/>
        <bgColor indexed="64"/>
      </patternFill>
    </fill>
    <fill>
      <patternFill patternType="solid">
        <fgColor theme="8" tint="-0.499984740745262"/>
        <bgColor indexed="64"/>
      </patternFill>
    </fill>
  </fills>
  <borders count="236">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right/>
      <top/>
      <bottom style="thick">
        <color indexed="64"/>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12">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8" fillId="0" borderId="64" xfId="0" applyFont="1" applyBorder="1" applyAlignment="1">
      <alignment horizontal="justify" vertical="center" wrapText="1"/>
    </xf>
    <xf numFmtId="0" fontId="98" fillId="0" borderId="42" xfId="0" applyFont="1" applyBorder="1" applyAlignment="1">
      <alignment horizontal="justify" vertical="center" wrapText="1"/>
    </xf>
    <xf numFmtId="0" fontId="98" fillId="30" borderId="42"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4" xfId="0" applyFont="1" applyFill="1" applyBorder="1" applyAlignment="1">
      <alignment horizontal="center" vertical="center" wrapText="1"/>
    </xf>
    <xf numFmtId="0" fontId="104"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1" fillId="24" borderId="36" xfId="2" applyFont="1" applyFill="1" applyBorder="1" applyAlignment="1">
      <alignment horizontal="center" vertical="center" wrapText="1"/>
    </xf>
    <xf numFmtId="0" fontId="116" fillId="3" borderId="30" xfId="2" applyFont="1" applyFill="1" applyBorder="1" applyAlignment="1">
      <alignment horizontal="center" vertical="center"/>
    </xf>
    <xf numFmtId="14" fontId="116" fillId="3" borderId="31" xfId="2" applyNumberFormat="1" applyFont="1" applyFill="1" applyBorder="1" applyAlignment="1">
      <alignment horizontal="center" vertical="center"/>
    </xf>
    <xf numFmtId="0" fontId="116" fillId="3" borderId="47" xfId="2" applyFont="1" applyFill="1" applyBorder="1" applyAlignment="1">
      <alignment horizontal="center" vertical="center"/>
    </xf>
    <xf numFmtId="14" fontId="116" fillId="3" borderId="46" xfId="2" applyNumberFormat="1" applyFont="1" applyFill="1" applyBorder="1" applyAlignment="1">
      <alignment horizontal="center" vertical="center"/>
    </xf>
    <xf numFmtId="0" fontId="116" fillId="3" borderId="12" xfId="2" applyFont="1" applyFill="1" applyBorder="1" applyAlignment="1">
      <alignment horizontal="center" vertical="center" wrapText="1"/>
    </xf>
    <xf numFmtId="14" fontId="116" fillId="3" borderId="2" xfId="2" applyNumberFormat="1" applyFont="1" applyFill="1" applyBorder="1" applyAlignment="1">
      <alignment horizontal="center" vertical="center"/>
    </xf>
    <xf numFmtId="0" fontId="116" fillId="3" borderId="45"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2"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20" xfId="0" applyFont="1" applyFill="1" applyBorder="1" applyAlignment="1">
      <alignment horizontal="left" vertical="center"/>
    </xf>
    <xf numFmtId="0" fontId="108" fillId="26" borderId="121" xfId="0" applyFont="1" applyFill="1" applyBorder="1" applyAlignment="1">
      <alignment horizontal="left" vertical="center"/>
    </xf>
    <xf numFmtId="0" fontId="121" fillId="26" borderId="119" xfId="0" applyFont="1" applyFill="1" applyBorder="1" applyAlignment="1">
      <alignment horizontal="left" vertical="center"/>
    </xf>
    <xf numFmtId="0" fontId="0" fillId="0" borderId="17" xfId="0" applyBorder="1" applyAlignment="1">
      <alignment vertical="top" wrapText="1"/>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3" fillId="22" borderId="0" xfId="0" applyFont="1" applyFill="1" applyAlignment="1">
      <alignment vertical="center" wrapText="1"/>
    </xf>
    <xf numFmtId="0" fontId="131" fillId="34" borderId="147" xfId="2" applyFont="1" applyFill="1" applyBorder="1" applyAlignment="1">
      <alignment horizontal="center" vertical="center" wrapText="1"/>
    </xf>
    <xf numFmtId="0" fontId="125" fillId="34" borderId="148" xfId="2" applyFont="1" applyFill="1" applyBorder="1" applyAlignment="1">
      <alignment horizontal="center" vertical="center"/>
    </xf>
    <xf numFmtId="0" fontId="125" fillId="34" borderId="149" xfId="2" applyFont="1" applyFill="1" applyBorder="1" applyAlignment="1">
      <alignment horizontal="center" vertical="center"/>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9"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3" fillId="0" borderId="75" xfId="0" applyFont="1" applyBorder="1">
      <alignment vertical="center"/>
    </xf>
    <xf numFmtId="0" fontId="113" fillId="0" borderId="0" xfId="0" applyFont="1">
      <alignment vertical="center"/>
    </xf>
    <xf numFmtId="0" fontId="113" fillId="6" borderId="75" xfId="0" applyFont="1" applyFill="1" applyBorder="1">
      <alignment vertical="center"/>
    </xf>
    <xf numFmtId="0" fontId="113"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2" xfId="2" applyFill="1" applyBorder="1">
      <alignment vertical="center"/>
    </xf>
    <xf numFmtId="0" fontId="6" fillId="0" borderId="172" xfId="2" applyBorder="1">
      <alignment vertical="center"/>
    </xf>
    <xf numFmtId="3" fontId="150" fillId="22" borderId="0" xfId="0" applyNumberFormat="1" applyFont="1" applyFill="1" applyAlignment="1">
      <alignment vertical="center" wrapText="1"/>
    </xf>
    <xf numFmtId="0" fontId="118" fillId="22" borderId="170" xfId="17" applyFont="1" applyFill="1" applyBorder="1" applyAlignment="1">
      <alignment horizontal="center" vertical="center" wrapText="1"/>
    </xf>
    <xf numFmtId="14" fontId="118" fillId="22" borderId="171"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14" fontId="116"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8" borderId="185" xfId="2" applyFill="1" applyBorder="1" applyAlignment="1">
      <alignment horizontal="left" vertical="top"/>
    </xf>
    <xf numFmtId="0" fontId="8" fillId="38" borderId="184"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3" fillId="0" borderId="0" xfId="17" applyFont="1" applyAlignment="1">
      <alignment horizontal="left" vertical="center"/>
    </xf>
    <xf numFmtId="0" fontId="8" fillId="0" borderId="174" xfId="1" applyFill="1" applyBorder="1" applyAlignment="1" applyProtection="1">
      <alignmen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4" fillId="22" borderId="0" xfId="0" applyNumberFormat="1" applyFont="1" applyFill="1" applyAlignment="1">
      <alignment horizontal="right" vertical="center"/>
    </xf>
    <xf numFmtId="0" fontId="150" fillId="0" borderId="0" xfId="0" applyFont="1" applyAlignment="1">
      <alignment vertical="center" wrapText="1"/>
    </xf>
    <xf numFmtId="185" fontId="154"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0" fontId="142" fillId="27" borderId="0" xfId="0" applyFont="1" applyFill="1" applyAlignment="1">
      <alignment horizontal="left" vertical="center" wrapText="1"/>
    </xf>
    <xf numFmtId="177" fontId="142" fillId="27" borderId="0" xfId="0" applyNumberFormat="1" applyFont="1" applyFill="1" applyAlignment="1">
      <alignment horizontal="right" vertical="center" wrapText="1"/>
    </xf>
    <xf numFmtId="0" fontId="161" fillId="22" borderId="0" xfId="0" applyFont="1" applyFill="1">
      <alignment vertical="center"/>
    </xf>
    <xf numFmtId="0" fontId="161"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89" xfId="1" applyFont="1" applyBorder="1" applyAlignment="1" applyProtection="1">
      <alignment horizontal="left" vertical="top" wrapText="1"/>
    </xf>
    <xf numFmtId="0" fontId="104" fillId="0" borderId="173" xfId="0" applyFont="1" applyBorder="1" applyAlignment="1">
      <alignment horizontal="center" vertical="center" wrapText="1"/>
    </xf>
    <xf numFmtId="0" fontId="162" fillId="2" borderId="70" xfId="2" applyFont="1" applyFill="1" applyBorder="1" applyAlignment="1">
      <alignment vertical="top" wrapText="1"/>
    </xf>
    <xf numFmtId="0" fontId="116" fillId="24" borderId="47" xfId="2" applyFont="1" applyFill="1" applyBorder="1" applyAlignment="1">
      <alignment horizontal="center" vertical="center"/>
    </xf>
    <xf numFmtId="0" fontId="116" fillId="24" borderId="12" xfId="2" applyFont="1" applyFill="1" applyBorder="1" applyAlignment="1">
      <alignment horizontal="center" vertical="center" wrapText="1"/>
    </xf>
    <xf numFmtId="0" fontId="116" fillId="24" borderId="45" xfId="2" applyFont="1" applyFill="1" applyBorder="1" applyAlignment="1">
      <alignment horizontal="center" vertical="center"/>
    </xf>
    <xf numFmtId="0" fontId="116" fillId="3" borderId="3" xfId="2" applyFont="1" applyFill="1" applyBorder="1" applyAlignment="1">
      <alignment horizontal="center" vertical="center" shrinkToFit="1"/>
    </xf>
    <xf numFmtId="3" fontId="163"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4" fillId="26" borderId="0" xfId="0" applyFont="1" applyFill="1" applyAlignment="1">
      <alignment horizontal="center" vertical="center" wrapText="1"/>
    </xf>
    <xf numFmtId="0" fontId="165"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1" xfId="2" applyFont="1" applyFill="1" applyBorder="1" applyAlignment="1">
      <alignment horizontal="center" vertical="center" wrapText="1"/>
    </xf>
    <xf numFmtId="0" fontId="115" fillId="22" borderId="142" xfId="2" applyFont="1" applyFill="1" applyBorder="1" applyAlignment="1">
      <alignment horizontal="left" vertical="center"/>
    </xf>
    <xf numFmtId="0" fontId="18" fillId="24" borderId="195" xfId="2" applyFont="1" applyFill="1" applyBorder="1" applyAlignment="1">
      <alignment horizontal="center" vertical="center" wrapText="1"/>
    </xf>
    <xf numFmtId="0" fontId="21" fillId="0" borderId="197" xfId="1" applyFont="1" applyFill="1" applyBorder="1" applyAlignment="1" applyProtection="1">
      <alignment vertical="top" wrapText="1"/>
    </xf>
    <xf numFmtId="0" fontId="8" fillId="0" borderId="198" xfId="1" applyFill="1" applyBorder="1" applyAlignment="1" applyProtection="1">
      <alignment vertical="center" wrapText="1"/>
    </xf>
    <xf numFmtId="0" fontId="18" fillId="24" borderId="199" xfId="2" applyFont="1" applyFill="1" applyBorder="1" applyAlignment="1">
      <alignment horizontal="center" vertical="center" wrapText="1"/>
    </xf>
    <xf numFmtId="0" fontId="21" fillId="0" borderId="190" xfId="1" applyFont="1" applyBorder="1" applyAlignment="1" applyProtection="1">
      <alignment horizontal="left" vertical="top" wrapText="1"/>
    </xf>
    <xf numFmtId="0" fontId="18" fillId="24" borderId="199" xfId="1" applyFont="1" applyFill="1" applyBorder="1" applyAlignment="1" applyProtection="1">
      <alignment horizontal="center" vertical="center" wrapText="1"/>
    </xf>
    <xf numFmtId="0" fontId="21" fillId="0" borderId="197" xfId="2" applyFont="1" applyFill="1" applyBorder="1" applyAlignment="1">
      <alignment vertical="top" wrapText="1"/>
    </xf>
    <xf numFmtId="0" fontId="8" fillId="0" borderId="200" xfId="1" applyBorder="1" applyAlignment="1" applyProtection="1">
      <alignment vertical="center" wrapText="1"/>
    </xf>
    <xf numFmtId="0" fontId="112" fillId="24" borderId="202" xfId="0" applyFont="1" applyFill="1" applyBorder="1" applyAlignment="1">
      <alignment horizontal="center" vertical="center" wrapText="1"/>
    </xf>
    <xf numFmtId="0" fontId="109" fillId="0" borderId="190" xfId="0" applyFont="1" applyBorder="1" applyAlignment="1">
      <alignment horizontal="left" vertical="top" wrapText="1"/>
    </xf>
    <xf numFmtId="0" fontId="28" fillId="24" borderId="203" xfId="0" applyFont="1" applyFill="1" applyBorder="1" applyAlignment="1">
      <alignment horizontal="center" vertical="center" wrapText="1"/>
    </xf>
    <xf numFmtId="0" fontId="21" fillId="0" borderId="190" xfId="0" applyFont="1" applyBorder="1" applyAlignment="1">
      <alignment horizontal="left" vertical="top" wrapText="1"/>
    </xf>
    <xf numFmtId="0" fontId="21" fillId="0" borderId="0" xfId="1" applyFont="1" applyAlignment="1" applyProtection="1">
      <alignment horizontal="left" vertical="top" wrapText="1"/>
    </xf>
    <xf numFmtId="3" fontId="152" fillId="22" borderId="0" xfId="0" applyNumberFormat="1" applyFont="1" applyFill="1">
      <alignment vertical="center"/>
    </xf>
    <xf numFmtId="0" fontId="159" fillId="22" borderId="0" xfId="0" applyFont="1" applyFill="1">
      <alignment vertical="center"/>
    </xf>
    <xf numFmtId="0" fontId="155" fillId="22" borderId="0" xfId="0" applyFont="1" applyFill="1" applyAlignment="1">
      <alignment vertical="center" wrapText="1"/>
    </xf>
    <xf numFmtId="0" fontId="150" fillId="22" borderId="0" xfId="0" applyFont="1" applyFill="1" applyAlignment="1">
      <alignment vertical="center" wrapText="1"/>
    </xf>
    <xf numFmtId="0" fontId="154" fillId="22" borderId="0" xfId="0" applyFont="1" applyFill="1">
      <alignment vertical="center"/>
    </xf>
    <xf numFmtId="0" fontId="154" fillId="0" borderId="0" xfId="0" applyFont="1">
      <alignment vertical="center"/>
    </xf>
    <xf numFmtId="3" fontId="166" fillId="0" borderId="0" xfId="0" applyNumberFormat="1" applyFont="1">
      <alignment vertical="center"/>
    </xf>
    <xf numFmtId="0" fontId="168" fillId="26" borderId="0" xfId="0" applyFont="1" applyFill="1" applyAlignment="1">
      <alignment horizontal="center" vertical="center" wrapText="1"/>
    </xf>
    <xf numFmtId="0" fontId="110" fillId="0" borderId="32" xfId="2" applyFont="1" applyBorder="1" applyAlignment="1">
      <alignment vertical="center" shrinkToFit="1"/>
    </xf>
    <xf numFmtId="0" fontId="110" fillId="0" borderId="106" xfId="2" applyFont="1" applyBorder="1" applyAlignment="1">
      <alignment vertical="center" shrinkToFit="1"/>
    </xf>
    <xf numFmtId="0" fontId="169" fillId="26" borderId="105" xfId="2" applyFont="1" applyFill="1" applyBorder="1" applyAlignment="1">
      <alignment horizontal="center" vertical="center" wrapText="1" shrinkToFit="1"/>
    </xf>
    <xf numFmtId="0" fontId="170" fillId="0" borderId="0" xfId="0" applyFont="1" applyAlignment="1">
      <alignment vertical="center" wrapText="1"/>
    </xf>
    <xf numFmtId="0" fontId="171" fillId="0" borderId="0" xfId="0" applyFont="1" applyAlignment="1">
      <alignment vertical="center" wrapText="1"/>
    </xf>
    <xf numFmtId="0" fontId="142" fillId="27" borderId="0" xfId="0" applyFont="1" applyFill="1" applyAlignment="1">
      <alignment horizontal="left" vertical="center" shrinkToFit="1"/>
    </xf>
    <xf numFmtId="3" fontId="148" fillId="27" borderId="0" xfId="0" applyNumberFormat="1" applyFont="1" applyFill="1">
      <alignment vertical="center"/>
    </xf>
    <xf numFmtId="0" fontId="158"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5" fillId="22" borderId="209" xfId="2" applyFont="1" applyFill="1" applyBorder="1" applyAlignment="1">
      <alignment horizontal="center" vertical="center"/>
    </xf>
    <xf numFmtId="14" fontId="13" fillId="22" borderId="209" xfId="2" applyNumberFormat="1" applyFont="1" applyFill="1" applyBorder="1" applyAlignment="1">
      <alignment horizontal="center" vertical="center"/>
    </xf>
    <xf numFmtId="14" fontId="13" fillId="22" borderId="210" xfId="2" applyNumberFormat="1" applyFont="1" applyFill="1" applyBorder="1" applyAlignment="1">
      <alignment horizontal="center" vertical="center"/>
    </xf>
    <xf numFmtId="0" fontId="13" fillId="22" borderId="208" xfId="2" applyFont="1" applyFill="1" applyBorder="1" applyAlignment="1">
      <alignment horizontal="center" vertical="center" wrapText="1"/>
    </xf>
    <xf numFmtId="0" fontId="13" fillId="22" borderId="209"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1" xfId="2" applyFont="1" applyFill="1" applyBorder="1" applyAlignment="1">
      <alignment horizontal="center" vertical="center" wrapText="1"/>
    </xf>
    <xf numFmtId="0" fontId="109" fillId="26" borderId="192" xfId="2" applyFont="1" applyFill="1" applyBorder="1" applyAlignment="1">
      <alignment horizontal="center" vertical="center"/>
    </xf>
    <xf numFmtId="0" fontId="109" fillId="26" borderId="193" xfId="2" applyFont="1" applyFill="1" applyBorder="1" applyAlignment="1">
      <alignment horizontal="center" vertical="center"/>
    </xf>
    <xf numFmtId="14" fontId="21" fillId="26" borderId="194" xfId="2" applyNumberFormat="1" applyFont="1" applyFill="1" applyBorder="1" applyAlignment="1">
      <alignment horizontal="center" vertical="center"/>
    </xf>
    <xf numFmtId="0" fontId="176" fillId="22" borderId="10" xfId="0" applyFont="1" applyFill="1" applyBorder="1" applyAlignment="1">
      <alignment horizontal="center" vertical="center" wrapText="1"/>
    </xf>
    <xf numFmtId="177" fontId="177" fillId="22" borderId="10" xfId="2" applyNumberFormat="1" applyFont="1" applyFill="1" applyBorder="1" applyAlignment="1">
      <alignment horizontal="center" vertical="center" shrinkToFit="1"/>
    </xf>
    <xf numFmtId="0" fontId="132" fillId="34" borderId="148" xfId="2" applyFont="1" applyFill="1" applyBorder="1" applyAlignment="1">
      <alignment horizontal="center" vertical="center" wrapText="1"/>
    </xf>
    <xf numFmtId="0" fontId="142"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5" xfId="1" applyBorder="1" applyAlignment="1" applyProtection="1">
      <alignment vertical="center" wrapText="1"/>
    </xf>
    <xf numFmtId="0" fontId="8" fillId="0" borderId="216" xfId="1" applyBorder="1" applyAlignment="1" applyProtection="1">
      <alignment vertical="center"/>
    </xf>
    <xf numFmtId="3" fontId="178" fillId="27" borderId="0" xfId="0" applyNumberFormat="1" applyFont="1" applyFill="1" applyAlignment="1">
      <alignment vertical="center" wrapText="1"/>
    </xf>
    <xf numFmtId="0" fontId="114" fillId="22" borderId="209"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0" fillId="0" borderId="0" xfId="0" applyFont="1" applyAlignment="1">
      <alignment vertical="top" wrapText="1"/>
    </xf>
    <xf numFmtId="56" fontId="8" fillId="0" borderId="215" xfId="1" applyNumberFormat="1" applyBorder="1" applyAlignment="1" applyProtection="1">
      <alignment vertical="center" wrapText="1"/>
    </xf>
    <xf numFmtId="0" fontId="181" fillId="39" borderId="0" xfId="0" applyFont="1" applyFill="1" applyAlignment="1">
      <alignment vertical="top" wrapText="1"/>
    </xf>
    <xf numFmtId="0" fontId="0" fillId="39" borderId="0" xfId="0" applyFill="1">
      <alignment vertical="center"/>
    </xf>
    <xf numFmtId="0" fontId="183"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4" fillId="39" borderId="0" xfId="0" applyFont="1" applyFill="1" applyAlignment="1">
      <alignment vertical="center"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77" fillId="0" borderId="0" xfId="0" applyFont="1" applyAlignment="1">
      <alignment vertical="top" wrapText="1"/>
    </xf>
    <xf numFmtId="0" fontId="187" fillId="6" borderId="75" xfId="0" applyFont="1" applyFill="1" applyBorder="1">
      <alignment vertical="center"/>
    </xf>
    <xf numFmtId="0" fontId="187" fillId="6" borderId="0" xfId="0" applyFont="1" applyFill="1" applyAlignment="1">
      <alignment horizontal="left" vertical="center"/>
    </xf>
    <xf numFmtId="0" fontId="187" fillId="6" borderId="0" xfId="0" applyFont="1" applyFill="1">
      <alignment vertical="center"/>
    </xf>
    <xf numFmtId="176" fontId="187" fillId="6" borderId="0" xfId="0" applyNumberFormat="1" applyFont="1" applyFill="1" applyAlignment="1">
      <alignment horizontal="left" vertical="center"/>
    </xf>
    <xf numFmtId="183" fontId="187" fillId="6" borderId="0" xfId="0" applyNumberFormat="1" applyFont="1" applyFill="1" applyAlignment="1">
      <alignment horizontal="center" vertical="center"/>
    </xf>
    <xf numFmtId="0" fontId="187" fillId="6" borderId="75" xfId="0" applyFont="1" applyFill="1" applyBorder="1" applyAlignment="1">
      <alignment vertical="top"/>
    </xf>
    <xf numFmtId="0" fontId="187" fillId="6" borderId="0" xfId="0" applyFont="1" applyFill="1" applyAlignment="1">
      <alignment vertical="top"/>
    </xf>
    <xf numFmtId="14" fontId="187" fillId="6" borderId="0" xfId="0" applyNumberFormat="1" applyFont="1" applyFill="1" applyAlignment="1">
      <alignment horizontal="left" vertical="center"/>
    </xf>
    <xf numFmtId="14" fontId="187" fillId="0" borderId="0" xfId="0" applyNumberFormat="1" applyFont="1">
      <alignment vertical="center"/>
    </xf>
    <xf numFmtId="0" fontId="188" fillId="0" borderId="0" xfId="0" applyFont="1">
      <alignment vertical="center"/>
    </xf>
    <xf numFmtId="180" fontId="51" fillId="13" borderId="217" xfId="17" applyNumberFormat="1" applyFont="1" applyFill="1" applyBorder="1" applyAlignment="1">
      <alignment horizontal="center" vertical="center"/>
    </xf>
    <xf numFmtId="0" fontId="8" fillId="0" borderId="221" xfId="1" applyBorder="1" applyAlignment="1" applyProtection="1">
      <alignment vertical="center"/>
    </xf>
    <xf numFmtId="0" fontId="187" fillId="6" borderId="0" xfId="0" applyFont="1" applyFill="1" applyAlignment="1">
      <alignment horizontal="lef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2"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3"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0" xfId="17" applyFont="1" applyFill="1" applyBorder="1" applyAlignment="1">
      <alignment horizontal="center" vertical="center" wrapText="1"/>
    </xf>
    <xf numFmtId="14" fontId="38" fillId="22" borderId="171" xfId="17" applyNumberFormat="1" applyFont="1" applyFill="1" applyBorder="1" applyAlignment="1">
      <alignment horizontal="center" vertical="center"/>
    </xf>
    <xf numFmtId="0" fontId="13" fillId="0" borderId="162" xfId="2" applyFont="1" applyBorder="1" applyAlignment="1">
      <alignment horizontal="center" vertical="center"/>
    </xf>
    <xf numFmtId="0" fontId="13" fillId="0" borderId="21" xfId="2" applyFont="1" applyBorder="1" applyAlignment="1">
      <alignment horizontal="center" vertical="center" wrapText="1"/>
    </xf>
    <xf numFmtId="0" fontId="1" fillId="22" borderId="168" xfId="17" applyFill="1" applyBorder="1" applyAlignment="1">
      <alignment horizontal="center" vertical="center" wrapText="1"/>
    </xf>
    <xf numFmtId="14" fontId="1" fillId="22" borderId="169"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7" fillId="6" borderId="0" xfId="0" applyFont="1" applyFill="1" applyAlignment="1">
      <alignment horizontal="left" vertical="center"/>
    </xf>
    <xf numFmtId="3" fontId="142" fillId="40" borderId="0" xfId="0" applyNumberFormat="1" applyFont="1" applyFill="1" applyBorder="1" applyAlignment="1">
      <alignment vertical="center" wrapText="1"/>
    </xf>
    <xf numFmtId="184" fontId="142" fillId="40" borderId="0" xfId="0" applyNumberFormat="1" applyFont="1" applyFill="1" applyAlignment="1">
      <alignment vertical="center" wrapText="1"/>
    </xf>
    <xf numFmtId="177" fontId="142" fillId="40" borderId="0" xfId="0" applyNumberFormat="1" applyFont="1" applyFill="1" applyBorder="1" applyAlignment="1">
      <alignment horizontal="right" vertical="center" wrapText="1"/>
    </xf>
    <xf numFmtId="184" fontId="143" fillId="40" borderId="0" xfId="0" applyNumberFormat="1" applyFont="1" applyFill="1" applyBorder="1" applyAlignment="1">
      <alignment horizontal="center" vertical="center" wrapText="1"/>
    </xf>
    <xf numFmtId="184" fontId="179" fillId="40" borderId="0" xfId="0" applyNumberFormat="1" applyFont="1" applyFill="1" applyAlignment="1">
      <alignment vertical="center" wrapText="1"/>
    </xf>
    <xf numFmtId="0" fontId="191"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4" fillId="41"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4" xfId="1" applyFill="1" applyBorder="1" applyAlignment="1" applyProtection="1">
      <alignment vertical="center"/>
    </xf>
    <xf numFmtId="0" fontId="110" fillId="24" borderId="199" xfId="2" applyFont="1" applyFill="1" applyBorder="1" applyAlignment="1">
      <alignment horizontal="center" vertical="center" wrapText="1"/>
    </xf>
    <xf numFmtId="0" fontId="167" fillId="40" borderId="0" xfId="0" applyFont="1" applyFill="1" applyBorder="1" applyAlignment="1">
      <alignment horizontal="left" vertical="center" shrinkToFit="1"/>
    </xf>
    <xf numFmtId="0" fontId="182" fillId="39" borderId="0" xfId="0" applyFont="1" applyFill="1" applyAlignment="1">
      <alignment vertical="center" wrapText="1"/>
    </xf>
    <xf numFmtId="0" fontId="77" fillId="22" borderId="0" xfId="0" applyFont="1" applyFill="1" applyAlignment="1">
      <alignment horizontal="center" vertical="center"/>
    </xf>
    <xf numFmtId="0" fontId="51" fillId="22" borderId="223" xfId="16" applyFont="1" applyFill="1" applyBorder="1">
      <alignment vertical="center"/>
    </xf>
    <xf numFmtId="0" fontId="51" fillId="22" borderId="225" xfId="16" applyFont="1" applyFill="1" applyBorder="1">
      <alignment vertical="center"/>
    </xf>
    <xf numFmtId="0" fontId="10" fillId="22" borderId="225" xfId="16" applyFont="1" applyFill="1" applyBorder="1">
      <alignment vertical="center"/>
    </xf>
    <xf numFmtId="0" fontId="38" fillId="0" borderId="0" xfId="17" applyFont="1" applyAlignment="1">
      <alignment horizontal="left" vertical="center" indent="2"/>
    </xf>
    <xf numFmtId="0" fontId="27" fillId="2" borderId="49" xfId="1" applyFont="1" applyFill="1" applyBorder="1" applyAlignment="1" applyProtection="1">
      <alignment horizontal="center" vertical="center" wrapText="1"/>
    </xf>
    <xf numFmtId="0" fontId="171" fillId="0" borderId="0" xfId="0" applyFont="1" applyAlignment="1">
      <alignment horizontal="left" vertical="center" wrapText="1"/>
    </xf>
    <xf numFmtId="0" fontId="170" fillId="0" borderId="0" xfId="0" applyFont="1" applyAlignment="1">
      <alignment horizontal="left" vertical="center" wrapText="1"/>
    </xf>
    <xf numFmtId="0" fontId="149" fillId="28" borderId="0" xfId="0" applyFont="1" applyFill="1" applyAlignment="1">
      <alignment vertical="center"/>
    </xf>
    <xf numFmtId="0" fontId="154" fillId="22" borderId="0" xfId="0" applyFont="1" applyFill="1" applyAlignment="1">
      <alignment horizontal="center" vertical="center" wrapText="1"/>
    </xf>
    <xf numFmtId="14" fontId="38" fillId="22" borderId="171" xfId="17" applyNumberFormat="1" applyFont="1" applyFill="1" applyBorder="1" applyAlignment="1">
      <alignment horizontal="center" vertical="center" wrapText="1"/>
    </xf>
    <xf numFmtId="0" fontId="192" fillId="0" borderId="0" xfId="17" applyFont="1" applyAlignment="1">
      <alignment vertical="center"/>
    </xf>
    <xf numFmtId="184" fontId="195" fillId="40" borderId="0" xfId="0" applyNumberFormat="1" applyFont="1" applyFill="1" applyAlignment="1">
      <alignment vertical="center" wrapText="1"/>
    </xf>
    <xf numFmtId="0" fontId="156" fillId="22" borderId="170" xfId="17" applyFont="1" applyFill="1" applyBorder="1" applyAlignment="1">
      <alignment horizontal="center" vertical="center" wrapText="1"/>
    </xf>
    <xf numFmtId="14" fontId="156" fillId="22" borderId="171" xfId="17" applyNumberFormat="1" applyFont="1" applyFill="1" applyBorder="1" applyAlignment="1">
      <alignment horizontal="center" vertical="center" wrapText="1"/>
    </xf>
    <xf numFmtId="0" fontId="143" fillId="40" borderId="0" xfId="0" applyFont="1" applyFill="1" applyBorder="1" applyAlignment="1">
      <alignment horizontal="left" vertical="center" shrinkToFit="1"/>
    </xf>
    <xf numFmtId="184" fontId="142" fillId="40" borderId="0" xfId="0" applyNumberFormat="1"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42" fillId="40" borderId="0" xfId="0" applyFont="1" applyFill="1" applyBorder="1" applyAlignment="1">
      <alignment horizontal="left" vertical="center" wrapText="1"/>
    </xf>
    <xf numFmtId="0" fontId="196" fillId="0" borderId="0" xfId="1" applyFont="1" applyAlignment="1" applyProtection="1">
      <alignment horizontal="left" vertical="top" wrapText="1"/>
    </xf>
    <xf numFmtId="0" fontId="24" fillId="5" borderId="9" xfId="2" applyFont="1" applyFill="1" applyBorder="1" applyAlignment="1">
      <alignment horizontal="center" vertical="top" wrapText="1"/>
    </xf>
    <xf numFmtId="0" fontId="147" fillId="40" borderId="0" xfId="0" applyFont="1" applyFill="1" applyBorder="1" applyAlignment="1">
      <alignment horizontal="left" vertical="center" wrapText="1"/>
    </xf>
    <xf numFmtId="186" fontId="148" fillId="40" borderId="0" xfId="0" applyNumberFormat="1" applyFont="1" applyFill="1" applyBorder="1" applyAlignment="1">
      <alignment horizontal="right" vertical="center" wrapText="1"/>
    </xf>
    <xf numFmtId="184" fontId="134" fillId="40" borderId="0" xfId="0" applyNumberFormat="1" applyFont="1" applyFill="1" applyAlignment="1">
      <alignment vertical="center" wrapText="1"/>
    </xf>
    <xf numFmtId="14" fontId="44" fillId="22" borderId="171" xfId="17" applyNumberFormat="1" applyFont="1" applyFill="1" applyBorder="1" applyAlignment="1">
      <alignment horizontal="center" vertical="center"/>
    </xf>
    <xf numFmtId="0" fontId="157" fillId="22" borderId="0" xfId="0" applyFont="1" applyFill="1" applyAlignment="1">
      <alignment horizontal="left" vertical="top" wrapText="1"/>
    </xf>
    <xf numFmtId="3" fontId="171" fillId="0" borderId="0" xfId="0" applyNumberFormat="1" applyFont="1" applyAlignment="1">
      <alignment horizontal="left" vertical="center" wrapText="1"/>
    </xf>
    <xf numFmtId="10" fontId="143" fillId="27" borderId="0" xfId="0" applyNumberFormat="1" applyFont="1" applyFill="1" applyAlignment="1">
      <alignment horizontal="center" vertical="center" wrapText="1"/>
    </xf>
    <xf numFmtId="0" fontId="142" fillId="27" borderId="0" xfId="0" applyFont="1" applyFill="1" applyBorder="1" applyAlignment="1">
      <alignment horizontal="left" vertical="center" shrinkToFit="1"/>
    </xf>
    <xf numFmtId="3" fontId="142" fillId="27" borderId="0" xfId="0" applyNumberFormat="1" applyFont="1" applyFill="1" applyBorder="1" applyAlignment="1">
      <alignment vertical="center" wrapText="1"/>
    </xf>
    <xf numFmtId="184" fontId="179"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8" fillId="22" borderId="0" xfId="0" applyFont="1" applyFill="1" applyAlignment="1">
      <alignment horizontal="left" vertical="top" wrapText="1" indent="1"/>
    </xf>
    <xf numFmtId="0" fontId="181" fillId="44" borderId="0" xfId="0" applyFont="1" applyFill="1" applyAlignment="1">
      <alignment vertical="top" wrapText="1"/>
    </xf>
    <xf numFmtId="0" fontId="182" fillId="39" borderId="0" xfId="0" applyFont="1" applyFill="1" applyAlignment="1">
      <alignment vertical="center"/>
    </xf>
    <xf numFmtId="0" fontId="181" fillId="46" borderId="226" xfId="0" applyFont="1" applyFill="1" applyBorder="1" applyAlignment="1">
      <alignment vertical="top" wrapText="1"/>
    </xf>
    <xf numFmtId="0" fontId="181" fillId="46" borderId="227" xfId="0" applyFont="1" applyFill="1" applyBorder="1" applyAlignment="1">
      <alignment vertical="top" wrapText="1"/>
    </xf>
    <xf numFmtId="0" fontId="0" fillId="46" borderId="227" xfId="0" applyFill="1" applyBorder="1">
      <alignment vertical="center"/>
    </xf>
    <xf numFmtId="0" fontId="0" fillId="46" borderId="228" xfId="0" applyFill="1" applyBorder="1">
      <alignment vertical="center"/>
    </xf>
    <xf numFmtId="0" fontId="181" fillId="46" borderId="229" xfId="0" applyFont="1" applyFill="1" applyBorder="1" applyAlignment="1">
      <alignment vertical="top" wrapText="1"/>
    </xf>
    <xf numFmtId="0" fontId="181" fillId="46" borderId="0" xfId="0" applyFont="1" applyFill="1" applyBorder="1" applyAlignment="1">
      <alignment vertical="top" wrapText="1"/>
    </xf>
    <xf numFmtId="0" fontId="181" fillId="46" borderId="230" xfId="0" applyFont="1" applyFill="1" applyBorder="1" applyAlignment="1">
      <alignment vertical="top" wrapText="1"/>
    </xf>
    <xf numFmtId="0" fontId="181" fillId="46" borderId="231" xfId="0" applyFont="1" applyFill="1" applyBorder="1" applyAlignment="1">
      <alignment vertical="top" wrapText="1"/>
    </xf>
    <xf numFmtId="0" fontId="181" fillId="46" borderId="232" xfId="0" applyFont="1" applyFill="1" applyBorder="1" applyAlignment="1">
      <alignment vertical="top" wrapText="1"/>
    </xf>
    <xf numFmtId="0" fontId="181" fillId="46" borderId="233" xfId="0" applyFont="1" applyFill="1" applyBorder="1" applyAlignment="1">
      <alignment vertical="top" wrapText="1"/>
    </xf>
    <xf numFmtId="0" fontId="181" fillId="47" borderId="0" xfId="0" applyFont="1" applyFill="1" applyBorder="1" applyAlignment="1">
      <alignment vertical="top" wrapText="1"/>
    </xf>
    <xf numFmtId="0" fontId="201" fillId="39" borderId="0" xfId="0" applyFont="1" applyFill="1" applyAlignment="1">
      <alignment vertical="top" wrapText="1"/>
    </xf>
    <xf numFmtId="0" fontId="198" fillId="39" borderId="0" xfId="0" applyFont="1" applyFill="1">
      <alignment vertical="center"/>
    </xf>
    <xf numFmtId="0" fontId="202" fillId="39" borderId="0" xfId="0" applyFont="1" applyFill="1" applyAlignment="1">
      <alignment vertical="center" wrapText="1"/>
    </xf>
    <xf numFmtId="0" fontId="180" fillId="39" borderId="0" xfId="0" applyFont="1" applyFill="1" applyAlignment="1">
      <alignment vertical="top" wrapText="1"/>
    </xf>
    <xf numFmtId="0" fontId="0" fillId="39" borderId="0" xfId="0" applyFill="1" applyAlignment="1">
      <alignment horizontal="left" vertical="center"/>
    </xf>
    <xf numFmtId="0" fontId="6" fillId="0" borderId="0" xfId="2">
      <alignment vertical="center"/>
    </xf>
    <xf numFmtId="0" fontId="104" fillId="22" borderId="173" xfId="0" applyFont="1" applyFill="1" applyBorder="1" applyAlignment="1">
      <alignment horizontal="center" vertical="center" wrapText="1"/>
    </xf>
    <xf numFmtId="0" fontId="104" fillId="22" borderId="211" xfId="0" applyFont="1" applyFill="1" applyBorder="1" applyAlignment="1">
      <alignment horizontal="center" vertical="center" wrapText="1"/>
    </xf>
    <xf numFmtId="0" fontId="1" fillId="22" borderId="0" xfId="2" applyFont="1" applyFill="1">
      <alignment vertical="center"/>
    </xf>
    <xf numFmtId="0" fontId="23" fillId="22" borderId="234" xfId="2" applyFont="1" applyFill="1" applyBorder="1" applyAlignment="1">
      <alignment horizontal="center" vertical="center"/>
    </xf>
    <xf numFmtId="0" fontId="24" fillId="22" borderId="43" xfId="2" applyFont="1" applyFill="1" applyBorder="1" applyAlignment="1">
      <alignment horizontal="center" vertical="top" wrapText="1"/>
    </xf>
    <xf numFmtId="0" fontId="13" fillId="22" borderId="218" xfId="2" applyFont="1" applyFill="1" applyBorder="1" applyAlignment="1">
      <alignment vertical="top" wrapText="1"/>
    </xf>
    <xf numFmtId="0" fontId="13" fillId="22" borderId="219" xfId="2" applyFont="1" applyFill="1" applyBorder="1" applyAlignment="1">
      <alignment vertical="top" wrapText="1"/>
    </xf>
    <xf numFmtId="0" fontId="13" fillId="22" borderId="220" xfId="2" applyFont="1" applyFill="1" applyBorder="1" applyAlignment="1">
      <alignment vertical="top" wrapText="1"/>
    </xf>
    <xf numFmtId="0" fontId="10" fillId="22" borderId="219" xfId="2" applyFont="1" applyFill="1" applyBorder="1" applyAlignment="1">
      <alignment vertical="top" wrapText="1"/>
    </xf>
    <xf numFmtId="0" fontId="10" fillId="22" borderId="220" xfId="2" applyFont="1" applyFill="1" applyBorder="1" applyAlignment="1">
      <alignment vertical="top" wrapText="1"/>
    </xf>
    <xf numFmtId="0" fontId="10" fillId="22" borderId="218" xfId="2" applyFont="1" applyFill="1" applyBorder="1" applyAlignment="1">
      <alignment vertical="top" wrapText="1"/>
    </xf>
    <xf numFmtId="0" fontId="23" fillId="22" borderId="234" xfId="2" applyFont="1" applyFill="1" applyBorder="1" applyAlignment="1">
      <alignment horizontal="left" vertical="center"/>
    </xf>
    <xf numFmtId="0" fontId="23" fillId="22" borderId="14" xfId="2" applyFont="1" applyFill="1" applyBorder="1" applyAlignment="1">
      <alignment horizontal="left" vertical="center"/>
    </xf>
    <xf numFmtId="0" fontId="23" fillId="6" borderId="14" xfId="2" applyFont="1" applyFill="1" applyBorder="1" applyAlignment="1">
      <alignment horizontal="left" vertical="center"/>
    </xf>
    <xf numFmtId="0" fontId="23" fillId="0" borderId="12" xfId="2" applyFont="1" applyBorder="1" applyAlignment="1">
      <alignment horizontal="left" vertical="center"/>
    </xf>
    <xf numFmtId="0" fontId="23" fillId="6" borderId="16" xfId="2" applyFont="1" applyFill="1" applyBorder="1" applyAlignment="1">
      <alignment horizontal="left" vertical="center"/>
    </xf>
    <xf numFmtId="177" fontId="10" fillId="22" borderId="10" xfId="2" applyNumberFormat="1" applyFont="1" applyFill="1" applyBorder="1" applyAlignment="1">
      <alignment horizontal="center" vertical="center" shrinkToFit="1"/>
    </xf>
    <xf numFmtId="177" fontId="10" fillId="8" borderId="10" xfId="2" applyNumberFormat="1" applyFont="1" applyFill="1" applyBorder="1" applyAlignment="1">
      <alignment horizontal="center" vertical="center" shrinkToFit="1"/>
    </xf>
    <xf numFmtId="177" fontId="10" fillId="0" borderId="10" xfId="2" applyNumberFormat="1" applyFont="1" applyBorder="1" applyAlignment="1">
      <alignment horizontal="center" vertical="center" wrapText="1"/>
    </xf>
    <xf numFmtId="177" fontId="13" fillId="48" borderId="110"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0" fontId="104" fillId="49" borderId="144" xfId="0" applyFont="1" applyFill="1" applyBorder="1" applyAlignment="1">
      <alignment horizontal="center" vertical="center" wrapTex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04" fillId="40" borderId="0" xfId="0" applyFont="1" applyFill="1" applyBorder="1" applyAlignment="1">
      <alignment horizontal="left" vertical="center"/>
    </xf>
    <xf numFmtId="3" fontId="163" fillId="40" borderId="0" xfId="0" applyNumberFormat="1" applyFont="1" applyFill="1" applyAlignment="1">
      <alignment vertical="center" wrapText="1"/>
    </xf>
    <xf numFmtId="177" fontId="205" fillId="40" borderId="0" xfId="0" applyNumberFormat="1" applyFont="1" applyFill="1" applyBorder="1">
      <alignment vertical="center"/>
    </xf>
    <xf numFmtId="184" fontId="189" fillId="40" borderId="0" xfId="0" applyNumberFormat="1" applyFont="1" applyFill="1" applyBorder="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73" fillId="40" borderId="0" xfId="0" applyFont="1" applyFill="1" applyBorder="1" applyAlignment="1">
      <alignment horizontal="left" vertical="center"/>
    </xf>
    <xf numFmtId="3" fontId="148" fillId="40" borderId="0" xfId="0" applyNumberFormat="1" applyFont="1" applyFill="1">
      <alignment vertical="center"/>
    </xf>
    <xf numFmtId="177" fontId="174" fillId="40" borderId="0" xfId="0" applyNumberFormat="1" applyFont="1" applyFill="1" applyBorder="1" applyAlignment="1">
      <alignment vertical="center"/>
    </xf>
    <xf numFmtId="3" fontId="142" fillId="27" borderId="0" xfId="0" applyNumberFormat="1" applyFont="1" applyFill="1">
      <alignment vertical="center"/>
    </xf>
    <xf numFmtId="0" fontId="206" fillId="34" borderId="148" xfId="2" applyFont="1" applyFill="1" applyBorder="1" applyAlignment="1">
      <alignment horizontal="left" vertical="center"/>
    </xf>
    <xf numFmtId="0" fontId="13" fillId="34" borderId="209" xfId="2" applyFont="1" applyFill="1" applyBorder="1" applyAlignment="1">
      <alignment horizontal="left" vertical="center"/>
    </xf>
    <xf numFmtId="0" fontId="13" fillId="50" borderId="209" xfId="2" applyFont="1" applyFill="1" applyBorder="1" applyAlignment="1">
      <alignment horizontal="left" vertical="center"/>
    </xf>
    <xf numFmtId="0" fontId="13" fillId="38" borderId="209" xfId="2" applyFont="1" applyFill="1" applyBorder="1" applyAlignment="1">
      <alignment horizontal="left" vertical="center"/>
    </xf>
    <xf numFmtId="0" fontId="13" fillId="51" borderId="209" xfId="2" applyFont="1" applyFill="1" applyBorder="1" applyAlignment="1">
      <alignment horizontal="left" vertical="center"/>
    </xf>
    <xf numFmtId="0" fontId="13" fillId="52" borderId="209" xfId="2" applyFont="1" applyFill="1" applyBorder="1" applyAlignment="1">
      <alignment horizontal="left" vertical="center"/>
    </xf>
    <xf numFmtId="0" fontId="13" fillId="53" borderId="209" xfId="2" applyFont="1" applyFill="1" applyBorder="1" applyAlignment="1">
      <alignment horizontal="left" vertical="center"/>
    </xf>
    <xf numFmtId="0" fontId="118" fillId="24" borderId="170" xfId="17" applyFont="1" applyFill="1" applyBorder="1" applyAlignment="1">
      <alignment horizontal="center" vertical="center" wrapText="1"/>
    </xf>
    <xf numFmtId="14" fontId="118" fillId="24" borderId="171" xfId="17" applyNumberFormat="1" applyFont="1" applyFill="1" applyBorder="1" applyAlignment="1">
      <alignment horizontal="center" vertical="center"/>
    </xf>
    <xf numFmtId="0" fontId="156" fillId="24" borderId="170" xfId="17" applyFont="1" applyFill="1" applyBorder="1" applyAlignment="1">
      <alignment horizontal="center" vertical="center" wrapText="1"/>
    </xf>
    <xf numFmtId="14" fontId="118" fillId="24" borderId="171" xfId="17" applyNumberFormat="1" applyFont="1" applyFill="1" applyBorder="1" applyAlignment="1">
      <alignment horizontal="center" vertical="center" wrapText="1"/>
    </xf>
    <xf numFmtId="0" fontId="6" fillId="0" borderId="0" xfId="4"/>
    <xf numFmtId="0" fontId="209" fillId="0" borderId="0" xfId="20" applyFont="1">
      <alignment vertical="center"/>
    </xf>
    <xf numFmtId="0" fontId="210" fillId="0" borderId="0" xfId="20" applyFont="1">
      <alignment vertical="center"/>
    </xf>
    <xf numFmtId="0" fontId="8" fillId="0" borderId="0" xfId="1" applyAlignment="1" applyProtection="1">
      <alignment vertical="center"/>
    </xf>
    <xf numFmtId="0" fontId="6" fillId="0" borderId="0" xfId="20">
      <alignment vertical="center"/>
    </xf>
    <xf numFmtId="0" fontId="6" fillId="0" borderId="0" xfId="4" applyAlignment="1">
      <alignment horizontal="center"/>
    </xf>
    <xf numFmtId="0" fontId="212" fillId="0" borderId="0" xfId="20" applyFont="1">
      <alignment vertical="center"/>
    </xf>
    <xf numFmtId="0" fontId="7" fillId="11" borderId="0" xfId="4" applyFont="1" applyFill="1" applyAlignment="1">
      <alignment vertical="top"/>
    </xf>
    <xf numFmtId="0" fontId="114" fillId="11" borderId="0" xfId="20" applyFont="1" applyFill="1" applyAlignment="1">
      <alignment vertical="top"/>
    </xf>
    <xf numFmtId="0" fontId="7" fillId="11" borderId="0" xfId="20" applyFont="1" applyFill="1" applyAlignment="1">
      <alignment vertical="top"/>
    </xf>
    <xf numFmtId="0" fontId="213" fillId="0" borderId="0" xfId="20" applyFont="1">
      <alignment vertical="center"/>
    </xf>
    <xf numFmtId="0" fontId="218" fillId="0" borderId="0" xfId="20" applyFont="1">
      <alignment vertical="center"/>
    </xf>
    <xf numFmtId="0" fontId="219" fillId="11" borderId="0" xfId="20" applyFont="1" applyFill="1" applyAlignment="1">
      <alignment vertical="top"/>
    </xf>
    <xf numFmtId="0" fontId="35" fillId="11" borderId="0" xfId="20" applyFont="1" applyFill="1" applyAlignment="1">
      <alignment vertical="top"/>
    </xf>
    <xf numFmtId="0" fontId="220" fillId="11" borderId="0" xfId="20" applyFont="1" applyFill="1" applyAlignment="1">
      <alignment vertical="top"/>
    </xf>
    <xf numFmtId="0" fontId="35" fillId="16" borderId="0" xfId="4" applyFont="1" applyFill="1"/>
    <xf numFmtId="0" fontId="221" fillId="16" borderId="0" xfId="4" applyFont="1" applyFill="1"/>
    <xf numFmtId="0" fontId="17" fillId="16" borderId="0" xfId="4" applyFont="1" applyFill="1"/>
    <xf numFmtId="0" fontId="6" fillId="16" borderId="0" xfId="4" applyFill="1"/>
    <xf numFmtId="0" fontId="85" fillId="0" borderId="0" xfId="0" applyFont="1" applyAlignment="1">
      <alignment horizontal="left" vertical="center" wrapText="1"/>
    </xf>
    <xf numFmtId="0" fontId="89" fillId="0" borderId="0" xfId="0" applyFont="1" applyAlignment="1">
      <alignment horizontal="left" vertical="center" wrapText="1"/>
    </xf>
    <xf numFmtId="0" fontId="88"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87" fillId="6" borderId="0" xfId="0" applyFont="1" applyFill="1" applyAlignment="1">
      <alignment horizontal="left" vertical="center" wrapText="1"/>
    </xf>
    <xf numFmtId="0" fontId="187" fillId="6" borderId="77" xfId="0" applyFont="1" applyFill="1" applyBorder="1" applyAlignment="1">
      <alignment horizontal="left" vertical="center" wrapText="1"/>
    </xf>
    <xf numFmtId="0" fontId="187" fillId="6" borderId="0" xfId="0" applyFont="1" applyFill="1" applyAlignment="1">
      <alignment horizontal="left" vertical="center"/>
    </xf>
    <xf numFmtId="0" fontId="187" fillId="6" borderId="0" xfId="0" applyFont="1" applyFill="1" applyAlignment="1">
      <alignment horizontal="left" vertical="top" wrapText="1"/>
    </xf>
    <xf numFmtId="0" fontId="8" fillId="0" borderId="0" xfId="1" applyAlignment="1" applyProtection="1">
      <alignment horizontal="center" vertical="center" wrapText="1"/>
    </xf>
    <xf numFmtId="0" fontId="181" fillId="39" borderId="0" xfId="0" applyFont="1" applyFill="1" applyAlignment="1">
      <alignment horizontal="center" vertical="center" wrapText="1"/>
    </xf>
    <xf numFmtId="0" fontId="181" fillId="46" borderId="0" xfId="0" applyFont="1" applyFill="1" applyBorder="1" applyAlignment="1">
      <alignment horizontal="left" vertical="top"/>
    </xf>
    <xf numFmtId="0" fontId="181" fillId="46" borderId="0" xfId="0" applyFont="1" applyFill="1" applyBorder="1" applyAlignment="1">
      <alignment horizontal="center" vertical="top" wrapText="1"/>
    </xf>
    <xf numFmtId="0" fontId="181" fillId="46" borderId="230" xfId="0" applyFont="1" applyFill="1" applyBorder="1" applyAlignment="1">
      <alignment horizontal="center" vertical="top" wrapText="1"/>
    </xf>
    <xf numFmtId="0" fontId="202" fillId="39" borderId="0" xfId="0" applyFont="1" applyFill="1" applyAlignment="1">
      <alignment horizontal="left" vertical="center" wrapText="1"/>
    </xf>
    <xf numFmtId="0" fontId="200" fillId="39" borderId="0" xfId="1" applyFont="1" applyFill="1" applyAlignment="1" applyProtection="1">
      <alignment horizontal="center" vertical="center" wrapText="1"/>
    </xf>
    <xf numFmtId="0" fontId="181" fillId="44" borderId="0" xfId="0" applyFont="1" applyFill="1" applyAlignment="1">
      <alignment horizontal="center" vertical="top" wrapText="1"/>
    </xf>
    <xf numFmtId="0" fontId="203" fillId="47" borderId="0" xfId="0" applyFont="1" applyFill="1" applyBorder="1" applyAlignment="1">
      <alignment horizontal="center" vertical="top" wrapText="1"/>
    </xf>
    <xf numFmtId="0" fontId="181" fillId="47" borderId="0" xfId="0" applyFont="1" applyFill="1" applyBorder="1" applyAlignment="1">
      <alignment horizontal="center" vertical="top" wrapText="1"/>
    </xf>
    <xf numFmtId="0" fontId="199" fillId="45" borderId="0" xfId="0" applyFont="1" applyFill="1" applyAlignment="1">
      <alignment horizontal="center" vertical="center" wrapText="1"/>
    </xf>
    <xf numFmtId="0" fontId="193" fillId="39" borderId="0" xfId="0" applyFont="1" applyFill="1" applyAlignment="1">
      <alignment horizontal="center" vertical="center"/>
    </xf>
    <xf numFmtId="0" fontId="193" fillId="39" borderId="0" xfId="0" applyFont="1" applyFill="1" applyAlignment="1">
      <alignment horizontal="center" vertical="center" wrapText="1"/>
    </xf>
    <xf numFmtId="0" fontId="194" fillId="46" borderId="0" xfId="0" applyFont="1" applyFill="1" applyBorder="1" applyAlignment="1">
      <alignment horizontal="center" vertical="center" wrapText="1"/>
    </xf>
    <xf numFmtId="0" fontId="194" fillId="46" borderId="230" xfId="0" applyFont="1" applyFill="1" applyBorder="1" applyAlignment="1">
      <alignment horizontal="center" vertical="center" wrapText="1"/>
    </xf>
    <xf numFmtId="0" fontId="181" fillId="39" borderId="0" xfId="0" applyFont="1" applyFill="1" applyAlignment="1">
      <alignment horizontal="left" vertical="top" wrapText="1"/>
    </xf>
    <xf numFmtId="0" fontId="181" fillId="46" borderId="0" xfId="0" applyFont="1" applyFill="1" applyBorder="1" applyAlignment="1">
      <alignment horizontal="left" vertical="top" wrapText="1"/>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38" fillId="22" borderId="218" xfId="17" applyFont="1" applyFill="1" applyBorder="1" applyAlignment="1">
      <alignment horizontal="left" vertical="top" wrapText="1"/>
    </xf>
    <xf numFmtId="0" fontId="38" fillId="22" borderId="219" xfId="17" applyFont="1" applyFill="1" applyBorder="1" applyAlignment="1">
      <alignment horizontal="left" vertical="top" wrapText="1"/>
    </xf>
    <xf numFmtId="0" fontId="38" fillId="22" borderId="220" xfId="17" applyFont="1" applyFill="1" applyBorder="1" applyAlignment="1">
      <alignment horizontal="left"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38" fillId="24" borderId="218" xfId="17" applyFont="1" applyFill="1" applyBorder="1" applyAlignment="1">
      <alignment horizontal="left" vertical="top" wrapText="1"/>
    </xf>
    <xf numFmtId="0" fontId="38" fillId="24" borderId="219" xfId="17" applyFont="1" applyFill="1" applyBorder="1" applyAlignment="1">
      <alignment horizontal="left" vertical="top" wrapText="1"/>
    </xf>
    <xf numFmtId="0" fontId="38" fillId="24" borderId="220" xfId="17" applyFont="1" applyFill="1" applyBorder="1" applyAlignment="1">
      <alignment horizontal="left" vertical="top" wrapText="1"/>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13" fillId="22" borderId="218" xfId="2" applyFont="1" applyFill="1" applyBorder="1" applyAlignment="1">
      <alignment horizontal="left" vertical="top" wrapText="1"/>
    </xf>
    <xf numFmtId="0" fontId="13" fillId="22" borderId="219" xfId="2" applyFont="1" applyFill="1" applyBorder="1" applyAlignment="1">
      <alignment horizontal="left" vertical="top" wrapText="1"/>
    </xf>
    <xf numFmtId="0" fontId="13" fillId="22" borderId="220"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7" fillId="6" borderId="41" xfId="17" applyFont="1" applyFill="1" applyBorder="1" applyAlignment="1">
      <alignment horizontal="center" vertical="center" wrapText="1"/>
    </xf>
    <xf numFmtId="0" fontId="61"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24" fillId="22" borderId="218" xfId="2" applyFont="1" applyFill="1" applyBorder="1" applyAlignment="1">
      <alignment horizontal="left" vertical="top" wrapText="1"/>
    </xf>
    <xf numFmtId="0" fontId="124" fillId="22" borderId="219" xfId="2" applyFont="1" applyFill="1" applyBorder="1" applyAlignment="1">
      <alignment horizontal="left" vertical="top" wrapText="1"/>
    </xf>
    <xf numFmtId="0" fontId="124" fillId="22" borderId="220" xfId="2" applyFont="1" applyFill="1" applyBorder="1" applyAlignment="1">
      <alignment horizontal="left" vertical="top" wrapText="1"/>
    </xf>
    <xf numFmtId="0" fontId="13" fillId="24" borderId="218" xfId="2" applyFont="1" applyFill="1" applyBorder="1" applyAlignment="1">
      <alignment horizontal="left" vertical="top" wrapText="1"/>
    </xf>
    <xf numFmtId="0" fontId="13" fillId="24" borderId="219" xfId="2" applyFont="1" applyFill="1" applyBorder="1" applyAlignment="1">
      <alignment horizontal="left" vertical="top" wrapText="1"/>
    </xf>
    <xf numFmtId="0" fontId="13" fillId="24" borderId="220" xfId="2" applyFont="1" applyFill="1" applyBorder="1" applyAlignment="1">
      <alignment horizontal="left" vertical="top" wrapText="1"/>
    </xf>
    <xf numFmtId="0" fontId="222" fillId="56" borderId="0" xfId="4" applyFont="1" applyFill="1" applyAlignment="1">
      <alignment horizontal="left" vertical="center" wrapText="1" indent="1"/>
    </xf>
    <xf numFmtId="0" fontId="17" fillId="56" borderId="0" xfId="20" applyFont="1" applyFill="1" applyAlignment="1">
      <alignment horizontal="left" vertical="center" wrapText="1" indent="1"/>
    </xf>
    <xf numFmtId="0" fontId="17" fillId="56" borderId="235" xfId="20" applyFont="1" applyFill="1" applyBorder="1" applyAlignment="1">
      <alignment horizontal="left" vertical="center" wrapText="1" indent="1"/>
    </xf>
    <xf numFmtId="0" fontId="208" fillId="54" borderId="0" xfId="20" applyFont="1" applyFill="1" applyAlignment="1">
      <alignment horizontal="center" vertical="center"/>
    </xf>
    <xf numFmtId="0" fontId="6" fillId="0" borderId="0" xfId="20">
      <alignment vertical="center"/>
    </xf>
    <xf numFmtId="0" fontId="109" fillId="0" borderId="0" xfId="20" applyFont="1" applyAlignment="1">
      <alignment horizontal="center" vertical="center"/>
    </xf>
    <xf numFmtId="0" fontId="21" fillId="0" borderId="0" xfId="20" applyFont="1" applyAlignment="1">
      <alignment horizontal="center" vertical="center"/>
    </xf>
    <xf numFmtId="0" fontId="211" fillId="0" borderId="0" xfId="20" applyFont="1" applyAlignment="1">
      <alignment horizontal="center" vertical="center"/>
    </xf>
    <xf numFmtId="0" fontId="6" fillId="0" borderId="0" xfId="20" applyAlignment="1">
      <alignment horizontal="center" vertical="center"/>
    </xf>
    <xf numFmtId="0" fontId="214" fillId="11" borderId="0" xfId="20" applyFont="1" applyFill="1" applyAlignment="1">
      <alignment vertical="top" wrapText="1"/>
    </xf>
    <xf numFmtId="0" fontId="215" fillId="11" borderId="0" xfId="20" applyFont="1" applyFill="1" applyAlignment="1">
      <alignment vertical="top" wrapText="1"/>
    </xf>
    <xf numFmtId="0" fontId="6" fillId="11" borderId="0" xfId="20" applyFill="1" applyAlignment="1">
      <alignment vertical="top" wrapText="1"/>
    </xf>
    <xf numFmtId="0" fontId="216" fillId="55" borderId="0" xfId="20" applyFont="1" applyFill="1" applyAlignment="1">
      <alignment horizontal="left" vertical="center" wrapText="1" indent="1"/>
    </xf>
    <xf numFmtId="0" fontId="217" fillId="55" borderId="0" xfId="20" applyFont="1" applyFill="1" applyAlignment="1">
      <alignment horizontal="left" vertical="center" wrapText="1" indent="1"/>
    </xf>
    <xf numFmtId="0" fontId="157"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6" fillId="33"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8" fillId="26" borderId="121" xfId="0" applyFont="1" applyFill="1" applyBorder="1" applyAlignment="1">
      <alignment horizontal="left" vertical="center"/>
    </xf>
    <xf numFmtId="0" fontId="105" fillId="22" borderId="0" xfId="0" applyFont="1" applyFill="1" applyAlignment="1">
      <alignment horizontal="left" vertical="center"/>
    </xf>
    <xf numFmtId="0" fontId="130" fillId="22" borderId="0" xfId="0" applyFont="1" applyFill="1" applyAlignment="1">
      <alignment horizontal="center" vertical="top" wrapText="1"/>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60"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2" fillId="27" borderId="0" xfId="0" applyFont="1" applyFill="1" applyAlignment="1">
      <alignment horizontal="center" vertical="top" wrapText="1"/>
    </xf>
    <xf numFmtId="0" fontId="130" fillId="26" borderId="0" xfId="0" applyFont="1" applyFill="1" applyAlignment="1">
      <alignment horizontal="center" vertical="center" wrapText="1"/>
    </xf>
    <xf numFmtId="0" fontId="197" fillId="22" borderId="0" xfId="0" applyFont="1" applyFill="1" applyAlignment="1">
      <alignment horizontal="center" vertical="top" wrapText="1"/>
    </xf>
    <xf numFmtId="0" fontId="0" fillId="22" borderId="0" xfId="0" applyFill="1" applyAlignment="1">
      <alignment horizontal="center" vertical="center" wrapText="1"/>
    </xf>
    <xf numFmtId="0" fontId="180" fillId="22" borderId="0" xfId="0" applyFont="1" applyFill="1" applyAlignment="1">
      <alignment horizontal="center" vertical="center" wrapText="1"/>
    </xf>
    <xf numFmtId="56" fontId="109" fillId="24" borderId="46"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14" fontId="21" fillId="24" borderId="196" xfId="1" applyNumberFormat="1" applyFont="1" applyFill="1" applyBorder="1" applyAlignment="1" applyProtection="1">
      <alignment horizontal="center" vertical="center" wrapText="1"/>
    </xf>
    <xf numFmtId="0" fontId="21" fillId="24" borderId="196" xfId="2" applyFont="1" applyFill="1" applyBorder="1" applyAlignment="1">
      <alignment horizontal="center" vertical="center"/>
    </xf>
    <xf numFmtId="14" fontId="21" fillId="24" borderId="178" xfId="1" applyNumberFormat="1" applyFont="1" applyFill="1" applyBorder="1" applyAlignment="1" applyProtection="1">
      <alignment horizontal="center" vertical="center" wrapText="1" shrinkToFit="1"/>
    </xf>
    <xf numFmtId="14" fontId="21" fillId="24" borderId="176"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09" fillId="24" borderId="178" xfId="2" applyNumberFormat="1" applyFont="1" applyFill="1" applyBorder="1" applyAlignment="1">
      <alignment horizontal="center" vertical="center" wrapText="1" shrinkToFit="1"/>
    </xf>
    <xf numFmtId="14" fontId="109" fillId="24" borderId="176" xfId="2" applyNumberFormat="1" applyFont="1" applyFill="1" applyBorder="1" applyAlignment="1">
      <alignment horizontal="center" vertical="center" wrapText="1" shrinkToFit="1"/>
    </xf>
    <xf numFmtId="14" fontId="109" fillId="24" borderId="177" xfId="2" applyNumberFormat="1" applyFont="1" applyFill="1" applyBorder="1" applyAlignment="1">
      <alignment horizontal="center" vertical="center" wrapText="1" shrinkToFit="1"/>
    </xf>
    <xf numFmtId="0" fontId="21" fillId="24" borderId="201"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5" xfId="2" applyNumberFormat="1" applyFont="1" applyFill="1" applyBorder="1" applyAlignment="1">
      <alignment horizontal="center" vertical="center" wrapText="1"/>
    </xf>
    <xf numFmtId="14" fontId="21" fillId="24" borderId="180"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14" fontId="21" fillId="24" borderId="181"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4"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0" fontId="21" fillId="24" borderId="205" xfId="2" applyFont="1" applyFill="1" applyBorder="1" applyAlignment="1">
      <alignment horizontal="center" vertical="center"/>
    </xf>
    <xf numFmtId="14" fontId="21" fillId="24" borderId="46"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4" xfId="2" applyNumberFormat="1" applyFont="1" applyFill="1" applyBorder="1" applyAlignment="1">
      <alignment horizontal="center" vertical="center"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4" xfId="2" applyFill="1" applyBorder="1" applyAlignment="1">
      <alignment horizontal="left" vertical="top" wrapText="1"/>
    </xf>
    <xf numFmtId="0" fontId="1" fillId="38" borderId="61" xfId="2" applyFont="1" applyFill="1" applyBorder="1" applyAlignment="1">
      <alignment horizontal="left" vertical="top" wrapText="1"/>
    </xf>
    <xf numFmtId="0" fontId="1" fillId="38" borderId="72" xfId="2" applyFont="1" applyFill="1" applyBorder="1" applyAlignment="1">
      <alignment horizontal="left" vertical="top" wrapText="1"/>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190" fillId="0" borderId="105" xfId="2" applyFont="1" applyBorder="1" applyAlignment="1">
      <alignment horizontal="center" vertical="center" wrapText="1" shrinkToFit="1"/>
    </xf>
    <xf numFmtId="0" fontId="110" fillId="0" borderId="32" xfId="2" applyFont="1" applyBorder="1" applyAlignment="1">
      <alignment horizontal="center" vertical="center" wrapText="1" shrinkToFit="1"/>
    </xf>
    <xf numFmtId="0" fontId="110"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3" fillId="42" borderId="105" xfId="2" applyFont="1" applyFill="1" applyBorder="1" applyAlignment="1">
      <alignment horizontal="center" vertical="center" wrapText="1" shrinkToFit="1"/>
    </xf>
    <xf numFmtId="0" fontId="33" fillId="42" borderId="32" xfId="2" applyFont="1" applyFill="1" applyBorder="1" applyAlignment="1">
      <alignment horizontal="center" vertical="center" shrinkToFit="1"/>
    </xf>
    <xf numFmtId="0" fontId="33" fillId="42" borderId="106" xfId="2" applyFont="1" applyFill="1" applyBorder="1" applyAlignment="1">
      <alignment horizontal="center" vertical="center" shrinkToFit="1"/>
    </xf>
    <xf numFmtId="0" fontId="21" fillId="42" borderId="102" xfId="1" applyFont="1" applyFill="1" applyBorder="1" applyAlignment="1" applyProtection="1">
      <alignment vertical="top" wrapText="1"/>
    </xf>
    <xf numFmtId="0" fontId="21" fillId="42" borderId="103" xfId="2" applyFont="1" applyFill="1" applyBorder="1" applyAlignment="1">
      <alignment vertical="top" wrapText="1"/>
    </xf>
    <xf numFmtId="0" fontId="21" fillId="42"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0" fillId="0" borderId="32" xfId="2" applyFont="1" applyBorder="1" applyAlignment="1">
      <alignment horizontal="center" vertical="center" shrinkToFit="1"/>
    </xf>
    <xf numFmtId="0" fontId="110" fillId="0" borderId="106" xfId="2" applyFont="1" applyBorder="1" applyAlignment="1">
      <alignment horizontal="center" vertical="center" shrinkToFit="1"/>
    </xf>
    <xf numFmtId="0" fontId="21" fillId="0" borderId="212" xfId="1" applyFont="1" applyBorder="1" applyAlignment="1" applyProtection="1">
      <alignment horizontal="left" vertical="top" wrapText="1"/>
    </xf>
    <xf numFmtId="0" fontId="21" fillId="0" borderId="213" xfId="1" applyFont="1" applyBorder="1" applyAlignment="1" applyProtection="1">
      <alignment horizontal="left" vertical="top" wrapText="1"/>
    </xf>
    <xf numFmtId="0" fontId="21" fillId="0" borderId="214" xfId="1" applyFont="1" applyBorder="1" applyAlignment="1" applyProtection="1">
      <alignment horizontal="left" vertical="top" wrapText="1"/>
    </xf>
    <xf numFmtId="0" fontId="28" fillId="42" borderId="186" xfId="2" applyFont="1" applyFill="1" applyBorder="1" applyAlignment="1">
      <alignment horizontal="center" vertical="center" wrapText="1" shrinkToFit="1"/>
    </xf>
    <xf numFmtId="0" fontId="28" fillId="42" borderId="187" xfId="2" applyFont="1" applyFill="1" applyBorder="1" applyAlignment="1">
      <alignment horizontal="center" vertical="center" wrapText="1" shrinkToFit="1"/>
    </xf>
    <xf numFmtId="0" fontId="28" fillId="42" borderId="188" xfId="2" applyFont="1" applyFill="1" applyBorder="1" applyAlignment="1">
      <alignment horizontal="center" vertical="center"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0" fillId="42"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06" xfId="1" applyFont="1" applyBorder="1" applyAlignment="1" applyProtection="1">
      <alignment vertical="top" wrapText="1"/>
    </xf>
    <xf numFmtId="0" fontId="21" fillId="0" borderId="207"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2" fillId="42"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6" xfId="2" applyFont="1" applyFill="1" applyBorder="1" applyAlignment="1">
      <alignment horizontal="left" vertical="top" wrapText="1"/>
    </xf>
    <xf numFmtId="0" fontId="7" fillId="8" borderId="187" xfId="2" applyFont="1" applyFill="1" applyBorder="1" applyAlignment="1">
      <alignment horizontal="left" vertical="top" wrapText="1"/>
    </xf>
    <xf numFmtId="0" fontId="7" fillId="8" borderId="188"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00CC00"/>
      <color rgb="FFEBA915"/>
      <color rgb="FFBB1F05"/>
      <color rgb="FF6EF729"/>
      <color rgb="FFFFE7FF"/>
      <color rgb="FFFF99FF"/>
      <color rgb="FFFF0066"/>
      <color rgb="FF3399FF"/>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　感染症統計'!$A$7</c:f>
              <c:strCache>
                <c:ptCount val="1"/>
                <c:pt idx="0">
                  <c:v>2022年</c:v>
                </c:pt>
              </c:strCache>
            </c:strRef>
          </c:tx>
          <c:spPr>
            <a:ln w="63500" cap="rnd">
              <a:solidFill>
                <a:srgbClr val="FF0000"/>
              </a:solidFill>
              <a:round/>
            </a:ln>
            <a:effectLst/>
          </c:spPr>
          <c:marker>
            <c:symbol val="none"/>
          </c:marker>
          <c:val>
            <c:numRef>
              <c:f>'3　感染症統計'!$B$7:$M$7</c:f>
              <c:numCache>
                <c:formatCode>#,##0_ </c:formatCode>
                <c:ptCount val="12"/>
                <c:pt idx="0" formatCode="General">
                  <c:v>55</c:v>
                </c:pt>
              </c:numCache>
            </c:numRef>
          </c:val>
          <c:smooth val="0"/>
          <c:extLst>
            <c:ext xmlns:c16="http://schemas.microsoft.com/office/drawing/2014/chart" uri="{C3380CC4-5D6E-409C-BE32-E72D297353CC}">
              <c16:uniqueId val="{00000001-42D4-4AED-AFC2-AA712B5910F5}"/>
            </c:ext>
          </c:extLst>
        </c:ser>
        <c:ser>
          <c:idx val="7"/>
          <c:order val="1"/>
          <c:tx>
            <c:strRef>
              <c:f>'3　感染症統計'!$A$8</c:f>
              <c:strCache>
                <c:ptCount val="1"/>
                <c:pt idx="0">
                  <c:v>2021年</c:v>
                </c:pt>
              </c:strCache>
            </c:strRef>
          </c:tx>
          <c:spPr>
            <a:ln w="25400" cap="rnd">
              <a:solidFill>
                <a:schemeClr val="accent6">
                  <a:lumMod val="75000"/>
                </a:schemeClr>
              </a:solidFill>
              <a:round/>
            </a:ln>
            <a:effectLst/>
          </c:spPr>
          <c:marker>
            <c:symbol val="none"/>
          </c:marker>
          <c:val>
            <c:numRef>
              <c:f>'3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0-C787-4C46-91A4-F2CCA7AB2E20}"/>
            </c:ext>
          </c:extLst>
        </c:ser>
        <c:ser>
          <c:idx val="0"/>
          <c:order val="2"/>
          <c:tx>
            <c:strRef>
              <c:f>'3　感染症統計'!$A$9</c:f>
              <c:strCache>
                <c:ptCount val="1"/>
                <c:pt idx="0">
                  <c:v>2020年</c:v>
                </c:pt>
              </c:strCache>
            </c:strRef>
          </c:tx>
          <c:spPr>
            <a:ln w="19050" cap="rnd">
              <a:solidFill>
                <a:schemeClr val="accent1"/>
              </a:solidFill>
              <a:round/>
            </a:ln>
            <a:effectLst/>
          </c:spPr>
          <c:marker>
            <c:symbol val="none"/>
          </c:marker>
          <c:val>
            <c:numRef>
              <c:f>'3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3"/>
          <c:tx>
            <c:strRef>
              <c:f>'3　感染症統計'!$A$10</c:f>
              <c:strCache>
                <c:ptCount val="1"/>
                <c:pt idx="0">
                  <c:v>2019年</c:v>
                </c:pt>
              </c:strCache>
            </c:strRef>
          </c:tx>
          <c:spPr>
            <a:ln w="12700" cap="rnd">
              <a:solidFill>
                <a:srgbClr val="FF0066"/>
              </a:solidFill>
              <a:round/>
            </a:ln>
            <a:effectLst/>
          </c:spPr>
          <c:marker>
            <c:symbol val="none"/>
          </c:marker>
          <c:val>
            <c:numRef>
              <c:f>'3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4"/>
          <c:tx>
            <c:strRef>
              <c:f>'3　感染症統計'!$A$11</c:f>
              <c:strCache>
                <c:ptCount val="1"/>
                <c:pt idx="0">
                  <c:v>2018年</c:v>
                </c:pt>
              </c:strCache>
            </c:strRef>
          </c:tx>
          <c:spPr>
            <a:ln w="12700" cap="rnd">
              <a:solidFill>
                <a:schemeClr val="accent3"/>
              </a:solidFill>
              <a:round/>
            </a:ln>
            <a:effectLst/>
          </c:spPr>
          <c:marker>
            <c:symbol val="none"/>
          </c:marker>
          <c:val>
            <c:numRef>
              <c:f>'3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5"/>
          <c:tx>
            <c:strRef>
              <c:f>'3　感染症統計'!$A$12</c:f>
              <c:strCache>
                <c:ptCount val="1"/>
                <c:pt idx="0">
                  <c:v>2017年</c:v>
                </c:pt>
              </c:strCache>
            </c:strRef>
          </c:tx>
          <c:spPr>
            <a:ln w="12700" cap="rnd">
              <a:solidFill>
                <a:schemeClr val="accent4"/>
              </a:solidFill>
              <a:round/>
            </a:ln>
            <a:effectLst/>
          </c:spPr>
          <c:marker>
            <c:symbol val="none"/>
          </c:marker>
          <c:val>
            <c:numRef>
              <c:f>'3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6"/>
          <c:tx>
            <c:strRef>
              <c:f>'3　感染症統計'!$A$13</c:f>
              <c:strCache>
                <c:ptCount val="1"/>
                <c:pt idx="0">
                  <c:v>2016年</c:v>
                </c:pt>
              </c:strCache>
            </c:strRef>
          </c:tx>
          <c:spPr>
            <a:ln w="12700" cap="rnd">
              <a:solidFill>
                <a:schemeClr val="accent5"/>
              </a:solidFill>
              <a:round/>
            </a:ln>
            <a:effectLst/>
          </c:spPr>
          <c:marker>
            <c:symbol val="none"/>
          </c:marker>
          <c:val>
            <c:numRef>
              <c:f>'3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7"/>
          <c:tx>
            <c:strRef>
              <c:f>'3　感染症統計'!$A$14</c:f>
              <c:strCache>
                <c:ptCount val="1"/>
                <c:pt idx="0">
                  <c:v>2015年</c:v>
                </c:pt>
              </c:strCache>
            </c:strRef>
          </c:tx>
          <c:spPr>
            <a:ln w="12700" cap="rnd">
              <a:solidFill>
                <a:schemeClr val="accent6"/>
              </a:solidFill>
              <a:round/>
            </a:ln>
            <a:effectLst/>
          </c:spPr>
          <c:marker>
            <c:symbol val="none"/>
          </c:marker>
          <c:val>
            <c:numRef>
              <c:f>'3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'3　感染症統計'!$P$7</c:f>
              <c:strCache>
                <c:ptCount val="1"/>
                <c:pt idx="0">
                  <c:v>2022年</c:v>
                </c:pt>
              </c:strCache>
            </c:strRef>
          </c:tx>
          <c:spPr>
            <a:ln w="63500" cap="rnd">
              <a:solidFill>
                <a:srgbClr val="FF0000"/>
              </a:solidFill>
              <a:round/>
            </a:ln>
            <a:effectLst/>
          </c:spPr>
          <c:marker>
            <c:symbol val="none"/>
          </c:marker>
          <c:val>
            <c:numRef>
              <c:f>'3　感染症統計'!$Q$7:$AC$7</c:f>
              <c:numCache>
                <c:formatCode>#,##0_ </c:formatCode>
                <c:ptCount val="13"/>
                <c:pt idx="0" formatCode="General">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6CF-4200-A1D5-D7C8F85BFD59}"/>
            </c:ext>
          </c:extLst>
        </c:ser>
        <c:ser>
          <c:idx val="7"/>
          <c:order val="1"/>
          <c:tx>
            <c:strRef>
              <c:f>'3　感染症統計'!$P$8</c:f>
              <c:strCache>
                <c:ptCount val="1"/>
                <c:pt idx="0">
                  <c:v>2021年</c:v>
                </c:pt>
              </c:strCache>
            </c:strRef>
          </c:tx>
          <c:spPr>
            <a:ln w="25400" cap="rnd">
              <a:solidFill>
                <a:schemeClr val="accent6">
                  <a:lumMod val="75000"/>
                </a:schemeClr>
              </a:solidFill>
              <a:round/>
            </a:ln>
            <a:effectLst/>
          </c:spPr>
          <c:marker>
            <c:symbol val="none"/>
          </c:marker>
          <c:val>
            <c:numRef>
              <c:f>'3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0-B61C-425D-92FC-66BD9BB69044}"/>
            </c:ext>
          </c:extLst>
        </c:ser>
        <c:ser>
          <c:idx val="0"/>
          <c:order val="2"/>
          <c:tx>
            <c:strRef>
              <c:f>'3　感染症統計'!$P$9</c:f>
              <c:strCache>
                <c:ptCount val="1"/>
                <c:pt idx="0">
                  <c:v>2020年</c:v>
                </c:pt>
              </c:strCache>
            </c:strRef>
          </c:tx>
          <c:spPr>
            <a:ln w="19050" cap="rnd">
              <a:solidFill>
                <a:schemeClr val="accent1"/>
              </a:solidFill>
              <a:round/>
            </a:ln>
            <a:effectLst/>
          </c:spPr>
          <c:marker>
            <c:symbol val="none"/>
          </c:marker>
          <c:val>
            <c:numRef>
              <c:f>'3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1-B61C-425D-92FC-66BD9BB69044}"/>
            </c:ext>
          </c:extLst>
        </c:ser>
        <c:ser>
          <c:idx val="1"/>
          <c:order val="3"/>
          <c:tx>
            <c:strRef>
              <c:f>'3　感染症統計'!$P$10</c:f>
              <c:strCache>
                <c:ptCount val="1"/>
                <c:pt idx="0">
                  <c:v>2019年</c:v>
                </c:pt>
              </c:strCache>
            </c:strRef>
          </c:tx>
          <c:spPr>
            <a:ln w="12700" cap="rnd">
              <a:solidFill>
                <a:schemeClr val="accent2"/>
              </a:solidFill>
              <a:round/>
            </a:ln>
            <a:effectLst/>
          </c:spPr>
          <c:marker>
            <c:symbol val="none"/>
          </c:marker>
          <c:val>
            <c:numRef>
              <c:f>'3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2-B61C-425D-92FC-66BD9BB69044}"/>
            </c:ext>
          </c:extLst>
        </c:ser>
        <c:ser>
          <c:idx val="2"/>
          <c:order val="4"/>
          <c:tx>
            <c:strRef>
              <c:f>'3　感染症統計'!$P$11</c:f>
              <c:strCache>
                <c:ptCount val="1"/>
                <c:pt idx="0">
                  <c:v>2018年</c:v>
                </c:pt>
              </c:strCache>
            </c:strRef>
          </c:tx>
          <c:spPr>
            <a:ln w="12700" cap="rnd">
              <a:solidFill>
                <a:schemeClr val="accent3"/>
              </a:solidFill>
              <a:round/>
            </a:ln>
            <a:effectLst/>
          </c:spPr>
          <c:marker>
            <c:symbol val="none"/>
          </c:marker>
          <c:val>
            <c:numRef>
              <c:f>'3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3-B61C-425D-92FC-66BD9BB69044}"/>
            </c:ext>
          </c:extLst>
        </c:ser>
        <c:ser>
          <c:idx val="3"/>
          <c:order val="5"/>
          <c:tx>
            <c:strRef>
              <c:f>'3　感染症統計'!$P$12</c:f>
              <c:strCache>
                <c:ptCount val="1"/>
                <c:pt idx="0">
                  <c:v>2017年</c:v>
                </c:pt>
              </c:strCache>
            </c:strRef>
          </c:tx>
          <c:spPr>
            <a:ln w="12700" cap="rnd">
              <a:solidFill>
                <a:schemeClr val="accent4"/>
              </a:solidFill>
              <a:round/>
            </a:ln>
            <a:effectLst/>
          </c:spPr>
          <c:marker>
            <c:symbol val="none"/>
          </c:marker>
          <c:val>
            <c:numRef>
              <c:f>'3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4-B61C-425D-92FC-66BD9BB69044}"/>
            </c:ext>
          </c:extLst>
        </c:ser>
        <c:ser>
          <c:idx val="4"/>
          <c:order val="6"/>
          <c:tx>
            <c:strRef>
              <c:f>'3　感染症統計'!$P$13</c:f>
              <c:strCache>
                <c:ptCount val="1"/>
                <c:pt idx="0">
                  <c:v>2016年</c:v>
                </c:pt>
              </c:strCache>
            </c:strRef>
          </c:tx>
          <c:spPr>
            <a:ln w="12700" cap="rnd">
              <a:solidFill>
                <a:schemeClr val="accent5"/>
              </a:solidFill>
              <a:round/>
            </a:ln>
            <a:effectLst/>
          </c:spPr>
          <c:marker>
            <c:symbol val="none"/>
          </c:marker>
          <c:val>
            <c:numRef>
              <c:f>'3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5-B61C-425D-92FC-66BD9BB69044}"/>
            </c:ext>
          </c:extLst>
        </c:ser>
        <c:ser>
          <c:idx val="5"/>
          <c:order val="7"/>
          <c:tx>
            <c:strRef>
              <c:f>'3　感染症統計'!$P$14</c:f>
              <c:strCache>
                <c:ptCount val="1"/>
                <c:pt idx="0">
                  <c:v>2015年</c:v>
                </c:pt>
              </c:strCache>
            </c:strRef>
          </c:tx>
          <c:spPr>
            <a:ln w="12700" cap="rnd">
              <a:solidFill>
                <a:schemeClr val="accent6"/>
              </a:solidFill>
              <a:round/>
            </a:ln>
            <a:effectLst/>
          </c:spPr>
          <c:marker>
            <c:symbol val="none"/>
          </c:marker>
          <c:val>
            <c:numRef>
              <c:f>'3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lineChart>
      <c:catAx>
        <c:axId val="1415465776"/>
        <c:scaling>
          <c:orientation val="minMax"/>
        </c:scaling>
        <c:delete val="1"/>
        <c:axPos val="b"/>
        <c:numFmt formatCode="g/&quot;標&quot;&quot;準&quot;"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sv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svg"/><Relationship Id="rId9" Type="http://schemas.openxmlformats.org/officeDocument/2006/relationships/image" Target="../media/image1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144780</xdr:colOff>
      <xdr:row>18</xdr:row>
      <xdr:rowOff>7620</xdr:rowOff>
    </xdr:to>
    <xdr:pic>
      <xdr:nvPicPr>
        <xdr:cNvPr id="18" name="図 17" descr="感染性胃腸炎患者報告数　直近5シーズン">
          <a:extLst>
            <a:ext uri="{FF2B5EF4-FFF2-40B4-BE49-F238E27FC236}">
              <a16:creationId xmlns:a16="http://schemas.microsoft.com/office/drawing/2014/main" id="{629AFCFF-EFF7-450A-9C5A-F5306C8BB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21614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3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3)</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8.04</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267292"/>
            <a:gd name="adj6" fmla="val -6063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198844</xdr:colOff>
      <xdr:row>12</xdr:row>
      <xdr:rowOff>69707</xdr:rowOff>
    </xdr:from>
    <xdr:to>
      <xdr:col>9</xdr:col>
      <xdr:colOff>521662</xdr:colOff>
      <xdr:row>14</xdr:row>
      <xdr:rowOff>33826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453084" y="245476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17" name="図 16">
          <a:extLst>
            <a:ext uri="{FF2B5EF4-FFF2-40B4-BE49-F238E27FC236}">
              <a16:creationId xmlns:a16="http://schemas.microsoft.com/office/drawing/2014/main" id="{F729ECAD-E5CD-44D4-8F96-D943399B1C29}"/>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304800</xdr:colOff>
      <xdr:row>16</xdr:row>
      <xdr:rowOff>24765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ADE5B203-DE39-4FAE-82AD-3377864ACD81}"/>
            </a:ext>
          </a:extLst>
        </xdr:cNvPr>
        <xdr:cNvSpPr>
          <a:spLocks noChangeAspect="1" noChangeArrowheads="1"/>
        </xdr:cNvSpPr>
      </xdr:nvSpPr>
      <xdr:spPr bwMode="auto">
        <a:xfrm>
          <a:off x="4655820" y="3802380"/>
          <a:ext cx="304800" cy="299085"/>
        </a:xfrm>
        <a:prstGeom prst="rect">
          <a:avLst/>
        </a:prstGeom>
        <a:noFill/>
        <a:ln w="9525">
          <a:noFill/>
          <a:miter lim="800000"/>
          <a:headEnd/>
          <a:tailEnd/>
        </a:ln>
      </xdr:spPr>
    </xdr:sp>
    <xdr:clientData/>
  </xdr:twoCellAnchor>
  <xdr:twoCellAnchor>
    <xdr:from>
      <xdr:col>5</xdr:col>
      <xdr:colOff>180975</xdr:colOff>
      <xdr:row>6</xdr:row>
      <xdr:rowOff>38100</xdr:rowOff>
    </xdr:from>
    <xdr:to>
      <xdr:col>6</xdr:col>
      <xdr:colOff>409575</xdr:colOff>
      <xdr:row>9</xdr:row>
      <xdr:rowOff>114300</xdr:rowOff>
    </xdr:to>
    <xdr:sp macro="" textlink="">
      <xdr:nvSpPr>
        <xdr:cNvPr id="3" name="右矢印 2">
          <a:extLst>
            <a:ext uri="{FF2B5EF4-FFF2-40B4-BE49-F238E27FC236}">
              <a16:creationId xmlns:a16="http://schemas.microsoft.com/office/drawing/2014/main" id="{C3BA6801-F178-4594-BE50-102C2C36F719}"/>
            </a:ext>
          </a:extLst>
        </xdr:cNvPr>
        <xdr:cNvSpPr/>
      </xdr:nvSpPr>
      <xdr:spPr>
        <a:xfrm>
          <a:off x="2985135" y="1569720"/>
          <a:ext cx="845820" cy="899160"/>
        </a:xfrm>
        <a:prstGeom prst="rightArrow">
          <a:avLst/>
        </a:prstGeom>
        <a:ln>
          <a:solidFill>
            <a:schemeClr val="bg1">
              <a:lumMod val="50000"/>
            </a:schemeClr>
          </a:solidFill>
        </a:ln>
        <a:effectLst>
          <a:outerShdw blurRad="50800" dist="50800" dir="5400000" algn="ctr" rotWithShape="0">
            <a:schemeClr val="bg1">
              <a:lumMod val="9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352425</xdr:colOff>
      <xdr:row>3</xdr:row>
      <xdr:rowOff>219075</xdr:rowOff>
    </xdr:from>
    <xdr:to>
      <xdr:col>5</xdr:col>
      <xdr:colOff>0</xdr:colOff>
      <xdr:row>13</xdr:row>
      <xdr:rowOff>9525</xdr:rowOff>
    </xdr:to>
    <xdr:pic>
      <xdr:nvPicPr>
        <xdr:cNvPr id="4" name="図 1">
          <a:extLst>
            <a:ext uri="{FF2B5EF4-FFF2-40B4-BE49-F238E27FC236}">
              <a16:creationId xmlns:a16="http://schemas.microsoft.com/office/drawing/2014/main" id="{26433AE5-D6E3-4B91-8E37-C19C0E6DDA42}"/>
            </a:ext>
          </a:extLst>
        </xdr:cNvPr>
        <xdr:cNvPicPr>
          <a:picLocks noChangeAspect="1"/>
        </xdr:cNvPicPr>
      </xdr:nvPicPr>
      <xdr:blipFill>
        <a:blip xmlns:r="http://schemas.openxmlformats.org/officeDocument/2006/relationships" r:embed="rId2" cstate="print"/>
        <a:srcRect/>
        <a:stretch>
          <a:fillRect/>
        </a:stretch>
      </xdr:blipFill>
      <xdr:spPr bwMode="auto">
        <a:xfrm>
          <a:off x="337185" y="981075"/>
          <a:ext cx="2466975" cy="2480310"/>
        </a:xfrm>
        <a:prstGeom prst="rect">
          <a:avLst/>
        </a:prstGeom>
        <a:noFill/>
        <a:ln w="9525">
          <a:noFill/>
          <a:miter lim="800000"/>
          <a:headEnd/>
          <a:tailEnd/>
        </a:ln>
      </xdr:spPr>
    </xdr:pic>
    <xdr:clientData/>
  </xdr:twoCellAnchor>
  <xdr:twoCellAnchor editAs="oneCell">
    <xdr:from>
      <xdr:col>8</xdr:col>
      <xdr:colOff>0</xdr:colOff>
      <xdr:row>15</xdr:row>
      <xdr:rowOff>0</xdr:rowOff>
    </xdr:from>
    <xdr:to>
      <xdr:col>8</xdr:col>
      <xdr:colOff>304800</xdr:colOff>
      <xdr:row>16</xdr:row>
      <xdr:rowOff>24765</xdr:rowOff>
    </xdr:to>
    <xdr:sp macro="" textlink="">
      <xdr:nvSpPr>
        <xdr:cNvPr id="5"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0EAF5940-D27A-45B5-A24E-434804D50D91}"/>
            </a:ext>
          </a:extLst>
        </xdr:cNvPr>
        <xdr:cNvSpPr>
          <a:spLocks noChangeAspect="1" noChangeArrowheads="1"/>
        </xdr:cNvSpPr>
      </xdr:nvSpPr>
      <xdr:spPr bwMode="auto">
        <a:xfrm>
          <a:off x="4655820" y="3802380"/>
          <a:ext cx="304800" cy="29908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1"/>
        <a:stretch>
          <a:fillRect/>
        </a:stretch>
      </xdr:blipFill>
      <xdr:spPr>
        <a:xfrm>
          <a:off x="10657840" y="20299680"/>
          <a:ext cx="3708400" cy="4744720"/>
        </a:xfrm>
        <a:prstGeom prst="rect">
          <a:avLst/>
        </a:prstGeom>
      </xdr:spPr>
    </xdr:pic>
    <xdr:clientData/>
  </xdr:twoCellAnchor>
  <xdr:twoCellAnchor editAs="oneCell">
    <xdr:from>
      <xdr:col>1</xdr:col>
      <xdr:colOff>1412241</xdr:colOff>
      <xdr:row>33</xdr:row>
      <xdr:rowOff>83334</xdr:rowOff>
    </xdr:from>
    <xdr:to>
      <xdr:col>10</xdr:col>
      <xdr:colOff>680723</xdr:colOff>
      <xdr:row>43</xdr:row>
      <xdr:rowOff>20320</xdr:rowOff>
    </xdr:to>
    <xdr:pic>
      <xdr:nvPicPr>
        <xdr:cNvPr id="4" name="図 3">
          <a:extLst>
            <a:ext uri="{FF2B5EF4-FFF2-40B4-BE49-F238E27FC236}">
              <a16:creationId xmlns:a16="http://schemas.microsoft.com/office/drawing/2014/main" id="{B74C2D55-47F8-40DD-A55D-902C746F54CA}"/>
            </a:ext>
          </a:extLst>
        </xdr:cNvPr>
        <xdr:cNvPicPr>
          <a:picLocks noChangeAspect="1"/>
        </xdr:cNvPicPr>
      </xdr:nvPicPr>
      <xdr:blipFill>
        <a:blip xmlns:r="http://schemas.openxmlformats.org/officeDocument/2006/relationships" r:embed="rId2"/>
        <a:stretch>
          <a:fillRect/>
        </a:stretch>
      </xdr:blipFill>
      <xdr:spPr>
        <a:xfrm>
          <a:off x="2286001" y="15912614"/>
          <a:ext cx="10017762" cy="2680186"/>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6.7% </a:t>
          </a:r>
          <a:r>
            <a:rPr kumimoji="1" lang="ja-JP" altLang="en-US" sz="1400" b="1">
              <a:solidFill>
                <a:srgbClr val="FFFF00"/>
              </a:solidFill>
            </a:rPr>
            <a:t>急増</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1.6%(</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波ピークにさしかかり　今週は毎日</a:t>
          </a:r>
          <a:r>
            <a:rPr kumimoji="1" lang="en-US" altLang="ja-JP" sz="2000" b="1">
              <a:solidFill>
                <a:srgbClr val="FFFF00"/>
              </a:solidFill>
            </a:rPr>
            <a:t>315</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株の感染スピードは、これまでの変異株の中で驚異的に早い。感染力が格段に強いことを示している。一方で感染部位は主に上気道にとどまること、肺胞部への感染侵入が弱く、重症化傾向は低いとされる、臨床報告が各方面からなされている。また変異発祥の南アフリカでは、感染ピークが約一ヵ月と短期で終息した。イギリスでも年初日</a:t>
          </a:r>
          <a:r>
            <a:rPr lang="en-US" altLang="ja-JP" sz="2000" b="0" i="0">
              <a:solidFill>
                <a:schemeClr val="dk1"/>
              </a:solidFill>
              <a:effectLst/>
              <a:latin typeface="+mn-lt"/>
              <a:ea typeface="+mn-ea"/>
              <a:cs typeface="+mn-cs"/>
            </a:rPr>
            <a:t>20</a:t>
          </a:r>
          <a:r>
            <a:rPr lang="ja-JP" altLang="en-US" sz="2000" b="0" i="0">
              <a:solidFill>
                <a:schemeClr val="dk1"/>
              </a:solidFill>
              <a:effectLst/>
              <a:latin typeface="+mn-lt"/>
              <a:ea typeface="+mn-ea"/>
              <a:cs typeface="+mn-cs"/>
            </a:rPr>
            <a:t>万人の感染者数は、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日には</a:t>
          </a:r>
          <a:r>
            <a:rPr lang="en-US" altLang="ja-JP" sz="2000" b="0" i="0">
              <a:solidFill>
                <a:schemeClr val="dk1"/>
              </a:solidFill>
              <a:effectLst/>
              <a:latin typeface="+mn-lt"/>
              <a:ea typeface="+mn-ea"/>
              <a:cs typeface="+mn-cs"/>
            </a:rPr>
            <a:t>14</a:t>
          </a:r>
          <a:r>
            <a:rPr lang="ja-JP" altLang="en-US" sz="2000" b="0" i="0">
              <a:solidFill>
                <a:schemeClr val="dk1"/>
              </a:solidFill>
              <a:effectLst/>
              <a:latin typeface="+mn-lt"/>
              <a:ea typeface="+mn-ea"/>
              <a:cs typeface="+mn-cs"/>
            </a:rPr>
            <a:t>万人まで減少している。　　　　　　　　　　　　　　　　　　　　　　　　　　　　　　　　　　　　　　　　　　　　　　　　未成人へのワクチン接種の推移と、人口に占める年齢構成で重症化の差があることも予想されるが、感染者数の多さにだけ目を奪われると、社会生活や経済への過度な負担がその後に大きくのしかかることも、十分ら考慮すべきだ局面だ。</a:t>
          </a:r>
        </a:p>
        <a:p>
          <a:endParaRPr lang="en-US" altLang="ja-JP" sz="2000" b="0" i="0">
            <a:solidFill>
              <a:schemeClr val="dk1"/>
            </a:solidFill>
            <a:effectLst/>
            <a:latin typeface="+mn-lt"/>
            <a:ea typeface="+mn-ea"/>
            <a:cs typeface="+mn-cs"/>
          </a:endParaRPr>
        </a:p>
      </xdr:txBody>
    </xdr:sp>
    <xdr:clientData/>
  </xdr:twoCellAnchor>
  <xdr:twoCellAnchor>
    <xdr:from>
      <xdr:col>4</xdr:col>
      <xdr:colOff>1036320</xdr:colOff>
      <xdr:row>17</xdr:row>
      <xdr:rowOff>10160</xdr:rowOff>
    </xdr:from>
    <xdr:to>
      <xdr:col>4</xdr:col>
      <xdr:colOff>1215390</xdr:colOff>
      <xdr:row>18</xdr:row>
      <xdr:rowOff>10159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31840" y="1208024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1005840</xdr:colOff>
      <xdr:row>18</xdr:row>
      <xdr:rowOff>30480</xdr:rowOff>
    </xdr:from>
    <xdr:to>
      <xdr:col>4</xdr:col>
      <xdr:colOff>1184910</xdr:colOff>
      <xdr:row>19</xdr:row>
      <xdr:rowOff>29771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01360" y="1231392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33</xdr:row>
      <xdr:rowOff>243840</xdr:rowOff>
    </xdr:from>
    <xdr:to>
      <xdr:col>9</xdr:col>
      <xdr:colOff>782320</xdr:colOff>
      <xdr:row>39</xdr:row>
      <xdr:rowOff>40640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073120"/>
          <a:ext cx="6705595" cy="1442720"/>
          <a:chOff x="4817781" y="22175840"/>
          <a:chExt cx="7982617" cy="10905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5782943" y="21315480"/>
            <a:ext cx="609600" cy="2539923"/>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357467" y="21413632"/>
            <a:ext cx="701040" cy="222545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7983967" y="21643251"/>
            <a:ext cx="670560" cy="180213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xdr:col>
      <xdr:colOff>1056640</xdr:colOff>
      <xdr:row>27</xdr:row>
      <xdr:rowOff>264160</xdr:rowOff>
    </xdr:from>
    <xdr:to>
      <xdr:col>4</xdr:col>
      <xdr:colOff>1263922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7"/>
        <a:stretch>
          <a:fillRect/>
        </a:stretch>
      </xdr:blipFill>
      <xdr:spPr>
        <a:xfrm>
          <a:off x="5852160" y="14467840"/>
          <a:ext cx="207282" cy="286537"/>
        </a:xfrm>
        <a:prstGeom prst="rect">
          <a:avLst/>
        </a:prstGeom>
      </xdr:spPr>
    </xdr:pic>
    <xdr:clientData/>
  </xdr:twoCellAnchor>
  <xdr:twoCellAnchor>
    <xdr:from>
      <xdr:col>10</xdr:col>
      <xdr:colOff>91440</xdr:colOff>
      <xdr:row>33</xdr:row>
      <xdr:rowOff>193040</xdr:rowOff>
    </xdr:from>
    <xdr:to>
      <xdr:col>10</xdr:col>
      <xdr:colOff>497840</xdr:colOff>
      <xdr:row>38</xdr:row>
      <xdr:rowOff>20320</xdr:rowOff>
    </xdr:to>
    <xdr:cxnSp macro="">
      <xdr:nvCxnSpPr>
        <xdr:cNvPr id="14" name="直線矢印コネクタ 13">
          <a:extLst>
            <a:ext uri="{FF2B5EF4-FFF2-40B4-BE49-F238E27FC236}">
              <a16:creationId xmlns:a16="http://schemas.microsoft.com/office/drawing/2014/main" id="{4259E5AE-E008-4717-A015-6F80E7E98513}"/>
            </a:ext>
          </a:extLst>
        </xdr:cNvPr>
        <xdr:cNvCxnSpPr/>
      </xdr:nvCxnSpPr>
      <xdr:spPr>
        <a:xfrm flipV="1">
          <a:off x="11714480" y="16022320"/>
          <a:ext cx="406400" cy="1198880"/>
        </a:xfrm>
        <a:prstGeom prst="straightConnector1">
          <a:avLst/>
        </a:prstGeom>
        <a:ln w="5715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1026160</xdr:colOff>
      <xdr:row>25</xdr:row>
      <xdr:rowOff>30480</xdr:rowOff>
    </xdr:from>
    <xdr:to>
      <xdr:col>4</xdr:col>
      <xdr:colOff>1205230</xdr:colOff>
      <xdr:row>26</xdr:row>
      <xdr:rowOff>22859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21680" y="138074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772160</xdr:colOff>
      <xdr:row>33</xdr:row>
      <xdr:rowOff>142240</xdr:rowOff>
    </xdr:from>
    <xdr:to>
      <xdr:col>10</xdr:col>
      <xdr:colOff>640080</xdr:colOff>
      <xdr:row>37</xdr:row>
      <xdr:rowOff>182880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308080" y="16154400"/>
          <a:ext cx="1137920" cy="772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8"/>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9"/>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2</xdr:col>
      <xdr:colOff>152400</xdr:colOff>
      <xdr:row>1</xdr:row>
      <xdr:rowOff>91440</xdr:rowOff>
    </xdr:from>
    <xdr:to>
      <xdr:col>5</xdr:col>
      <xdr:colOff>446092</xdr:colOff>
      <xdr:row>2</xdr:row>
      <xdr:rowOff>3088639</xdr:rowOff>
    </xdr:to>
    <xdr:pic>
      <xdr:nvPicPr>
        <xdr:cNvPr id="13" name="図 12">
          <a:extLst>
            <a:ext uri="{FF2B5EF4-FFF2-40B4-BE49-F238E27FC236}">
              <a16:creationId xmlns:a16="http://schemas.microsoft.com/office/drawing/2014/main" id="{55492A02-9B8C-486E-8B3B-126425C6F671}"/>
            </a:ext>
          </a:extLst>
        </xdr:cNvPr>
        <xdr:cNvPicPr>
          <a:picLocks noChangeAspect="1"/>
        </xdr:cNvPicPr>
      </xdr:nvPicPr>
      <xdr:blipFill>
        <a:blip xmlns:r="http://schemas.openxmlformats.org/officeDocument/2006/relationships" r:embed="rId10"/>
        <a:stretch>
          <a:fillRect/>
        </a:stretch>
      </xdr:blipFill>
      <xdr:spPr>
        <a:xfrm>
          <a:off x="2743200" y="487680"/>
          <a:ext cx="3829372" cy="33934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47625</xdr:colOff>
      <xdr:row>34</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520447"/>
          <a:ext cx="47625" cy="9525"/>
        </a:xfrm>
        <a:prstGeom prst="rect">
          <a:avLst/>
        </a:prstGeom>
        <a:noFill/>
        <a:ln w="9525">
          <a:noFill/>
          <a:miter lim="800000"/>
          <a:headEnd/>
          <a:tailEnd/>
        </a:ln>
      </xdr:spPr>
    </xdr:pic>
    <xdr:clientData/>
  </xdr:two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29582" y="3568632"/>
          <a:ext cx="1376666" cy="24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14803" y="2772383"/>
          <a:ext cx="1291793" cy="430956"/>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14803" y="2867633"/>
          <a:ext cx="2848583" cy="66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859841"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47</xdr:row>
      <xdr:rowOff>22861</xdr:rowOff>
    </xdr:from>
    <xdr:to>
      <xdr:col>25</xdr:col>
      <xdr:colOff>257566</xdr:colOff>
      <xdr:row>48</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296231" y="7756350"/>
          <a:ext cx="4561569" cy="261674"/>
        </a:xfrm>
        <a:prstGeom prst="rect">
          <a:avLst/>
        </a:prstGeom>
      </xdr:spPr>
    </xdr:pic>
    <xdr:clientData/>
  </xdr:twoCellAnchor>
  <xdr:twoCellAnchor>
    <xdr:from>
      <xdr:col>16</xdr:col>
      <xdr:colOff>48638</xdr:colOff>
      <xdr:row>22</xdr:row>
      <xdr:rowOff>0</xdr:rowOff>
    </xdr:from>
    <xdr:to>
      <xdr:col>17</xdr:col>
      <xdr:colOff>434340</xdr:colOff>
      <xdr:row>44</xdr:row>
      <xdr:rowOff>137809</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flipH="1">
          <a:off x="7457872" y="3501957"/>
          <a:ext cx="847766"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235085</xdr:colOff>
      <xdr:row>22</xdr:row>
      <xdr:rowOff>15240</xdr:rowOff>
    </xdr:from>
    <xdr:to>
      <xdr:col>3</xdr:col>
      <xdr:colOff>419100</xdr:colOff>
      <xdr:row>45</xdr:row>
      <xdr:rowOff>24319</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flipH="1">
          <a:off x="737681" y="3768495"/>
          <a:ext cx="1108142" cy="390014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foods-ch.com/anzen/kt_42493/" TargetMode="External"/><Relationship Id="rId2" Type="http://schemas.openxmlformats.org/officeDocument/2006/relationships/hyperlink" Target="https://www.foods-ch.com/anzen/kt_42503/" TargetMode="External"/><Relationship Id="rId1" Type="http://schemas.openxmlformats.org/officeDocument/2006/relationships/hyperlink" Target="https://www.foods-ch.com/anzen/kt_42525/"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hibanippo.co.jp/n" TargetMode="External"/><Relationship Id="rId2" Type="http://schemas.openxmlformats.org/officeDocument/2006/relationships/hyperlink" Target="https://www.pref.kumamoto.jp/uploaded/life/123247_228738_misc.pdf" TargetMode="External"/><Relationship Id="rId1" Type="http://schemas.openxmlformats.org/officeDocument/2006/relationships/hyperlink" Target="https://news.yahoo.co.jp/articles/6f85291644ab03c4281cc29f611f9de6a50c0643" TargetMode="External"/><Relationship Id="rId5" Type="http://schemas.openxmlformats.org/officeDocument/2006/relationships/printerSettings" Target="../printerSettings/printerSettings6.bin"/><Relationship Id="rId4" Type="http://schemas.openxmlformats.org/officeDocument/2006/relationships/hyperlink" Target="https://www.chibanippo.co.jp/news/national/89764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jp.sputniknews.com/20220125/10025350.html" TargetMode="External"/><Relationship Id="rId3" Type="http://schemas.openxmlformats.org/officeDocument/2006/relationships/hyperlink" Target="https://news.nissyoku.co.jp/news/kwsk20220120093013747" TargetMode="External"/><Relationship Id="rId7" Type="http://schemas.openxmlformats.org/officeDocument/2006/relationships/hyperlink" Target="https://jp.wsj.com/articles/u-s-food-supply-is-under-pressure-from-plants-to-store-shelves-11642996247" TargetMode="External"/><Relationship Id="rId12" Type="http://schemas.openxmlformats.org/officeDocument/2006/relationships/printerSettings" Target="../printerSettings/printerSettings7.bin"/><Relationship Id="rId2" Type="http://schemas.openxmlformats.org/officeDocument/2006/relationships/hyperlink" Target="https://nordot.app/858592140681101312?c=113896078018594299" TargetMode="External"/><Relationship Id="rId1" Type="http://schemas.openxmlformats.org/officeDocument/2006/relationships/hyperlink" Target="https://www.excite.co.jp/news/article/36kr_171457/" TargetMode="External"/><Relationship Id="rId6" Type="http://schemas.openxmlformats.org/officeDocument/2006/relationships/hyperlink" Target="https://news.nissyoku.co.jp/news/mitsui20220119072844246" TargetMode="External"/><Relationship Id="rId11" Type="http://schemas.openxmlformats.org/officeDocument/2006/relationships/hyperlink" Target="https://www3.nhk.or.jp/news/html/20220121/k10013443701000.html" TargetMode="External"/><Relationship Id="rId5" Type="http://schemas.openxmlformats.org/officeDocument/2006/relationships/hyperlink" Target="https://www.jetro.go.jp/biznews/2022/01/fd4b6b89977b49c7.html" TargetMode="External"/><Relationship Id="rId10" Type="http://schemas.openxmlformats.org/officeDocument/2006/relationships/hyperlink" Target="https://nazology.net/archives/103235" TargetMode="External"/><Relationship Id="rId4" Type="http://schemas.openxmlformats.org/officeDocument/2006/relationships/hyperlink" Target="https://nordot.app/858979269857312768?c=113896078018594299" TargetMode="External"/><Relationship Id="rId9" Type="http://schemas.openxmlformats.org/officeDocument/2006/relationships/hyperlink" Target="https://www.jetro.go.jp/biznews/2022/01/8972f07e9c4a33cb.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5" t="s">
        <v>289</v>
      </c>
      <c r="B1" s="266"/>
      <c r="C1" s="266"/>
      <c r="D1" s="266"/>
      <c r="E1" s="266"/>
      <c r="F1" s="266"/>
      <c r="G1" s="266"/>
      <c r="H1" s="266"/>
      <c r="I1" s="135"/>
    </row>
    <row r="2" spans="1:10">
      <c r="A2" s="267" t="s">
        <v>122</v>
      </c>
      <c r="B2" s="268"/>
      <c r="C2" s="268"/>
      <c r="D2" s="268"/>
      <c r="E2" s="268"/>
      <c r="F2" s="268"/>
      <c r="G2" s="268"/>
      <c r="H2" s="268"/>
      <c r="I2" s="135"/>
    </row>
    <row r="3" spans="1:10" ht="15.75" customHeight="1">
      <c r="A3" s="648" t="s">
        <v>29</v>
      </c>
      <c r="B3" s="649"/>
      <c r="C3" s="649"/>
      <c r="D3" s="649"/>
      <c r="E3" s="649"/>
      <c r="F3" s="649"/>
      <c r="G3" s="649"/>
      <c r="H3" s="650"/>
      <c r="I3" s="135"/>
    </row>
    <row r="4" spans="1:10">
      <c r="A4" s="267" t="s">
        <v>195</v>
      </c>
      <c r="B4" s="268"/>
      <c r="C4" s="268"/>
      <c r="D4" s="268"/>
      <c r="E4" s="268"/>
      <c r="F4" s="268"/>
      <c r="G4" s="268"/>
      <c r="H4" s="268"/>
      <c r="I4" s="135"/>
    </row>
    <row r="5" spans="1:10">
      <c r="A5" s="267" t="s">
        <v>123</v>
      </c>
      <c r="B5" s="268"/>
      <c r="C5" s="268"/>
      <c r="D5" s="268"/>
      <c r="E5" s="268"/>
      <c r="F5" s="268"/>
      <c r="G5" s="268"/>
      <c r="H5" s="268"/>
      <c r="I5" s="135"/>
    </row>
    <row r="6" spans="1:10">
      <c r="A6" s="269" t="s">
        <v>122</v>
      </c>
      <c r="B6" s="270"/>
      <c r="C6" s="270"/>
      <c r="D6" s="270"/>
      <c r="E6" s="270"/>
      <c r="F6" s="270"/>
      <c r="G6" s="270"/>
      <c r="H6" s="270"/>
      <c r="I6" s="135"/>
    </row>
    <row r="7" spans="1:10">
      <c r="A7" s="269" t="s">
        <v>124</v>
      </c>
      <c r="B7" s="270"/>
      <c r="C7" s="270"/>
      <c r="D7" s="270"/>
      <c r="E7" s="270"/>
      <c r="F7" s="270"/>
      <c r="G7" s="270"/>
      <c r="H7" s="270"/>
      <c r="I7" s="135"/>
    </row>
    <row r="8" spans="1:10">
      <c r="A8" s="271" t="s">
        <v>125</v>
      </c>
      <c r="B8" s="272"/>
      <c r="C8" s="272"/>
      <c r="D8" s="272"/>
      <c r="E8" s="272"/>
      <c r="F8" s="272"/>
      <c r="G8" s="272"/>
      <c r="H8" s="272"/>
      <c r="I8" s="135"/>
    </row>
    <row r="9" spans="1:10" ht="15" customHeight="1">
      <c r="A9" s="398" t="s">
        <v>126</v>
      </c>
      <c r="B9" s="399" t="str">
        <f>+'3　食中毒記事等 '!A2</f>
        <v>静岡県内で今年初の集団食中毒　居酒屋で会食の８人が下痢、腹痛訴える　静岡・焼津市</v>
      </c>
      <c r="C9" s="400"/>
      <c r="D9" s="400"/>
      <c r="E9" s="400"/>
      <c r="F9" s="400"/>
      <c r="G9" s="400"/>
      <c r="H9" s="400"/>
      <c r="I9" s="135"/>
    </row>
    <row r="10" spans="1:10" ht="15" customHeight="1">
      <c r="A10" s="398" t="s">
        <v>127</v>
      </c>
      <c r="B10" s="509" t="str">
        <f>+'3　ノロウイルス関連情報 '!H72</f>
        <v>管理レベル「3」　</v>
      </c>
      <c r="C10" s="509" t="s">
        <v>248</v>
      </c>
      <c r="D10" s="401">
        <f>+'3　ノロウイルス関連情報 '!G73</f>
        <v>8.0399999999999991</v>
      </c>
      <c r="E10" s="509" t="s">
        <v>249</v>
      </c>
      <c r="F10" s="402">
        <f>+'3　ノロウイルス関連情報 '!I73</f>
        <v>1.3699999999999992</v>
      </c>
      <c r="G10" s="400" t="s">
        <v>138</v>
      </c>
      <c r="H10" s="400"/>
      <c r="I10" s="135"/>
    </row>
    <row r="11" spans="1:10" s="160" customFormat="1" ht="15" customHeight="1">
      <c r="A11" s="403" t="s">
        <v>128</v>
      </c>
      <c r="B11" s="654" t="str">
        <f>+'3 残留農薬　等 '!A2</f>
        <v>吉備店 レモン 残留農薬基準違反｜食品事故情報｜食の安全</v>
      </c>
      <c r="C11" s="654"/>
      <c r="D11" s="654"/>
      <c r="E11" s="654"/>
      <c r="F11" s="654"/>
      <c r="G11" s="654"/>
      <c r="H11" s="404"/>
      <c r="I11" s="159"/>
      <c r="J11" s="160" t="s">
        <v>129</v>
      </c>
    </row>
    <row r="12" spans="1:10" ht="15" customHeight="1">
      <c r="A12" s="398" t="s">
        <v>130</v>
      </c>
      <c r="B12" s="399" t="str">
        <f>+'3　食品表示'!A2</f>
        <v>キユーピー、食育コンテンツに食品表示</v>
      </c>
      <c r="C12" s="400"/>
      <c r="D12" s="400"/>
      <c r="E12" s="400"/>
      <c r="F12" s="400"/>
      <c r="G12" s="400"/>
      <c r="H12" s="400"/>
      <c r="I12" s="135"/>
    </row>
    <row r="13" spans="1:10" ht="15" customHeight="1">
      <c r="A13" s="398" t="s">
        <v>131</v>
      </c>
      <c r="B13" s="405" t="str">
        <f>+'3　海外情報'!B6</f>
        <v>中国</v>
      </c>
      <c r="C13" s="400" t="str">
        <f>+'3　海外情報'!A5</f>
        <v>中国、遺伝子編集作物の認可巡り新たな規則案　品種改良加速に道 ｜ ロイター</v>
      </c>
      <c r="D13" s="400"/>
      <c r="E13" s="400"/>
      <c r="F13" s="400"/>
      <c r="G13" s="400"/>
      <c r="H13" s="400"/>
      <c r="I13" s="135"/>
    </row>
    <row r="14" spans="1:10" ht="15" customHeight="1">
      <c r="A14" s="405" t="s">
        <v>132</v>
      </c>
      <c r="B14" s="406" t="str">
        <f>+'3　海外情報'!B3</f>
        <v>中国</v>
      </c>
      <c r="C14" s="651" t="str">
        <f>+'3　海外情報'!A2</f>
        <v>宅配大手「順豊」傘下企業、物流用ドローンの試行運営許可を取得　中国初</v>
      </c>
      <c r="D14" s="651"/>
      <c r="E14" s="651"/>
      <c r="F14" s="651"/>
      <c r="G14" s="651"/>
      <c r="H14" s="652"/>
      <c r="I14" s="135"/>
    </row>
    <row r="15" spans="1:10" ht="15" customHeight="1">
      <c r="A15" s="398" t="s">
        <v>133</v>
      </c>
      <c r="B15" s="399" t="str">
        <f>+'3　感染症統計'!A20</f>
        <v>※2022年 第3週（1/17～1/23） 現在</v>
      </c>
      <c r="C15" s="400"/>
      <c r="D15" s="399" t="s">
        <v>175</v>
      </c>
      <c r="E15" s="400"/>
      <c r="F15" s="400"/>
      <c r="G15" s="400"/>
      <c r="H15" s="400"/>
      <c r="I15" s="135"/>
    </row>
    <row r="16" spans="1:10" ht="15" customHeight="1">
      <c r="A16" s="398" t="s">
        <v>134</v>
      </c>
      <c r="B16" s="653" t="str">
        <f>+'2　感染症情報'!B2</f>
        <v>2022年 第2週（1月10日〜 1月16日）</v>
      </c>
      <c r="C16" s="653"/>
      <c r="D16" s="653"/>
      <c r="E16" s="653"/>
      <c r="F16" s="653"/>
      <c r="G16" s="653"/>
      <c r="H16" s="400"/>
      <c r="I16" s="135"/>
    </row>
    <row r="17" spans="1:14" ht="15" customHeight="1">
      <c r="A17" s="398" t="s">
        <v>254</v>
      </c>
      <c r="B17" s="410" t="str">
        <f>+'3  衛生訓話'!A2</f>
        <v>今週のお題　(注意しよう、冷凍食品の賞味期限)</v>
      </c>
      <c r="C17" s="400"/>
      <c r="D17" s="400"/>
      <c r="E17" s="400"/>
      <c r="F17" s="407"/>
      <c r="G17" s="400"/>
      <c r="H17" s="400"/>
      <c r="I17" s="135"/>
    </row>
    <row r="18" spans="1:14" ht="15" customHeight="1">
      <c r="A18" s="398" t="s">
        <v>139</v>
      </c>
      <c r="B18" s="400" t="str">
        <f>+'3　新型コロナウイルス情報'!C4</f>
        <v>今週の新型コロナ 新規感染者数　世界で２,350万人(対前週の増加に対して更に150万人増加)　</v>
      </c>
      <c r="C18" s="400"/>
      <c r="D18" s="400"/>
      <c r="E18" s="400"/>
      <c r="F18" s="400" t="s">
        <v>21</v>
      </c>
      <c r="G18" s="400"/>
      <c r="H18" s="400"/>
      <c r="I18" s="135"/>
    </row>
    <row r="19" spans="1:14" s="199" customFormat="1" ht="15" customHeight="1">
      <c r="A19" s="398" t="s">
        <v>199</v>
      </c>
      <c r="B19" s="400" t="str">
        <f>+スポンサー広告!C2</f>
        <v>新型コロナウイルスの感染予防には、75%アルコールが最も効果的　</v>
      </c>
      <c r="C19" s="400"/>
      <c r="D19" s="400"/>
      <c r="E19" s="400"/>
      <c r="F19" s="400"/>
      <c r="G19" s="400"/>
      <c r="H19" s="400"/>
      <c r="I19" s="135"/>
    </row>
    <row r="20" spans="1:14">
      <c r="A20" s="271" t="s">
        <v>125</v>
      </c>
      <c r="B20" s="272"/>
      <c r="C20" s="272"/>
      <c r="D20" s="272"/>
      <c r="E20" s="272"/>
      <c r="F20" s="272"/>
      <c r="G20" s="272"/>
      <c r="H20" s="272"/>
      <c r="I20" s="135"/>
    </row>
    <row r="21" spans="1:14">
      <c r="A21" s="269" t="s">
        <v>21</v>
      </c>
      <c r="B21" s="270"/>
      <c r="C21" s="270"/>
      <c r="D21" s="270"/>
      <c r="E21" s="270"/>
      <c r="F21" s="270"/>
      <c r="G21" s="270"/>
      <c r="H21" s="270"/>
      <c r="I21" s="135"/>
    </row>
    <row r="22" spans="1:14">
      <c r="A22" s="136" t="s">
        <v>135</v>
      </c>
      <c r="I22" s="135"/>
    </row>
    <row r="23" spans="1:14">
      <c r="A23" s="135"/>
      <c r="I23" s="135"/>
    </row>
    <row r="24" spans="1:14">
      <c r="A24" s="135"/>
      <c r="I24" s="135"/>
    </row>
    <row r="25" spans="1:14">
      <c r="A25" s="135"/>
      <c r="I25" s="135"/>
      <c r="N25" t="s">
        <v>175</v>
      </c>
    </row>
    <row r="26" spans="1:14">
      <c r="A26" s="135"/>
      <c r="I26" s="135"/>
    </row>
    <row r="27" spans="1:14">
      <c r="A27" s="135"/>
      <c r="I27" s="135"/>
    </row>
    <row r="28" spans="1:14">
      <c r="A28" s="135"/>
      <c r="I28" s="135"/>
    </row>
    <row r="29" spans="1:14">
      <c r="A29" s="135"/>
      <c r="I29" s="135"/>
    </row>
    <row r="30" spans="1:14">
      <c r="A30" s="135"/>
      <c r="I30" s="135"/>
    </row>
    <row r="31" spans="1:14">
      <c r="A31" s="135"/>
      <c r="I31" s="135"/>
    </row>
    <row r="32" spans="1:14">
      <c r="A32" s="135"/>
      <c r="I32" s="135"/>
    </row>
    <row r="33" spans="1:9" ht="13.8" thickBot="1">
      <c r="A33" s="137"/>
      <c r="B33" s="138"/>
      <c r="C33" s="138"/>
      <c r="D33" s="138"/>
      <c r="E33" s="138"/>
      <c r="F33" s="138"/>
      <c r="G33" s="138"/>
      <c r="H33" s="138"/>
      <c r="I33" s="135"/>
    </row>
    <row r="34" spans="1:9" ht="13.8" thickTop="1"/>
    <row r="37" spans="1:9" ht="24.6">
      <c r="A37" s="174" t="s">
        <v>160</v>
      </c>
    </row>
    <row r="38" spans="1:9" ht="40.5" customHeight="1">
      <c r="A38" s="655" t="s">
        <v>161</v>
      </c>
      <c r="B38" s="655"/>
      <c r="C38" s="655"/>
      <c r="D38" s="655"/>
      <c r="E38" s="655"/>
      <c r="F38" s="655"/>
      <c r="G38" s="655"/>
    </row>
    <row r="39" spans="1:9" ht="30.75" customHeight="1">
      <c r="A39" s="647" t="s">
        <v>162</v>
      </c>
      <c r="B39" s="647"/>
      <c r="C39" s="647"/>
      <c r="D39" s="647"/>
      <c r="E39" s="647"/>
      <c r="F39" s="647"/>
      <c r="G39" s="647"/>
    </row>
    <row r="40" spans="1:9" ht="15">
      <c r="A40" s="175"/>
    </row>
    <row r="41" spans="1:9" ht="69.75" customHeight="1">
      <c r="A41" s="642" t="s">
        <v>170</v>
      </c>
      <c r="B41" s="642"/>
      <c r="C41" s="642"/>
      <c r="D41" s="642"/>
      <c r="E41" s="642"/>
      <c r="F41" s="642"/>
      <c r="G41" s="642"/>
    </row>
    <row r="42" spans="1:9" ht="35.25" customHeight="1">
      <c r="A42" s="647" t="s">
        <v>163</v>
      </c>
      <c r="B42" s="647"/>
      <c r="C42" s="647"/>
      <c r="D42" s="647"/>
      <c r="E42" s="647"/>
      <c r="F42" s="647"/>
      <c r="G42" s="647"/>
    </row>
    <row r="43" spans="1:9" ht="59.25" customHeight="1">
      <c r="A43" s="642" t="s">
        <v>164</v>
      </c>
      <c r="B43" s="642"/>
      <c r="C43" s="642"/>
      <c r="D43" s="642"/>
      <c r="E43" s="642"/>
      <c r="F43" s="642"/>
      <c r="G43" s="642"/>
    </row>
    <row r="44" spans="1:9" ht="15">
      <c r="A44" s="176"/>
    </row>
    <row r="45" spans="1:9" ht="27.75" customHeight="1">
      <c r="A45" s="644" t="s">
        <v>165</v>
      </c>
      <c r="B45" s="644"/>
      <c r="C45" s="644"/>
      <c r="D45" s="644"/>
      <c r="E45" s="644"/>
      <c r="F45" s="644"/>
      <c r="G45" s="644"/>
    </row>
    <row r="46" spans="1:9" ht="53.25" customHeight="1">
      <c r="A46" s="643" t="s">
        <v>171</v>
      </c>
      <c r="B46" s="642"/>
      <c r="C46" s="642"/>
      <c r="D46" s="642"/>
      <c r="E46" s="642"/>
      <c r="F46" s="642"/>
      <c r="G46" s="642"/>
    </row>
    <row r="47" spans="1:9" ht="15">
      <c r="A47" s="176"/>
    </row>
    <row r="48" spans="1:9" ht="32.25" customHeight="1">
      <c r="A48" s="644" t="s">
        <v>166</v>
      </c>
      <c r="B48" s="644"/>
      <c r="C48" s="644"/>
      <c r="D48" s="644"/>
      <c r="E48" s="644"/>
      <c r="F48" s="644"/>
      <c r="G48" s="644"/>
    </row>
    <row r="49" spans="1:7" ht="15">
      <c r="A49" s="175"/>
    </row>
    <row r="50" spans="1:7" ht="87" customHeight="1">
      <c r="A50" s="643" t="s">
        <v>172</v>
      </c>
      <c r="B50" s="642"/>
      <c r="C50" s="642"/>
      <c r="D50" s="642"/>
      <c r="E50" s="642"/>
      <c r="F50" s="642"/>
      <c r="G50" s="642"/>
    </row>
    <row r="51" spans="1:7" ht="15">
      <c r="A51" s="176"/>
    </row>
    <row r="52" spans="1:7" ht="32.25" customHeight="1">
      <c r="A52" s="644" t="s">
        <v>167</v>
      </c>
      <c r="B52" s="644"/>
      <c r="C52" s="644"/>
      <c r="D52" s="644"/>
      <c r="E52" s="644"/>
      <c r="F52" s="644"/>
      <c r="G52" s="644"/>
    </row>
    <row r="53" spans="1:7" ht="29.25" customHeight="1">
      <c r="A53" s="642" t="s">
        <v>168</v>
      </c>
      <c r="B53" s="642"/>
      <c r="C53" s="642"/>
      <c r="D53" s="642"/>
      <c r="E53" s="642"/>
      <c r="F53" s="642"/>
      <c r="G53" s="642"/>
    </row>
    <row r="54" spans="1:7" ht="15">
      <c r="A54" s="176"/>
    </row>
    <row r="55" spans="1:7" s="160" customFormat="1" ht="110.25" customHeight="1">
      <c r="A55" s="645" t="s">
        <v>173</v>
      </c>
      <c r="B55" s="646"/>
      <c r="C55" s="646"/>
      <c r="D55" s="646"/>
      <c r="E55" s="646"/>
      <c r="F55" s="646"/>
      <c r="G55" s="646"/>
    </row>
    <row r="56" spans="1:7" ht="34.5" customHeight="1">
      <c r="A56" s="647" t="s">
        <v>169</v>
      </c>
      <c r="B56" s="647"/>
      <c r="C56" s="647"/>
      <c r="D56" s="647"/>
      <c r="E56" s="647"/>
      <c r="F56" s="647"/>
      <c r="G56" s="647"/>
    </row>
    <row r="57" spans="1:7" ht="114" customHeight="1">
      <c r="A57" s="643" t="s">
        <v>174</v>
      </c>
      <c r="B57" s="642"/>
      <c r="C57" s="642"/>
      <c r="D57" s="642"/>
      <c r="E57" s="642"/>
      <c r="F57" s="642"/>
      <c r="G57" s="642"/>
    </row>
    <row r="58" spans="1:7" ht="109.5" customHeight="1">
      <c r="A58" s="642"/>
      <c r="B58" s="642"/>
      <c r="C58" s="642"/>
      <c r="D58" s="642"/>
      <c r="E58" s="642"/>
      <c r="F58" s="642"/>
      <c r="G58" s="642"/>
    </row>
    <row r="59" spans="1:7" ht="15">
      <c r="A59" s="176"/>
    </row>
    <row r="60" spans="1:7" s="173" customFormat="1" ht="57.75" customHeight="1">
      <c r="A60" s="642"/>
      <c r="B60" s="642"/>
      <c r="C60" s="642"/>
      <c r="D60" s="642"/>
      <c r="E60" s="642"/>
      <c r="F60" s="642"/>
      <c r="G60" s="642"/>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8"/>
  <sheetViews>
    <sheetView view="pageBreakPreview" zoomScale="102" zoomScaleNormal="100" zoomScaleSheetLayoutView="102" workbookViewId="0">
      <selection activeCell="G5" sqref="G5"/>
    </sheetView>
  </sheetViews>
  <sheetFormatPr defaultColWidth="9" defaultRowHeight="13.2"/>
  <cols>
    <col min="1" max="1" width="21.33203125" style="51" customWidth="1"/>
    <col min="2" max="2" width="19.6640625" style="51" customWidth="1"/>
    <col min="3" max="3" width="80.21875" style="606" customWidth="1"/>
    <col min="4" max="4" width="14.44140625" style="52" customWidth="1"/>
    <col min="5" max="5" width="13.6640625" style="52" customWidth="1"/>
    <col min="6" max="6" width="13.88671875" style="46" customWidth="1"/>
    <col min="7" max="7" width="58.6640625" style="46" customWidth="1"/>
    <col min="8" max="10" width="9" style="46"/>
    <col min="11" max="11" width="14.109375" style="46" customWidth="1"/>
    <col min="12" max="16384" width="9" style="46"/>
  </cols>
  <sheetData>
    <row r="1" spans="1:5" ht="44.25" customHeight="1">
      <c r="A1" s="248" t="s">
        <v>305</v>
      </c>
      <c r="B1" s="378" t="s">
        <v>239</v>
      </c>
      <c r="C1" s="612" t="s">
        <v>389</v>
      </c>
      <c r="D1" s="249" t="s">
        <v>25</v>
      </c>
      <c r="E1" s="250" t="s">
        <v>26</v>
      </c>
    </row>
    <row r="2" spans="1:5" s="195" customFormat="1" ht="22.95" customHeight="1">
      <c r="A2" s="367" t="s">
        <v>322</v>
      </c>
      <c r="B2" s="385" t="s">
        <v>323</v>
      </c>
      <c r="C2" s="613" t="s">
        <v>372</v>
      </c>
      <c r="D2" s="365">
        <v>44589</v>
      </c>
      <c r="E2" s="366">
        <v>44589</v>
      </c>
    </row>
    <row r="3" spans="1:5" s="195" customFormat="1" ht="22.95" customHeight="1">
      <c r="A3" s="367" t="s">
        <v>255</v>
      </c>
      <c r="B3" s="385" t="s">
        <v>324</v>
      </c>
      <c r="C3" s="614" t="s">
        <v>373</v>
      </c>
      <c r="D3" s="365">
        <v>44589</v>
      </c>
      <c r="E3" s="366">
        <v>44589</v>
      </c>
    </row>
    <row r="4" spans="1:5" s="195" customFormat="1" ht="22.95" customHeight="1">
      <c r="A4" s="367" t="s">
        <v>325</v>
      </c>
      <c r="B4" s="385" t="s">
        <v>326</v>
      </c>
      <c r="C4" s="614" t="s">
        <v>374</v>
      </c>
      <c r="D4" s="365">
        <v>44589</v>
      </c>
      <c r="E4" s="366">
        <v>44589</v>
      </c>
    </row>
    <row r="5" spans="1:5" s="195" customFormat="1" ht="22.95" customHeight="1">
      <c r="A5" s="367" t="s">
        <v>256</v>
      </c>
      <c r="B5" s="385" t="s">
        <v>327</v>
      </c>
      <c r="C5" s="616" t="s">
        <v>375</v>
      </c>
      <c r="D5" s="365">
        <v>44589</v>
      </c>
      <c r="E5" s="366">
        <v>44589</v>
      </c>
    </row>
    <row r="6" spans="1:5" s="195" customFormat="1" ht="22.95" customHeight="1">
      <c r="A6" s="367" t="s">
        <v>255</v>
      </c>
      <c r="B6" s="385" t="s">
        <v>328</v>
      </c>
      <c r="C6" s="618" t="s">
        <v>376</v>
      </c>
      <c r="D6" s="365">
        <v>44588</v>
      </c>
      <c r="E6" s="366">
        <v>44589</v>
      </c>
    </row>
    <row r="7" spans="1:5" s="195" customFormat="1" ht="22.95" customHeight="1">
      <c r="A7" s="367" t="s">
        <v>255</v>
      </c>
      <c r="B7" s="385" t="s">
        <v>329</v>
      </c>
      <c r="C7" s="613" t="s">
        <v>377</v>
      </c>
      <c r="D7" s="365">
        <v>44588</v>
      </c>
      <c r="E7" s="366">
        <v>44589</v>
      </c>
    </row>
    <row r="8" spans="1:5" s="195" customFormat="1" ht="22.95" customHeight="1">
      <c r="A8" s="367" t="s">
        <v>255</v>
      </c>
      <c r="B8" s="385" t="s">
        <v>330</v>
      </c>
      <c r="C8" s="615" t="s">
        <v>378</v>
      </c>
      <c r="D8" s="365">
        <v>44588</v>
      </c>
      <c r="E8" s="366">
        <v>44589</v>
      </c>
    </row>
    <row r="9" spans="1:5" s="195" customFormat="1" ht="22.95" customHeight="1">
      <c r="A9" s="367" t="s">
        <v>325</v>
      </c>
      <c r="B9" s="385" t="s">
        <v>331</v>
      </c>
      <c r="C9" s="617" t="s">
        <v>379</v>
      </c>
      <c r="D9" s="365">
        <v>44588</v>
      </c>
      <c r="E9" s="366">
        <v>44589</v>
      </c>
    </row>
    <row r="10" spans="1:5" s="195" customFormat="1" ht="22.95" customHeight="1">
      <c r="A10" s="367" t="s">
        <v>255</v>
      </c>
      <c r="B10" s="385" t="s">
        <v>332</v>
      </c>
      <c r="C10" s="617" t="s">
        <v>380</v>
      </c>
      <c r="D10" s="365">
        <v>44588</v>
      </c>
      <c r="E10" s="366">
        <v>44589</v>
      </c>
    </row>
    <row r="11" spans="1:5" s="195" customFormat="1" ht="22.95" customHeight="1">
      <c r="A11" s="367" t="s">
        <v>255</v>
      </c>
      <c r="B11" s="385" t="s">
        <v>333</v>
      </c>
      <c r="C11" s="368" t="s">
        <v>381</v>
      </c>
      <c r="D11" s="365">
        <v>44588</v>
      </c>
      <c r="E11" s="366">
        <v>44588</v>
      </c>
    </row>
    <row r="12" spans="1:5" s="195" customFormat="1" ht="22.95" customHeight="1">
      <c r="A12" s="367" t="s">
        <v>255</v>
      </c>
      <c r="B12" s="385" t="s">
        <v>334</v>
      </c>
      <c r="C12" s="618" t="s">
        <v>382</v>
      </c>
      <c r="D12" s="365">
        <v>44588</v>
      </c>
      <c r="E12" s="366">
        <v>44588</v>
      </c>
    </row>
    <row r="13" spans="1:5" s="195" customFormat="1" ht="22.95" customHeight="1">
      <c r="A13" s="367" t="s">
        <v>255</v>
      </c>
      <c r="B13" s="385" t="s">
        <v>335</v>
      </c>
      <c r="C13" s="614" t="s">
        <v>383</v>
      </c>
      <c r="D13" s="365">
        <v>44587</v>
      </c>
      <c r="E13" s="366">
        <v>44588</v>
      </c>
    </row>
    <row r="14" spans="1:5" s="195" customFormat="1" ht="22.95" customHeight="1">
      <c r="A14" s="367" t="s">
        <v>256</v>
      </c>
      <c r="B14" s="385" t="s">
        <v>336</v>
      </c>
      <c r="C14" s="614" t="s">
        <v>384</v>
      </c>
      <c r="D14" s="365">
        <v>44587</v>
      </c>
      <c r="E14" s="366">
        <v>44588</v>
      </c>
    </row>
    <row r="15" spans="1:5" s="195" customFormat="1" ht="22.95" customHeight="1">
      <c r="A15" s="367" t="s">
        <v>255</v>
      </c>
      <c r="B15" s="385" t="s">
        <v>337</v>
      </c>
      <c r="C15" s="615" t="s">
        <v>385</v>
      </c>
      <c r="D15" s="365">
        <v>44587</v>
      </c>
      <c r="E15" s="366">
        <v>44588</v>
      </c>
    </row>
    <row r="16" spans="1:5" s="195" customFormat="1" ht="22.95" customHeight="1">
      <c r="A16" s="367" t="s">
        <v>255</v>
      </c>
      <c r="B16" s="385" t="s">
        <v>338</v>
      </c>
      <c r="C16" s="616" t="s">
        <v>386</v>
      </c>
      <c r="D16" s="365">
        <v>44587</v>
      </c>
      <c r="E16" s="366">
        <v>44588</v>
      </c>
    </row>
    <row r="17" spans="1:5" s="195" customFormat="1" ht="22.95" customHeight="1">
      <c r="A17" s="367" t="s">
        <v>256</v>
      </c>
      <c r="B17" s="385" t="s">
        <v>339</v>
      </c>
      <c r="C17" s="368" t="s">
        <v>387</v>
      </c>
      <c r="D17" s="365">
        <v>44587</v>
      </c>
      <c r="E17" s="366">
        <v>44588</v>
      </c>
    </row>
    <row r="18" spans="1:5" s="195" customFormat="1" ht="22.95" customHeight="1">
      <c r="A18" s="367" t="s">
        <v>322</v>
      </c>
      <c r="B18" s="385" t="s">
        <v>340</v>
      </c>
      <c r="C18" s="613" t="s">
        <v>388</v>
      </c>
      <c r="D18" s="365">
        <v>44587</v>
      </c>
      <c r="E18" s="366">
        <v>44588</v>
      </c>
    </row>
    <row r="19" spans="1:5" s="195" customFormat="1" ht="22.95" customHeight="1">
      <c r="A19" s="367" t="s">
        <v>255</v>
      </c>
      <c r="B19" s="385" t="s">
        <v>341</v>
      </c>
      <c r="C19" s="616" t="s">
        <v>342</v>
      </c>
      <c r="D19" s="365">
        <v>44587</v>
      </c>
      <c r="E19" s="366">
        <v>44587</v>
      </c>
    </row>
    <row r="20" spans="1:5" s="195" customFormat="1" ht="22.95" customHeight="1">
      <c r="A20" s="367" t="s">
        <v>255</v>
      </c>
      <c r="B20" s="385" t="s">
        <v>343</v>
      </c>
      <c r="C20" s="368" t="s">
        <v>344</v>
      </c>
      <c r="D20" s="365">
        <v>44586</v>
      </c>
      <c r="E20" s="366">
        <v>44587</v>
      </c>
    </row>
    <row r="21" spans="1:5" s="195" customFormat="1" ht="22.95" customHeight="1">
      <c r="A21" s="367" t="s">
        <v>255</v>
      </c>
      <c r="B21" s="385" t="s">
        <v>345</v>
      </c>
      <c r="C21" s="613" t="s">
        <v>346</v>
      </c>
      <c r="D21" s="365">
        <v>44586</v>
      </c>
      <c r="E21" s="366">
        <v>44587</v>
      </c>
    </row>
    <row r="22" spans="1:5" s="195" customFormat="1" ht="22.95" customHeight="1">
      <c r="A22" s="367" t="s">
        <v>255</v>
      </c>
      <c r="B22" s="385" t="s">
        <v>347</v>
      </c>
      <c r="C22" s="368" t="s">
        <v>348</v>
      </c>
      <c r="D22" s="365">
        <v>44586</v>
      </c>
      <c r="E22" s="366">
        <v>44587</v>
      </c>
    </row>
    <row r="23" spans="1:5" s="195" customFormat="1" ht="22.95" customHeight="1">
      <c r="A23" s="367" t="s">
        <v>255</v>
      </c>
      <c r="B23" s="385" t="s">
        <v>349</v>
      </c>
      <c r="C23" s="616" t="s">
        <v>350</v>
      </c>
      <c r="D23" s="365">
        <v>44586</v>
      </c>
      <c r="E23" s="366">
        <v>44586</v>
      </c>
    </row>
    <row r="24" spans="1:5" s="195" customFormat="1" ht="22.95" customHeight="1">
      <c r="A24" s="367" t="s">
        <v>256</v>
      </c>
      <c r="B24" s="385" t="s">
        <v>351</v>
      </c>
      <c r="C24" s="616" t="s">
        <v>352</v>
      </c>
      <c r="D24" s="365">
        <v>44586</v>
      </c>
      <c r="E24" s="366">
        <v>44586</v>
      </c>
    </row>
    <row r="25" spans="1:5" s="195" customFormat="1" ht="22.95" customHeight="1">
      <c r="A25" s="367" t="s">
        <v>255</v>
      </c>
      <c r="B25" s="385" t="s">
        <v>353</v>
      </c>
      <c r="C25" s="614" t="s">
        <v>354</v>
      </c>
      <c r="D25" s="365">
        <v>44585</v>
      </c>
      <c r="E25" s="366">
        <v>44586</v>
      </c>
    </row>
    <row r="26" spans="1:5" s="195" customFormat="1" ht="22.95" customHeight="1">
      <c r="A26" s="367" t="s">
        <v>255</v>
      </c>
      <c r="B26" s="385" t="s">
        <v>355</v>
      </c>
      <c r="C26" s="613" t="s">
        <v>356</v>
      </c>
      <c r="D26" s="365">
        <v>44585</v>
      </c>
      <c r="E26" s="366">
        <v>44586</v>
      </c>
    </row>
    <row r="27" spans="1:5" s="195" customFormat="1" ht="22.95" customHeight="1">
      <c r="A27" s="367" t="s">
        <v>255</v>
      </c>
      <c r="B27" s="385" t="s">
        <v>357</v>
      </c>
      <c r="C27" s="614" t="s">
        <v>358</v>
      </c>
      <c r="D27" s="365">
        <v>44585</v>
      </c>
      <c r="E27" s="366">
        <v>44586</v>
      </c>
    </row>
    <row r="28" spans="1:5" s="195" customFormat="1" ht="22.95" customHeight="1">
      <c r="A28" s="367" t="s">
        <v>322</v>
      </c>
      <c r="B28" s="385" t="s">
        <v>359</v>
      </c>
      <c r="C28" s="616" t="s">
        <v>360</v>
      </c>
      <c r="D28" s="365">
        <v>44585</v>
      </c>
      <c r="E28" s="366">
        <v>44586</v>
      </c>
    </row>
    <row r="29" spans="1:5" s="195" customFormat="1" ht="22.95" customHeight="1">
      <c r="A29" s="367" t="s">
        <v>256</v>
      </c>
      <c r="B29" s="385" t="s">
        <v>361</v>
      </c>
      <c r="C29" s="616" t="s">
        <v>362</v>
      </c>
      <c r="D29" s="365">
        <v>44585</v>
      </c>
      <c r="E29" s="366">
        <v>44585</v>
      </c>
    </row>
    <row r="30" spans="1:5" s="195" customFormat="1" ht="22.95" customHeight="1">
      <c r="A30" s="367" t="s">
        <v>255</v>
      </c>
      <c r="B30" s="385" t="s">
        <v>363</v>
      </c>
      <c r="C30" s="368" t="s">
        <v>364</v>
      </c>
      <c r="D30" s="365">
        <v>44585</v>
      </c>
      <c r="E30" s="366">
        <v>44585</v>
      </c>
    </row>
    <row r="31" spans="1:5" s="195" customFormat="1" ht="22.95" customHeight="1">
      <c r="A31" s="367" t="s">
        <v>365</v>
      </c>
      <c r="B31" s="385" t="s">
        <v>366</v>
      </c>
      <c r="C31" s="368" t="s">
        <v>367</v>
      </c>
      <c r="D31" s="365">
        <v>44582</v>
      </c>
      <c r="E31" s="366">
        <v>44585</v>
      </c>
    </row>
    <row r="32" spans="1:5" s="195" customFormat="1" ht="22.95" customHeight="1">
      <c r="A32" s="367" t="s">
        <v>255</v>
      </c>
      <c r="B32" s="385" t="s">
        <v>368</v>
      </c>
      <c r="C32" s="613" t="s">
        <v>369</v>
      </c>
      <c r="D32" s="365">
        <v>44585</v>
      </c>
      <c r="E32" s="366">
        <v>44585</v>
      </c>
    </row>
    <row r="33" spans="1:11" s="195" customFormat="1" ht="22.95" customHeight="1">
      <c r="A33" s="367" t="s">
        <v>322</v>
      </c>
      <c r="B33" s="385" t="s">
        <v>370</v>
      </c>
      <c r="C33" s="614" t="s">
        <v>371</v>
      </c>
      <c r="D33" s="365">
        <v>44582</v>
      </c>
      <c r="E33" s="366">
        <v>44585</v>
      </c>
    </row>
    <row r="34" spans="1:11" s="195" customFormat="1" ht="22.95" hidden="1" customHeight="1">
      <c r="A34" s="367" t="s">
        <v>255</v>
      </c>
      <c r="B34" s="364" t="s">
        <v>257</v>
      </c>
      <c r="C34" s="368" t="s">
        <v>258</v>
      </c>
      <c r="D34" s="365">
        <v>44550</v>
      </c>
      <c r="E34" s="366">
        <v>44550</v>
      </c>
    </row>
    <row r="35" spans="1:11" s="195" customFormat="1" ht="22.95" hidden="1" customHeight="1">
      <c r="A35" s="367" t="s">
        <v>256</v>
      </c>
      <c r="B35" s="364" t="s">
        <v>259</v>
      </c>
      <c r="C35" s="368" t="s">
        <v>260</v>
      </c>
      <c r="D35" s="365">
        <v>44550</v>
      </c>
      <c r="E35" s="366">
        <v>44550</v>
      </c>
    </row>
    <row r="36" spans="1:11" s="195" customFormat="1" ht="22.95" hidden="1" customHeight="1">
      <c r="A36" s="367"/>
      <c r="B36" s="364"/>
      <c r="C36" s="368"/>
      <c r="D36" s="365"/>
      <c r="E36" s="366"/>
    </row>
    <row r="37" spans="1:11" s="195" customFormat="1" ht="22.95" hidden="1" customHeight="1">
      <c r="A37" s="367"/>
      <c r="B37" s="364"/>
      <c r="C37" s="368"/>
      <c r="D37" s="365"/>
      <c r="E37" s="366"/>
    </row>
    <row r="38" spans="1:11" s="195" customFormat="1" ht="22.95" hidden="1" customHeight="1">
      <c r="A38" s="367"/>
      <c r="B38" s="364"/>
      <c r="C38" s="368"/>
      <c r="D38" s="365"/>
      <c r="E38" s="366"/>
    </row>
    <row r="39" spans="1:11" s="195" customFormat="1" ht="22.95" hidden="1" customHeight="1">
      <c r="A39" s="367"/>
      <c r="B39" s="364"/>
      <c r="C39" s="368"/>
      <c r="D39" s="365"/>
      <c r="E39" s="366"/>
    </row>
    <row r="40" spans="1:11" s="195" customFormat="1" ht="22.95" hidden="1" customHeight="1">
      <c r="A40" s="367"/>
      <c r="B40" s="364"/>
      <c r="C40" s="368"/>
      <c r="D40" s="365"/>
      <c r="E40" s="366"/>
    </row>
    <row r="41" spans="1:11" s="195" customFormat="1" ht="22.95" hidden="1" customHeight="1">
      <c r="A41" s="367"/>
      <c r="B41" s="364"/>
      <c r="C41" s="368"/>
      <c r="D41" s="365"/>
      <c r="E41" s="366"/>
    </row>
    <row r="42" spans="1:11" s="195" customFormat="1" ht="22.2" customHeight="1" thickBot="1">
      <c r="A42" s="329"/>
      <c r="B42" s="330"/>
      <c r="C42" s="330"/>
      <c r="D42" s="324"/>
      <c r="E42" s="325"/>
    </row>
    <row r="43" spans="1:11" s="195" customFormat="1" ht="22.2" customHeight="1">
      <c r="A43" s="326"/>
      <c r="B43" s="327"/>
      <c r="C43" s="328"/>
      <c r="D43" s="327"/>
      <c r="E43" s="327"/>
    </row>
    <row r="44" spans="1:11" s="195" customFormat="1" ht="18" customHeight="1">
      <c r="A44" s="318"/>
      <c r="B44" s="319"/>
      <c r="C44" s="603" t="s">
        <v>235</v>
      </c>
      <c r="D44" s="320"/>
      <c r="E44" s="320"/>
    </row>
    <row r="45" spans="1:11" ht="18.75" customHeight="1">
      <c r="A45" s="46"/>
      <c r="B45" s="46"/>
      <c r="C45" s="195"/>
      <c r="D45" s="46"/>
      <c r="E45" s="46"/>
    </row>
    <row r="46" spans="1:11" ht="9" customHeight="1">
      <c r="A46" s="47"/>
      <c r="B46" s="48"/>
      <c r="C46" s="604"/>
      <c r="D46" s="49"/>
      <c r="E46" s="49"/>
    </row>
    <row r="47" spans="1:11" s="50" customFormat="1" ht="20.25" customHeight="1">
      <c r="A47" s="197" t="s">
        <v>176</v>
      </c>
      <c r="B47" s="197"/>
      <c r="C47" s="605"/>
      <c r="D47" s="63"/>
      <c r="E47" s="63"/>
    </row>
    <row r="48" spans="1:11" s="50" customFormat="1" ht="20.25" customHeight="1">
      <c r="A48" s="873" t="s">
        <v>27</v>
      </c>
      <c r="B48" s="873"/>
      <c r="C48" s="873"/>
      <c r="D48" s="64"/>
      <c r="E48" s="64"/>
      <c r="J48" s="196"/>
      <c r="K48" s="196"/>
    </row>
  </sheetData>
  <mergeCells count="1">
    <mergeCell ref="A48:C48"/>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N13" sqref="N13"/>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77" t="s">
        <v>306</v>
      </c>
      <c r="B1" s="878"/>
      <c r="C1" s="878"/>
      <c r="D1" s="878"/>
      <c r="E1" s="878"/>
      <c r="F1" s="878"/>
      <c r="G1" s="878"/>
      <c r="H1" s="878"/>
      <c r="I1" s="878"/>
      <c r="J1" s="878"/>
      <c r="K1" s="878"/>
      <c r="L1" s="878"/>
      <c r="M1" s="878"/>
      <c r="N1" s="879"/>
    </row>
    <row r="2" spans="1:16" s="381" customFormat="1" ht="47.4" customHeight="1" thickBot="1">
      <c r="A2" s="892" t="s">
        <v>471</v>
      </c>
      <c r="B2" s="893"/>
      <c r="C2" s="893"/>
      <c r="D2" s="893"/>
      <c r="E2" s="893"/>
      <c r="F2" s="893"/>
      <c r="G2" s="893"/>
      <c r="H2" s="893"/>
      <c r="I2" s="893"/>
      <c r="J2" s="893"/>
      <c r="K2" s="893"/>
      <c r="L2" s="893"/>
      <c r="M2" s="893"/>
      <c r="N2" s="894"/>
      <c r="O2" s="14"/>
    </row>
    <row r="3" spans="1:16" s="381" customFormat="1" ht="82.8" customHeight="1" thickBot="1">
      <c r="A3" s="895" t="s">
        <v>472</v>
      </c>
      <c r="B3" s="896"/>
      <c r="C3" s="896"/>
      <c r="D3" s="896"/>
      <c r="E3" s="896"/>
      <c r="F3" s="896"/>
      <c r="G3" s="896"/>
      <c r="H3" s="896"/>
      <c r="I3" s="896"/>
      <c r="J3" s="896"/>
      <c r="K3" s="896"/>
      <c r="L3" s="896"/>
      <c r="M3" s="896"/>
      <c r="N3" s="897"/>
      <c r="O3" s="14"/>
    </row>
    <row r="4" spans="1:16" ht="54" customHeight="1">
      <c r="A4" s="886" t="s">
        <v>473</v>
      </c>
      <c r="B4" s="887"/>
      <c r="C4" s="887"/>
      <c r="D4" s="887"/>
      <c r="E4" s="887"/>
      <c r="F4" s="887"/>
      <c r="G4" s="887"/>
      <c r="H4" s="887"/>
      <c r="I4" s="887"/>
      <c r="J4" s="887"/>
      <c r="K4" s="887"/>
      <c r="L4" s="887"/>
      <c r="M4" s="887"/>
      <c r="N4" s="888"/>
    </row>
    <row r="5" spans="1:16" ht="145.19999999999999" customHeight="1" thickBot="1">
      <c r="A5" s="889" t="s">
        <v>474</v>
      </c>
      <c r="B5" s="890"/>
      <c r="C5" s="890"/>
      <c r="D5" s="890"/>
      <c r="E5" s="890"/>
      <c r="F5" s="890"/>
      <c r="G5" s="890"/>
      <c r="H5" s="890"/>
      <c r="I5" s="890"/>
      <c r="J5" s="890"/>
      <c r="K5" s="890"/>
      <c r="L5" s="890"/>
      <c r="M5" s="890"/>
      <c r="N5" s="891"/>
      <c r="O5" s="59"/>
    </row>
    <row r="6" spans="1:16" ht="34.200000000000003" customHeight="1">
      <c r="A6" s="880" t="s">
        <v>475</v>
      </c>
      <c r="B6" s="881"/>
      <c r="C6" s="881"/>
      <c r="D6" s="881"/>
      <c r="E6" s="881"/>
      <c r="F6" s="881"/>
      <c r="G6" s="881"/>
      <c r="H6" s="881"/>
      <c r="I6" s="881"/>
      <c r="J6" s="881"/>
      <c r="K6" s="881"/>
      <c r="L6" s="881"/>
      <c r="M6" s="881"/>
      <c r="N6" s="882"/>
    </row>
    <row r="7" spans="1:16" ht="229.2" customHeight="1" thickBot="1">
      <c r="A7" s="883" t="s">
        <v>476</v>
      </c>
      <c r="B7" s="884"/>
      <c r="C7" s="884"/>
      <c r="D7" s="884"/>
      <c r="E7" s="884"/>
      <c r="F7" s="884"/>
      <c r="G7" s="884"/>
      <c r="H7" s="884"/>
      <c r="I7" s="884"/>
      <c r="J7" s="884"/>
      <c r="K7" s="884"/>
      <c r="L7" s="884"/>
      <c r="M7" s="884"/>
      <c r="N7" s="885"/>
      <c r="O7" s="53"/>
    </row>
    <row r="8" spans="1:16" ht="33.6" customHeight="1">
      <c r="A8" s="874" t="s">
        <v>477</v>
      </c>
      <c r="B8" s="875"/>
      <c r="C8" s="875"/>
      <c r="D8" s="875"/>
      <c r="E8" s="875"/>
      <c r="F8" s="875"/>
      <c r="G8" s="875"/>
      <c r="H8" s="875"/>
      <c r="I8" s="875"/>
      <c r="J8" s="875"/>
      <c r="K8" s="875"/>
      <c r="L8" s="875"/>
      <c r="M8" s="875"/>
      <c r="N8" s="876"/>
    </row>
    <row r="9" spans="1:16" ht="201.6" customHeight="1" thickBot="1">
      <c r="A9" s="898" t="s">
        <v>478</v>
      </c>
      <c r="B9" s="899"/>
      <c r="C9" s="899"/>
      <c r="D9" s="899"/>
      <c r="E9" s="899"/>
      <c r="F9" s="899"/>
      <c r="G9" s="899"/>
      <c r="H9" s="899"/>
      <c r="I9" s="899"/>
      <c r="J9" s="899"/>
      <c r="K9" s="899"/>
      <c r="L9" s="899"/>
      <c r="M9" s="899"/>
      <c r="N9" s="900"/>
      <c r="O9" s="59"/>
    </row>
    <row r="10" spans="1:16" s="198" customFormat="1" ht="42" hidden="1" customHeight="1">
      <c r="A10" s="904"/>
      <c r="B10" s="881"/>
      <c r="C10" s="881"/>
      <c r="D10" s="881"/>
      <c r="E10" s="881"/>
      <c r="F10" s="881"/>
      <c r="G10" s="881"/>
      <c r="H10" s="881"/>
      <c r="I10" s="881"/>
      <c r="J10" s="881"/>
      <c r="K10" s="881"/>
      <c r="L10" s="881"/>
      <c r="M10" s="881"/>
      <c r="N10" s="882"/>
      <c r="O10" s="59"/>
    </row>
    <row r="11" spans="1:16" s="198" customFormat="1" ht="42" hidden="1" customHeight="1" thickBot="1">
      <c r="A11" s="883"/>
      <c r="B11" s="884"/>
      <c r="C11" s="884"/>
      <c r="D11" s="884"/>
      <c r="E11" s="884"/>
      <c r="F11" s="884"/>
      <c r="G11" s="884"/>
      <c r="H11" s="884"/>
      <c r="I11" s="884"/>
      <c r="J11" s="884"/>
      <c r="K11" s="884"/>
      <c r="L11" s="884"/>
      <c r="M11" s="884"/>
      <c r="N11" s="885"/>
      <c r="O11" s="59"/>
    </row>
    <row r="12" spans="1:16" s="148" customFormat="1" ht="27" customHeight="1">
      <c r="A12" s="144"/>
      <c r="B12" s="145"/>
      <c r="C12" s="145"/>
      <c r="D12" s="145"/>
      <c r="E12" s="145"/>
      <c r="F12" s="145"/>
      <c r="G12" s="145"/>
      <c r="H12" s="145"/>
      <c r="I12" s="145"/>
      <c r="J12" s="145"/>
      <c r="K12" s="145"/>
      <c r="L12" s="145"/>
      <c r="M12" s="145"/>
      <c r="N12" s="146"/>
      <c r="O12" s="147"/>
    </row>
    <row r="13" spans="1:16" s="148" customFormat="1" ht="27" customHeight="1" thickBot="1">
      <c r="A13" s="144"/>
      <c r="B13" s="145"/>
      <c r="C13" s="145"/>
      <c r="D13" s="145"/>
      <c r="E13" s="145"/>
      <c r="F13" s="145"/>
      <c r="G13" s="145"/>
      <c r="H13" s="145"/>
      <c r="I13" s="145"/>
      <c r="J13" s="145"/>
      <c r="K13" s="145"/>
      <c r="L13" s="145"/>
      <c r="M13" s="145"/>
      <c r="N13" s="146"/>
      <c r="O13" s="147"/>
    </row>
    <row r="14" spans="1:16" ht="49.2" customHeight="1">
      <c r="A14" s="905" t="s">
        <v>390</v>
      </c>
      <c r="B14" s="905"/>
      <c r="C14" s="905"/>
      <c r="D14" s="905"/>
      <c r="E14" s="905"/>
      <c r="F14" s="905"/>
      <c r="G14" s="905"/>
      <c r="H14" s="905"/>
      <c r="I14" s="905"/>
      <c r="J14" s="905"/>
      <c r="K14" s="905"/>
      <c r="L14" s="905"/>
      <c r="M14" s="905"/>
      <c r="N14" s="906"/>
      <c r="P14" s="54"/>
    </row>
    <row r="15" spans="1:16" ht="282.60000000000002" customHeight="1" thickBot="1">
      <c r="A15" s="901" t="s">
        <v>391</v>
      </c>
      <c r="B15" s="902"/>
      <c r="C15" s="902"/>
      <c r="D15" s="902"/>
      <c r="E15" s="902"/>
      <c r="F15" s="902"/>
      <c r="G15" s="902"/>
      <c r="H15" s="902"/>
      <c r="I15" s="902"/>
      <c r="J15" s="902"/>
      <c r="K15" s="902"/>
      <c r="L15" s="902"/>
      <c r="M15" s="902"/>
      <c r="N15" s="903"/>
      <c r="O15" s="66" t="s">
        <v>218</v>
      </c>
      <c r="P15" s="54"/>
    </row>
    <row r="16" spans="1:16" s="317" customFormat="1" ht="61.8" customHeight="1" thickBot="1">
      <c r="A16" s="907" t="s">
        <v>392</v>
      </c>
      <c r="B16" s="908"/>
      <c r="C16" s="908"/>
      <c r="D16" s="908"/>
      <c r="E16" s="908"/>
      <c r="F16" s="908"/>
      <c r="G16" s="908"/>
      <c r="H16" s="908"/>
      <c r="I16" s="908"/>
      <c r="J16" s="908"/>
      <c r="K16" s="908"/>
      <c r="L16" s="908"/>
      <c r="M16" s="908"/>
      <c r="N16" s="909"/>
      <c r="O16" s="14"/>
      <c r="P16" s="54"/>
    </row>
    <row r="17" spans="1:16" ht="50.4" customHeight="1" thickBot="1">
      <c r="A17" s="60"/>
      <c r="B17" s="61"/>
      <c r="C17" s="61"/>
      <c r="D17" s="61"/>
      <c r="E17" s="61"/>
      <c r="F17" s="61"/>
      <c r="G17" s="61"/>
      <c r="H17" s="61"/>
      <c r="I17" s="61"/>
      <c r="J17" s="61"/>
      <c r="K17" s="61"/>
      <c r="L17" s="61"/>
      <c r="M17" s="61"/>
      <c r="N17" s="62"/>
      <c r="P17" s="54"/>
    </row>
    <row r="18" spans="1:16" ht="45.6" customHeight="1">
      <c r="A18" s="838" t="s">
        <v>28</v>
      </c>
      <c r="B18" s="839"/>
      <c r="C18" s="839"/>
      <c r="D18" s="839"/>
      <c r="E18" s="839"/>
      <c r="F18" s="839"/>
      <c r="G18" s="839"/>
      <c r="H18" s="839"/>
      <c r="I18" s="839"/>
      <c r="J18" s="839"/>
      <c r="K18" s="839"/>
      <c r="L18" s="839"/>
      <c r="M18" s="839"/>
      <c r="N18" s="839"/>
      <c r="O18" s="55"/>
      <c r="P18" s="50"/>
    </row>
    <row r="19" spans="1:16" ht="40.200000000000003" customHeight="1">
      <c r="A19" s="840" t="s">
        <v>27</v>
      </c>
      <c r="B19" s="841"/>
      <c r="C19" s="841"/>
      <c r="D19" s="841"/>
      <c r="E19" s="841"/>
      <c r="F19" s="841"/>
      <c r="G19" s="841"/>
      <c r="H19" s="841"/>
      <c r="I19" s="841"/>
      <c r="J19" s="841"/>
      <c r="K19" s="841"/>
      <c r="L19" s="841"/>
      <c r="M19" s="841"/>
      <c r="N19" s="841"/>
      <c r="O19" s="55"/>
      <c r="P19" s="50"/>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A20" sqref="A20"/>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58" customFormat="1" ht="46.2" customHeight="1" thickBot="1">
      <c r="A1" s="220" t="s">
        <v>307</v>
      </c>
      <c r="B1" s="56" t="s">
        <v>0</v>
      </c>
      <c r="C1" s="57" t="s">
        <v>2</v>
      </c>
    </row>
    <row r="2" spans="1:14" s="54" customFormat="1" ht="53.25" customHeight="1">
      <c r="A2" s="321" t="s">
        <v>479</v>
      </c>
      <c r="B2" s="3"/>
      <c r="C2" s="910"/>
    </row>
    <row r="3" spans="1:14" s="54" customFormat="1" ht="348" customHeight="1">
      <c r="A3" s="308" t="s">
        <v>480</v>
      </c>
      <c r="B3" s="67"/>
      <c r="C3" s="911"/>
    </row>
    <row r="4" spans="1:14" s="54" customFormat="1" ht="46.2" customHeight="1" thickBot="1">
      <c r="A4" s="185" t="s">
        <v>481</v>
      </c>
    </row>
    <row r="5" spans="1:14" s="54" customFormat="1" ht="53.25" customHeight="1">
      <c r="A5" s="351" t="s">
        <v>482</v>
      </c>
      <c r="B5" s="3"/>
      <c r="C5" s="910"/>
    </row>
    <row r="6" spans="1:14" s="54" customFormat="1" ht="303.60000000000002" customHeight="1">
      <c r="A6" s="387" t="s">
        <v>483</v>
      </c>
      <c r="B6" s="67"/>
      <c r="C6" s="911"/>
      <c r="D6" t="s">
        <v>218</v>
      </c>
    </row>
    <row r="7" spans="1:14" s="54" customFormat="1" ht="43.2" customHeight="1" thickBot="1">
      <c r="A7" s="185" t="s">
        <v>484</v>
      </c>
    </row>
    <row r="8" spans="1:14" s="54" customFormat="1" ht="53.25" customHeight="1">
      <c r="A8" s="322" t="s">
        <v>485</v>
      </c>
      <c r="B8" s="286"/>
      <c r="C8" s="910"/>
    </row>
    <row r="9" spans="1:14" s="54" customFormat="1" ht="409.6" customHeight="1">
      <c r="A9" s="309" t="s">
        <v>486</v>
      </c>
      <c r="B9" s="287"/>
      <c r="C9" s="911"/>
    </row>
    <row r="10" spans="1:14" s="54" customFormat="1" ht="40.200000000000003" customHeight="1" thickBot="1">
      <c r="A10" s="288" t="s">
        <v>487</v>
      </c>
    </row>
    <row r="11" spans="1:14" s="54" customFormat="1" ht="53.25" hidden="1" customHeight="1">
      <c r="A11" s="354"/>
      <c r="B11" s="352"/>
      <c r="C11" s="352"/>
      <c r="D11" s="352"/>
      <c r="E11" s="352"/>
      <c r="F11" s="352"/>
      <c r="G11" s="352"/>
      <c r="H11" s="352"/>
      <c r="I11" s="352"/>
      <c r="J11" s="352"/>
      <c r="K11" s="352"/>
      <c r="L11" s="352"/>
      <c r="M11" s="352"/>
      <c r="N11" s="353"/>
    </row>
    <row r="12" spans="1:14" s="54" customFormat="1" ht="249.6" hidden="1" customHeight="1" thickBot="1">
      <c r="A12" s="369"/>
      <c r="B12" s="370"/>
      <c r="C12" s="370"/>
      <c r="D12" s="370"/>
      <c r="E12" s="370"/>
      <c r="F12" s="370"/>
      <c r="G12" s="370"/>
      <c r="H12" s="370"/>
      <c r="I12" s="370"/>
      <c r="J12" s="370"/>
      <c r="K12" s="370"/>
      <c r="L12" s="370"/>
      <c r="M12" s="370"/>
      <c r="N12" s="371"/>
    </row>
    <row r="13" spans="1:14" s="54" customFormat="1" ht="42.6" hidden="1" customHeight="1" thickBot="1">
      <c r="A13" s="185"/>
    </row>
    <row r="14" spans="1:14" s="54" customFormat="1" ht="42.6" customHeight="1">
      <c r="A14" s="323"/>
    </row>
    <row r="15" spans="1:14" s="54" customFormat="1" ht="39" customHeight="1">
      <c r="A15" s="54" t="s">
        <v>225</v>
      </c>
    </row>
    <row r="16" spans="1:14" s="54" customFormat="1" ht="32.25" customHeight="1">
      <c r="A16" s="54" t="s">
        <v>226</v>
      </c>
    </row>
    <row r="17" spans="1:3" s="54" customFormat="1" ht="36.75" customHeight="1">
      <c r="A17" s="6"/>
      <c r="B17" s="4"/>
      <c r="C17" s="5"/>
    </row>
    <row r="18" spans="1:3" s="54" customFormat="1" ht="33" customHeight="1">
      <c r="A18" s="6"/>
      <c r="B18" s="4"/>
      <c r="C18" s="5"/>
    </row>
    <row r="19" spans="1:3" s="54" customFormat="1" ht="36.75" customHeight="1">
      <c r="A19" s="6"/>
      <c r="B19" s="4"/>
      <c r="C19" s="5"/>
    </row>
    <row r="20" spans="1:3" s="54" customFormat="1" ht="36.75" customHeight="1">
      <c r="A20" s="6"/>
      <c r="B20" s="4"/>
      <c r="C20" s="5"/>
    </row>
    <row r="21" spans="1:3" s="54" customFormat="1" ht="25.5" customHeight="1">
      <c r="A21" s="6"/>
      <c r="B21" s="4"/>
      <c r="C21" s="5"/>
    </row>
    <row r="22" spans="1:3" s="54" customFormat="1" ht="32.25" customHeight="1">
      <c r="A22" s="6"/>
      <c r="B22" s="4"/>
      <c r="C22" s="5"/>
    </row>
    <row r="23" spans="1:3" s="54" customFormat="1" ht="30.75" customHeight="1">
      <c r="A23" s="6"/>
      <c r="B23" s="4"/>
      <c r="C23" s="5"/>
    </row>
    <row r="24" spans="1:3" s="54" customFormat="1" ht="42.75" customHeight="1">
      <c r="A24" s="6"/>
      <c r="B24" s="4"/>
      <c r="C24" s="5"/>
    </row>
    <row r="25" spans="1:3" s="54" customFormat="1" ht="43.5" customHeight="1">
      <c r="A25" s="6"/>
      <c r="B25" s="4"/>
      <c r="C25" s="5"/>
    </row>
    <row r="26" spans="1:3" s="54" customFormat="1" ht="27.75" customHeight="1">
      <c r="A26" s="6"/>
      <c r="B26" s="4"/>
      <c r="C26" s="5"/>
    </row>
    <row r="27" spans="1:3" s="54" customFormat="1" ht="30.75" customHeight="1">
      <c r="A27" s="6"/>
      <c r="B27" s="4"/>
      <c r="C27" s="5"/>
    </row>
    <row r="28" spans="1:3" s="8" customFormat="1" ht="29.25" customHeight="1">
      <c r="A28" s="6"/>
      <c r="B28" s="4"/>
      <c r="C28" s="5"/>
    </row>
    <row r="29" spans="1:3" ht="27" customHeight="1"/>
    <row r="30" spans="1:3" ht="27" customHeight="1"/>
    <row r="31" spans="1:3" s="54" customFormat="1" ht="27" customHeight="1">
      <c r="A31" s="6"/>
      <c r="B31" s="4"/>
      <c r="C31" s="5"/>
    </row>
    <row r="32" spans="1:3" s="54" customFormat="1" ht="27" customHeight="1">
      <c r="A32" s="6"/>
      <c r="B32" s="4"/>
      <c r="C32" s="5"/>
    </row>
    <row r="33" spans="1:3" s="54" customFormat="1" ht="27" customHeight="1">
      <c r="A33" s="6"/>
      <c r="B33" s="4"/>
      <c r="C33" s="5"/>
    </row>
    <row r="34" spans="1:3" s="54" customFormat="1" ht="27" customHeight="1">
      <c r="A34" s="6"/>
      <c r="B34" s="4"/>
      <c r="C34" s="5"/>
    </row>
    <row r="35" spans="1:3" s="54" customFormat="1" ht="27" customHeight="1">
      <c r="A35" s="6"/>
      <c r="B35" s="4"/>
      <c r="C35" s="5"/>
    </row>
    <row r="36" spans="1:3" s="54" customFormat="1" ht="27" customHeight="1">
      <c r="A36" s="6"/>
      <c r="B36" s="4"/>
      <c r="C36" s="5"/>
    </row>
    <row r="37" spans="1:3" s="54" customFormat="1" ht="27" customHeight="1">
      <c r="A37" s="6"/>
      <c r="B37" s="4"/>
      <c r="C37" s="5"/>
    </row>
  </sheetData>
  <mergeCells count="3">
    <mergeCell ref="C2:C3"/>
    <mergeCell ref="C5:C6"/>
    <mergeCell ref="C8:C9"/>
  </mergeCells>
  <phoneticPr fontId="16"/>
  <hyperlinks>
    <hyperlink ref="A4" r:id="rId1" xr:uid="{25E41D92-0E03-47EF-8D51-218E658E5509}"/>
    <hyperlink ref="A7" r:id="rId2" xr:uid="{9BBD8FD9-1483-4BBE-8CB8-0865DDCF1709}"/>
    <hyperlink ref="A10" r:id="rId3" xr:uid="{C9BFB0B5-6651-46B7-9A53-EA87F85B344D}"/>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V2" sqref="V2"/>
    </sheetView>
  </sheetViews>
  <sheetFormatPr defaultColWidth="8.88671875" defaultRowHeight="13.2"/>
  <cols>
    <col min="1" max="1" width="3.109375" style="199" customWidth="1"/>
    <col min="2" max="2" width="2.6640625" style="199" customWidth="1"/>
    <col min="3" max="4" width="14.77734375" style="199" customWidth="1"/>
    <col min="5" max="5" width="14.77734375" style="397" customWidth="1"/>
    <col min="6" max="6" width="8.88671875" style="397"/>
    <col min="7" max="7" width="5.21875" style="397" customWidth="1"/>
    <col min="8" max="8" width="12.5546875" style="199" customWidth="1"/>
    <col min="9" max="9" width="8.88671875" style="199"/>
    <col min="10" max="10" width="6.33203125" style="199" customWidth="1"/>
    <col min="11" max="13" width="8.88671875" style="199"/>
    <col min="14" max="14" width="4.33203125" style="199" customWidth="1"/>
    <col min="15" max="15" width="6.44140625" style="199" customWidth="1"/>
    <col min="16" max="19" width="8.88671875" style="199"/>
    <col min="20" max="20" width="2.21875" style="199" customWidth="1"/>
    <col min="21" max="24" width="8.88671875" style="199"/>
    <col min="25" max="25" width="5.44140625" style="199" customWidth="1"/>
    <col min="26" max="16384" width="8.88671875" style="199"/>
  </cols>
  <sheetData>
    <row r="1" spans="1:25" ht="39.6" customHeight="1">
      <c r="A1" s="389"/>
      <c r="B1" s="389"/>
      <c r="C1" s="389"/>
      <c r="D1" s="666"/>
      <c r="E1" s="666"/>
      <c r="F1" s="666"/>
      <c r="G1" s="666"/>
      <c r="H1" s="666"/>
      <c r="I1" s="666"/>
      <c r="J1" s="667"/>
      <c r="K1" s="667"/>
      <c r="L1" s="667"/>
      <c r="M1" s="667"/>
      <c r="N1" s="667"/>
      <c r="O1" s="667"/>
      <c r="P1" s="667"/>
      <c r="Q1" s="389"/>
      <c r="R1" s="389"/>
      <c r="S1" s="389"/>
      <c r="T1" s="389"/>
      <c r="U1" s="390"/>
      <c r="V1" s="390"/>
      <c r="W1" s="390"/>
      <c r="X1" s="390"/>
      <c r="Y1" s="390"/>
    </row>
    <row r="2" spans="1:25" ht="37.200000000000003" customHeight="1" thickBot="1">
      <c r="A2" s="389"/>
      <c r="B2" s="389"/>
      <c r="C2" s="557" t="s">
        <v>269</v>
      </c>
      <c r="D2" s="557"/>
      <c r="E2" s="557"/>
      <c r="F2" s="557"/>
      <c r="G2" s="557"/>
      <c r="H2" s="557"/>
      <c r="I2" s="557"/>
      <c r="J2" s="557"/>
      <c r="K2" s="557"/>
      <c r="L2" s="557"/>
      <c r="M2" s="557"/>
      <c r="N2" s="389"/>
      <c r="O2" s="389"/>
      <c r="P2" s="389"/>
      <c r="Q2" s="389"/>
      <c r="R2" s="389"/>
      <c r="S2" s="522"/>
      <c r="T2" s="390"/>
      <c r="U2" s="390"/>
      <c r="V2" s="390"/>
      <c r="W2" s="390"/>
      <c r="X2" s="390"/>
      <c r="Y2" s="390"/>
    </row>
    <row r="3" spans="1:25" ht="32.4" customHeight="1" thickTop="1">
      <c r="A3" s="389"/>
      <c r="B3" s="389"/>
      <c r="C3" s="389"/>
      <c r="D3" s="389"/>
      <c r="E3" s="389"/>
      <c r="F3" s="389"/>
      <c r="G3" s="389"/>
      <c r="H3" s="389"/>
      <c r="I3" s="389"/>
      <c r="J3" s="389"/>
      <c r="K3" s="389"/>
      <c r="L3" s="389"/>
      <c r="M3" s="389"/>
      <c r="N3" s="558"/>
      <c r="O3" s="559"/>
      <c r="P3" s="559"/>
      <c r="Q3" s="559"/>
      <c r="R3" s="559"/>
      <c r="S3" s="560"/>
      <c r="T3" s="561"/>
      <c r="U3" s="390"/>
      <c r="V3" s="390"/>
      <c r="W3" s="390"/>
      <c r="X3" s="390"/>
      <c r="Y3" s="390"/>
    </row>
    <row r="4" spans="1:25" ht="11.4" customHeight="1">
      <c r="A4" s="389"/>
      <c r="B4" s="389"/>
      <c r="C4" s="389"/>
      <c r="D4" s="389"/>
      <c r="E4" s="389"/>
      <c r="F4" s="389"/>
      <c r="G4" s="389"/>
      <c r="H4" s="389"/>
      <c r="I4" s="389"/>
      <c r="J4" s="389"/>
      <c r="K4" s="389"/>
      <c r="L4" s="389"/>
      <c r="M4" s="389"/>
      <c r="N4" s="562"/>
      <c r="O4" s="563"/>
      <c r="P4" s="563"/>
      <c r="Q4" s="563"/>
      <c r="R4" s="563"/>
      <c r="S4" s="563"/>
      <c r="T4" s="564"/>
      <c r="U4" s="390"/>
      <c r="V4" s="390"/>
      <c r="W4" s="390"/>
      <c r="X4" s="390"/>
      <c r="Y4" s="390"/>
    </row>
    <row r="5" spans="1:25" ht="23.4" customHeight="1">
      <c r="A5" s="389"/>
      <c r="B5" s="389"/>
      <c r="C5" s="389"/>
      <c r="D5" s="389"/>
      <c r="E5" s="389"/>
      <c r="F5" s="389"/>
      <c r="G5" s="389"/>
      <c r="H5" s="389"/>
      <c r="I5" s="389"/>
      <c r="J5" s="389"/>
      <c r="K5" s="389"/>
      <c r="L5" s="389"/>
      <c r="M5" s="389"/>
      <c r="N5" s="562"/>
      <c r="O5" s="563"/>
      <c r="P5" s="563"/>
      <c r="Q5" s="563"/>
      <c r="R5" s="563"/>
      <c r="S5" s="563"/>
      <c r="T5" s="564"/>
      <c r="U5" s="390"/>
      <c r="V5" s="390"/>
      <c r="W5" s="390"/>
      <c r="X5" s="390"/>
      <c r="Y5" s="390"/>
    </row>
    <row r="6" spans="1:25" ht="16.2">
      <c r="A6" s="389"/>
      <c r="B6" s="389"/>
      <c r="C6" s="389"/>
      <c r="D6" s="389"/>
      <c r="E6" s="389"/>
      <c r="F6" s="389"/>
      <c r="G6" s="389"/>
      <c r="H6" s="389"/>
      <c r="I6" s="389"/>
      <c r="J6" s="389"/>
      <c r="K6" s="389"/>
      <c r="L6" s="389"/>
      <c r="M6" s="389"/>
      <c r="N6" s="562"/>
      <c r="O6" s="563"/>
      <c r="P6" s="563"/>
      <c r="Q6" s="563"/>
      <c r="R6" s="563"/>
      <c r="S6" s="563"/>
      <c r="T6" s="564"/>
      <c r="U6" s="390"/>
      <c r="V6" s="390"/>
      <c r="W6" s="390"/>
      <c r="X6" s="390"/>
      <c r="Y6" s="390"/>
    </row>
    <row r="7" spans="1:25" ht="11.4" customHeight="1">
      <c r="A7" s="389"/>
      <c r="B7" s="389"/>
      <c r="C7" s="389"/>
      <c r="D7" s="389"/>
      <c r="E7" s="389"/>
      <c r="F7" s="389"/>
      <c r="G7" s="389"/>
      <c r="H7" s="389"/>
      <c r="I7" s="389"/>
      <c r="J7" s="389"/>
      <c r="K7" s="389"/>
      <c r="L7" s="389"/>
      <c r="M7" s="389"/>
      <c r="N7" s="562"/>
      <c r="O7" s="563"/>
      <c r="P7" s="563"/>
      <c r="Q7" s="563"/>
      <c r="R7" s="563"/>
      <c r="S7" s="668"/>
      <c r="T7" s="669"/>
      <c r="U7" s="390"/>
      <c r="V7" s="390"/>
      <c r="W7" s="390"/>
      <c r="X7" s="390"/>
      <c r="Y7" s="390"/>
    </row>
    <row r="8" spans="1:25" ht="16.2" customHeight="1">
      <c r="A8" s="389"/>
      <c r="B8" s="389"/>
      <c r="C8" s="389"/>
      <c r="D8" s="389"/>
      <c r="E8" s="389"/>
      <c r="F8" s="389"/>
      <c r="G8" s="389"/>
      <c r="H8" s="389"/>
      <c r="I8" s="389"/>
      <c r="J8" s="389"/>
      <c r="K8" s="389"/>
      <c r="L8" s="389"/>
      <c r="M8" s="389"/>
      <c r="N8" s="562"/>
      <c r="O8" s="563"/>
      <c r="P8" s="563"/>
      <c r="Q8" s="563"/>
      <c r="R8" s="563"/>
      <c r="S8" s="668"/>
      <c r="T8" s="669"/>
      <c r="U8" s="390"/>
      <c r="V8" s="390"/>
      <c r="W8" s="390"/>
      <c r="X8" s="390"/>
      <c r="Y8" s="390"/>
    </row>
    <row r="9" spans="1:25" ht="16.2" customHeight="1">
      <c r="A9" s="389"/>
      <c r="B9" s="389"/>
      <c r="C9" s="389"/>
      <c r="D9" s="389"/>
      <c r="E9" s="389"/>
      <c r="F9" s="389"/>
      <c r="G9" s="389"/>
      <c r="H9" s="389"/>
      <c r="I9" s="389"/>
      <c r="J9" s="389"/>
      <c r="K9" s="389"/>
      <c r="L9" s="389"/>
      <c r="M9" s="389"/>
      <c r="N9" s="562"/>
      <c r="O9" s="563"/>
      <c r="P9" s="563"/>
      <c r="Q9" s="563"/>
      <c r="R9" s="563"/>
      <c r="S9" s="668"/>
      <c r="T9" s="669"/>
      <c r="U9" s="390"/>
      <c r="V9" s="390"/>
      <c r="W9" s="390"/>
      <c r="X9" s="390"/>
      <c r="Y9" s="390"/>
    </row>
    <row r="10" spans="1:25" ht="11.4" customHeight="1">
      <c r="A10" s="389"/>
      <c r="B10" s="389"/>
      <c r="C10" s="389"/>
      <c r="D10" s="389"/>
      <c r="E10" s="389"/>
      <c r="F10" s="389"/>
      <c r="G10" s="389"/>
      <c r="H10" s="389"/>
      <c r="I10" s="389"/>
      <c r="J10" s="389"/>
      <c r="K10" s="389"/>
      <c r="L10" s="389"/>
      <c r="M10" s="389"/>
      <c r="N10" s="562"/>
      <c r="O10" s="563"/>
      <c r="P10" s="563"/>
      <c r="Q10" s="563"/>
      <c r="R10" s="563"/>
      <c r="S10" s="668"/>
      <c r="T10" s="669"/>
      <c r="U10" s="390"/>
      <c r="V10" s="390"/>
      <c r="W10" s="390"/>
      <c r="X10" s="390"/>
      <c r="Y10" s="390"/>
    </row>
    <row r="11" spans="1:25" ht="107.4" customHeight="1">
      <c r="A11" s="389"/>
      <c r="B11" s="389"/>
      <c r="C11" s="389"/>
      <c r="D11" s="389"/>
      <c r="E11" s="389"/>
      <c r="F11" s="389"/>
      <c r="G11" s="389"/>
      <c r="H11" s="389"/>
      <c r="I11" s="389"/>
      <c r="J11" s="389"/>
      <c r="K11" s="389"/>
      <c r="L11" s="389"/>
      <c r="M11" s="389"/>
      <c r="N11" s="562"/>
      <c r="O11" s="563"/>
      <c r="P11" s="563"/>
      <c r="Q11" s="563"/>
      <c r="R11" s="563"/>
      <c r="S11" s="668"/>
      <c r="T11" s="669"/>
      <c r="U11" s="390"/>
      <c r="V11" s="390"/>
      <c r="W11" s="390"/>
      <c r="X11" s="390"/>
      <c r="Y11" s="390"/>
    </row>
    <row r="12" spans="1:25" ht="16.2">
      <c r="A12" s="389"/>
      <c r="B12" s="389"/>
      <c r="C12" s="389"/>
      <c r="D12" s="389"/>
      <c r="E12" s="389"/>
      <c r="F12" s="389"/>
      <c r="G12" s="389"/>
      <c r="H12" s="389"/>
      <c r="I12" s="389"/>
      <c r="J12" s="389"/>
      <c r="K12" s="389"/>
      <c r="L12" s="389"/>
      <c r="M12" s="389"/>
      <c r="N12" s="562"/>
      <c r="O12" s="563"/>
      <c r="P12" s="563"/>
      <c r="Q12" s="563"/>
      <c r="R12" s="563"/>
      <c r="S12" s="563"/>
      <c r="T12" s="564"/>
      <c r="U12" s="390"/>
      <c r="V12" s="390"/>
      <c r="W12" s="390"/>
      <c r="X12" s="390"/>
      <c r="Y12" s="390"/>
    </row>
    <row r="13" spans="1:25" ht="11.4" customHeight="1">
      <c r="A13" s="389"/>
      <c r="B13" s="389"/>
      <c r="C13" s="389"/>
      <c r="D13" s="389"/>
      <c r="E13" s="389"/>
      <c r="F13" s="389"/>
      <c r="G13" s="389"/>
      <c r="H13" s="389"/>
      <c r="I13" s="389"/>
      <c r="J13" s="389"/>
      <c r="K13" s="389"/>
      <c r="L13" s="389"/>
      <c r="M13" s="389"/>
      <c r="N13" s="562"/>
      <c r="O13" s="563"/>
      <c r="P13" s="563"/>
      <c r="Q13" s="563"/>
      <c r="R13" s="563"/>
      <c r="S13" s="563"/>
      <c r="T13" s="564"/>
      <c r="U13" s="390"/>
      <c r="V13" s="390"/>
      <c r="W13" s="390"/>
      <c r="X13" s="390"/>
      <c r="Y13" s="390"/>
    </row>
    <row r="14" spans="1:25" ht="24" customHeight="1">
      <c r="A14" s="389"/>
      <c r="B14" s="389"/>
      <c r="C14" s="389"/>
      <c r="D14" s="389"/>
      <c r="E14" s="389"/>
      <c r="F14" s="389"/>
      <c r="G14" s="389"/>
      <c r="H14" s="389"/>
      <c r="I14" s="389"/>
      <c r="J14" s="389"/>
      <c r="K14" s="389"/>
      <c r="L14" s="389"/>
      <c r="M14" s="389"/>
      <c r="N14" s="562"/>
      <c r="O14" s="563"/>
      <c r="P14" s="563"/>
      <c r="Q14" s="563"/>
      <c r="R14" s="563"/>
      <c r="S14" s="563"/>
      <c r="T14" s="564"/>
      <c r="U14" s="390"/>
      <c r="V14" s="390"/>
      <c r="W14" s="390"/>
      <c r="X14" s="390"/>
      <c r="Y14" s="390"/>
    </row>
    <row r="15" spans="1:25" ht="16.2">
      <c r="A15" s="389"/>
      <c r="B15" s="389"/>
      <c r="C15" s="389"/>
      <c r="D15" s="389"/>
      <c r="E15" s="389"/>
      <c r="F15" s="389"/>
      <c r="G15" s="389"/>
      <c r="H15" s="389"/>
      <c r="I15" s="389"/>
      <c r="J15" s="389"/>
      <c r="K15" s="389"/>
      <c r="L15" s="389"/>
      <c r="M15" s="389"/>
      <c r="N15" s="562"/>
      <c r="O15" s="563"/>
      <c r="P15" s="563"/>
      <c r="Q15" s="563"/>
      <c r="R15" s="563"/>
      <c r="S15" s="563"/>
      <c r="T15" s="564"/>
      <c r="U15" s="390"/>
      <c r="V15" s="390"/>
      <c r="W15" s="390"/>
      <c r="X15" s="390"/>
      <c r="Y15" s="390"/>
    </row>
    <row r="16" spans="1:25" ht="32.4" customHeight="1">
      <c r="A16" s="389"/>
      <c r="B16" s="389"/>
      <c r="C16" s="389"/>
      <c r="D16" s="389" t="s">
        <v>270</v>
      </c>
      <c r="E16" s="389" t="s">
        <v>271</v>
      </c>
      <c r="F16" s="670" t="s">
        <v>272</v>
      </c>
      <c r="G16" s="670"/>
      <c r="H16" s="389" t="s">
        <v>270</v>
      </c>
      <c r="I16" s="670" t="s">
        <v>273</v>
      </c>
      <c r="J16" s="670"/>
      <c r="K16" s="670" t="s">
        <v>274</v>
      </c>
      <c r="L16" s="670"/>
      <c r="M16" s="389"/>
      <c r="N16" s="562"/>
      <c r="O16" s="658" t="s">
        <v>277</v>
      </c>
      <c r="P16" s="658"/>
      <c r="Q16" s="658"/>
      <c r="R16" s="671" t="s">
        <v>279</v>
      </c>
      <c r="S16" s="671"/>
      <c r="T16" s="564"/>
      <c r="U16" s="390"/>
      <c r="V16" s="390"/>
      <c r="W16" s="390"/>
      <c r="X16" s="390"/>
      <c r="Y16" s="390"/>
    </row>
    <row r="17" spans="1:25" ht="32.4" customHeight="1">
      <c r="A17" s="389"/>
      <c r="B17" s="389"/>
      <c r="C17" s="389"/>
      <c r="D17" s="662" t="s">
        <v>275</v>
      </c>
      <c r="E17" s="662"/>
      <c r="F17" s="662"/>
      <c r="G17" s="389"/>
      <c r="H17" s="662" t="s">
        <v>276</v>
      </c>
      <c r="I17" s="662"/>
      <c r="J17" s="662"/>
      <c r="K17" s="556"/>
      <c r="L17" s="389"/>
      <c r="M17" s="389"/>
      <c r="N17" s="562"/>
      <c r="O17" s="657" t="s">
        <v>270</v>
      </c>
      <c r="P17" s="657"/>
      <c r="Q17" s="657"/>
      <c r="R17" s="658" t="s">
        <v>278</v>
      </c>
      <c r="S17" s="658"/>
      <c r="T17" s="659"/>
      <c r="U17" s="390"/>
      <c r="V17" s="390"/>
      <c r="W17" s="390"/>
      <c r="X17" s="390"/>
      <c r="Y17" s="390"/>
    </row>
    <row r="18" spans="1:25" ht="6.6" customHeight="1">
      <c r="A18" s="389"/>
      <c r="B18" s="389"/>
      <c r="C18" s="389"/>
      <c r="D18" s="389"/>
      <c r="E18" s="389"/>
      <c r="F18" s="389"/>
      <c r="G18" s="389"/>
      <c r="H18" s="389"/>
      <c r="I18" s="389"/>
      <c r="J18" s="389"/>
      <c r="K18" s="389"/>
      <c r="L18" s="389"/>
      <c r="M18" s="389"/>
      <c r="N18" s="562"/>
      <c r="O18" s="563" t="s">
        <v>209</v>
      </c>
      <c r="P18" s="563"/>
      <c r="Q18" s="563"/>
      <c r="R18" s="563"/>
      <c r="S18" s="563"/>
      <c r="T18" s="564"/>
      <c r="U18" s="390"/>
      <c r="V18" s="390"/>
      <c r="W18" s="390"/>
      <c r="X18" s="573"/>
      <c r="Y18" s="390"/>
    </row>
    <row r="19" spans="1:25" ht="24" customHeight="1">
      <c r="A19" s="389"/>
      <c r="B19" s="389"/>
      <c r="C19" s="389"/>
      <c r="D19" s="389"/>
      <c r="E19" s="389"/>
      <c r="F19" s="389"/>
      <c r="G19" s="389"/>
      <c r="H19" s="389"/>
      <c r="I19" s="389"/>
      <c r="J19" s="389"/>
      <c r="K19" s="389"/>
      <c r="L19" s="389"/>
      <c r="M19" s="389"/>
      <c r="N19" s="562"/>
      <c r="O19" s="568"/>
      <c r="P19" s="663" t="s">
        <v>287</v>
      </c>
      <c r="Q19" s="664"/>
      <c r="R19" s="664"/>
      <c r="S19" s="568"/>
      <c r="T19" s="564"/>
      <c r="U19" s="390"/>
      <c r="V19" s="390"/>
      <c r="W19" s="390"/>
      <c r="X19" s="390"/>
      <c r="Y19" s="390"/>
    </row>
    <row r="20" spans="1:25" ht="16.2" customHeight="1" thickBot="1">
      <c r="A20" s="389"/>
      <c r="B20" s="389"/>
      <c r="C20" s="389"/>
      <c r="D20" s="389"/>
      <c r="E20" s="389"/>
      <c r="F20" s="389"/>
      <c r="G20" s="389"/>
      <c r="H20" s="389"/>
      <c r="I20" s="389"/>
      <c r="J20" s="389"/>
      <c r="K20" s="389"/>
      <c r="L20" s="389"/>
      <c r="M20" s="389"/>
      <c r="N20" s="565"/>
      <c r="O20" s="566"/>
      <c r="P20" s="566"/>
      <c r="Q20" s="566"/>
      <c r="R20" s="566"/>
      <c r="S20" s="566"/>
      <c r="T20" s="567"/>
      <c r="U20" s="390"/>
      <c r="V20" s="390"/>
      <c r="W20" s="390"/>
      <c r="X20" s="390"/>
      <c r="Y20" s="390"/>
    </row>
    <row r="21" spans="1:25" ht="16.8" thickTop="1">
      <c r="A21" s="389"/>
      <c r="B21" s="389"/>
      <c r="C21" s="665" t="s">
        <v>280</v>
      </c>
      <c r="D21" s="665"/>
      <c r="E21" s="665"/>
      <c r="F21" s="665"/>
      <c r="G21" s="665"/>
      <c r="H21" s="665"/>
      <c r="I21" s="665"/>
      <c r="J21" s="665"/>
      <c r="K21" s="665"/>
      <c r="L21" s="665"/>
      <c r="M21" s="665"/>
      <c r="N21" s="665"/>
      <c r="O21" s="665"/>
      <c r="P21" s="665"/>
      <c r="Q21" s="665"/>
      <c r="R21" s="665"/>
      <c r="S21" s="665"/>
      <c r="T21" s="665"/>
      <c r="U21" s="390"/>
      <c r="V21" s="390"/>
      <c r="W21" s="390"/>
      <c r="X21" s="390"/>
      <c r="Y21" s="390"/>
    </row>
    <row r="22" spans="1:25" ht="48.6" customHeight="1">
      <c r="A22" s="389"/>
      <c r="B22" s="389"/>
      <c r="C22" s="665"/>
      <c r="D22" s="665"/>
      <c r="E22" s="665"/>
      <c r="F22" s="665"/>
      <c r="G22" s="665"/>
      <c r="H22" s="665"/>
      <c r="I22" s="665"/>
      <c r="J22" s="665"/>
      <c r="K22" s="665"/>
      <c r="L22" s="665"/>
      <c r="M22" s="665"/>
      <c r="N22" s="665"/>
      <c r="O22" s="665"/>
      <c r="P22" s="665"/>
      <c r="Q22" s="665"/>
      <c r="R22" s="665"/>
      <c r="S22" s="665"/>
      <c r="T22" s="665"/>
      <c r="U22" s="390"/>
      <c r="V22" s="390"/>
      <c r="W22" s="390"/>
      <c r="X22" s="390"/>
      <c r="Y22" s="390"/>
    </row>
    <row r="23" spans="1:25" ht="48.6" customHeight="1">
      <c r="A23" s="389"/>
      <c r="B23" s="389"/>
      <c r="C23" s="656" t="s">
        <v>282</v>
      </c>
      <c r="D23" s="656"/>
      <c r="E23" s="656"/>
      <c r="F23" s="661" t="s">
        <v>281</v>
      </c>
      <c r="G23" s="661"/>
      <c r="H23" s="661"/>
      <c r="I23" s="661"/>
      <c r="J23" s="661"/>
      <c r="K23" s="661"/>
      <c r="L23" s="661"/>
      <c r="M23" s="661"/>
      <c r="N23" s="661"/>
      <c r="O23" s="661"/>
      <c r="P23" s="656" t="s">
        <v>283</v>
      </c>
      <c r="Q23" s="656"/>
      <c r="R23" s="656"/>
      <c r="S23" s="656"/>
      <c r="T23" s="570"/>
      <c r="U23" s="390"/>
      <c r="V23" s="390"/>
      <c r="W23" s="390"/>
      <c r="X23" s="390"/>
      <c r="Y23" s="390"/>
    </row>
    <row r="24" spans="1:25" ht="16.2" customHeight="1">
      <c r="A24" s="389"/>
      <c r="B24" s="389"/>
      <c r="C24" s="389"/>
      <c r="D24" s="389"/>
      <c r="E24" s="389"/>
      <c r="F24" s="569"/>
      <c r="G24" s="569"/>
      <c r="H24" s="569"/>
      <c r="I24" s="569"/>
      <c r="J24" s="571"/>
      <c r="K24" s="571"/>
      <c r="L24" s="571"/>
      <c r="M24" s="571"/>
      <c r="N24" s="571"/>
      <c r="O24" s="571"/>
      <c r="P24" s="571"/>
      <c r="Q24" s="571"/>
      <c r="R24" s="571"/>
      <c r="S24" s="571"/>
      <c r="T24" s="571"/>
      <c r="U24" s="390"/>
      <c r="V24" s="390"/>
      <c r="W24" s="390"/>
      <c r="X24" s="390"/>
      <c r="Y24" s="390"/>
    </row>
    <row r="25" spans="1:25" ht="16.2" customHeight="1">
      <c r="A25" s="389"/>
      <c r="B25" s="389"/>
      <c r="C25" s="389"/>
      <c r="D25" s="389"/>
      <c r="E25" s="389"/>
      <c r="F25" s="569"/>
      <c r="G25" s="569"/>
      <c r="H25" s="569"/>
      <c r="I25" s="569"/>
      <c r="J25" s="660"/>
      <c r="K25" s="660"/>
      <c r="L25" s="660"/>
      <c r="M25" s="660"/>
      <c r="N25" s="660"/>
      <c r="O25" s="660"/>
      <c r="P25" s="660"/>
      <c r="Q25" s="660"/>
      <c r="R25" s="660"/>
      <c r="S25" s="660"/>
      <c r="T25" s="660"/>
      <c r="U25" s="390"/>
      <c r="V25" s="390"/>
      <c r="W25" s="390"/>
      <c r="X25" s="390"/>
      <c r="Y25" s="390"/>
    </row>
    <row r="26" spans="1:25" ht="13.2" customHeight="1">
      <c r="A26" s="392"/>
      <c r="B26" s="392"/>
      <c r="C26" s="392"/>
      <c r="D26" s="392"/>
      <c r="E26" s="393"/>
      <c r="F26" s="572"/>
      <c r="G26" s="572"/>
      <c r="H26" s="572"/>
      <c r="I26" s="572"/>
      <c r="J26" s="660"/>
      <c r="K26" s="660"/>
      <c r="L26" s="660"/>
      <c r="M26" s="660"/>
      <c r="N26" s="660"/>
      <c r="O26" s="660"/>
      <c r="P26" s="660"/>
      <c r="Q26" s="660"/>
      <c r="R26" s="660"/>
      <c r="S26" s="660"/>
      <c r="T26" s="660"/>
      <c r="U26" s="390"/>
      <c r="V26" s="390"/>
      <c r="W26" s="390"/>
      <c r="X26" s="390"/>
      <c r="Y26" s="390"/>
    </row>
    <row r="27" spans="1:25" ht="13.2" customHeight="1">
      <c r="A27" s="392"/>
      <c r="B27" s="392"/>
      <c r="C27" s="392"/>
      <c r="D27" s="392"/>
      <c r="E27" s="393"/>
      <c r="F27" s="572"/>
      <c r="G27" s="572"/>
      <c r="H27" s="572"/>
      <c r="I27" s="572"/>
      <c r="J27" s="660"/>
      <c r="K27" s="660"/>
      <c r="L27" s="660"/>
      <c r="M27" s="660"/>
      <c r="N27" s="660"/>
      <c r="O27" s="660"/>
      <c r="P27" s="660"/>
      <c r="Q27" s="660"/>
      <c r="R27" s="660"/>
      <c r="S27" s="660"/>
      <c r="T27" s="660"/>
      <c r="U27" s="390"/>
      <c r="V27" s="390"/>
      <c r="W27" s="390"/>
      <c r="X27" s="390"/>
      <c r="Y27" s="390"/>
    </row>
    <row r="28" spans="1:25" ht="13.2" customHeight="1">
      <c r="A28" s="392"/>
      <c r="B28" s="392"/>
      <c r="C28" s="392"/>
      <c r="D28" s="392"/>
      <c r="E28" s="393"/>
      <c r="F28" s="393"/>
      <c r="G28" s="393"/>
      <c r="H28" s="393"/>
      <c r="I28" s="393"/>
      <c r="J28" s="391"/>
      <c r="K28" s="391"/>
      <c r="L28" s="391"/>
      <c r="M28" s="391"/>
      <c r="N28" s="391"/>
      <c r="O28" s="391"/>
      <c r="P28" s="391"/>
      <c r="Q28" s="391"/>
      <c r="R28" s="391"/>
      <c r="S28" s="391"/>
      <c r="T28" s="391"/>
      <c r="U28" s="390"/>
      <c r="V28" s="390"/>
      <c r="W28" s="390"/>
      <c r="X28" s="390"/>
      <c r="Y28" s="390"/>
    </row>
    <row r="29" spans="1:25" ht="13.2" customHeight="1">
      <c r="A29" s="392"/>
      <c r="B29" s="392"/>
      <c r="C29" s="392"/>
      <c r="D29" s="392"/>
      <c r="E29" s="393"/>
      <c r="F29" s="393"/>
      <c r="G29" s="393"/>
      <c r="H29" s="393"/>
      <c r="I29" s="393"/>
      <c r="J29" s="391"/>
      <c r="K29" s="391"/>
      <c r="L29" s="391"/>
      <c r="M29" s="391"/>
      <c r="N29" s="391"/>
      <c r="O29" s="391"/>
      <c r="P29" s="391"/>
      <c r="Q29" s="391"/>
      <c r="R29" s="391"/>
      <c r="S29" s="391"/>
      <c r="T29" s="391"/>
      <c r="U29" s="390"/>
      <c r="V29" s="390"/>
      <c r="W29" s="390"/>
      <c r="X29" s="390"/>
      <c r="Y29" s="390"/>
    </row>
    <row r="30" spans="1:25">
      <c r="A30" s="392"/>
      <c r="B30" s="392"/>
      <c r="C30" s="392"/>
      <c r="D30" s="392"/>
      <c r="E30" s="393"/>
      <c r="F30" s="393"/>
      <c r="G30" s="393"/>
      <c r="H30" s="393"/>
      <c r="I30" s="393"/>
      <c r="J30" s="393"/>
      <c r="K30" s="393"/>
      <c r="L30" s="393"/>
      <c r="M30" s="393"/>
      <c r="N30" s="393"/>
      <c r="O30" s="390"/>
      <c r="P30" s="390"/>
      <c r="Q30" s="390"/>
      <c r="R30" s="390"/>
      <c r="S30" s="390"/>
      <c r="T30" s="390"/>
      <c r="U30" s="390"/>
      <c r="V30" s="390"/>
      <c r="W30" s="390"/>
      <c r="X30" s="390"/>
      <c r="Y30" s="390"/>
    </row>
    <row r="31" spans="1:25">
      <c r="A31" s="392"/>
      <c r="B31" s="392"/>
      <c r="C31" s="392"/>
      <c r="D31" s="392"/>
      <c r="E31" s="393"/>
      <c r="F31" s="393"/>
      <c r="G31" s="393"/>
      <c r="H31" s="390"/>
      <c r="I31" s="390"/>
      <c r="J31" s="390"/>
      <c r="K31" s="390"/>
      <c r="L31" s="390"/>
      <c r="M31" s="390"/>
      <c r="N31" s="390"/>
      <c r="O31" s="390"/>
      <c r="P31" s="390"/>
      <c r="Q31" s="390"/>
      <c r="R31" s="390"/>
      <c r="S31" s="390"/>
      <c r="T31" s="390"/>
      <c r="U31" s="390"/>
      <c r="V31" s="390"/>
      <c r="W31" s="390"/>
      <c r="X31" s="390"/>
      <c r="Y31" s="390"/>
    </row>
    <row r="32" spans="1:25">
      <c r="A32" s="390"/>
      <c r="B32" s="390"/>
      <c r="C32" s="390"/>
      <c r="D32" s="390"/>
      <c r="E32" s="393"/>
      <c r="F32" s="393"/>
      <c r="G32" s="393"/>
      <c r="H32" s="390"/>
      <c r="I32" s="390"/>
      <c r="J32" s="390"/>
      <c r="K32" s="390"/>
      <c r="L32" s="390"/>
      <c r="M32" s="390"/>
      <c r="N32" s="390"/>
      <c r="O32" s="390"/>
      <c r="P32" s="390"/>
      <c r="Q32" s="390"/>
      <c r="R32" s="390"/>
      <c r="S32" s="390"/>
      <c r="T32" s="390"/>
      <c r="U32" s="390"/>
      <c r="V32" s="390"/>
      <c r="W32" s="390"/>
      <c r="X32" s="390"/>
      <c r="Y32" s="390"/>
    </row>
    <row r="33" spans="1:25" ht="156.6" customHeight="1">
      <c r="A33" s="390"/>
      <c r="B33" s="390"/>
      <c r="C33" s="390"/>
      <c r="D33" s="390"/>
      <c r="E33" s="394"/>
      <c r="F33" s="395"/>
      <c r="G33" s="395"/>
      <c r="H33" s="395"/>
      <c r="I33" s="395"/>
      <c r="J33" s="395"/>
      <c r="K33" s="395"/>
      <c r="L33" s="395"/>
      <c r="M33" s="395"/>
      <c r="N33" s="395"/>
      <c r="O33" s="390"/>
      <c r="P33" s="390"/>
      <c r="Q33" s="390"/>
      <c r="R33" s="390"/>
      <c r="S33" s="390"/>
      <c r="T33" s="390"/>
      <c r="U33" s="390"/>
      <c r="V33" s="390"/>
      <c r="W33" s="390"/>
      <c r="X33" s="390"/>
      <c r="Y33" s="390"/>
    </row>
    <row r="34" spans="1:25">
      <c r="A34" s="390"/>
      <c r="B34" s="390"/>
      <c r="C34" s="390"/>
      <c r="D34" s="390"/>
      <c r="E34" s="390"/>
      <c r="F34" s="393"/>
      <c r="G34" s="393"/>
      <c r="H34" s="390"/>
      <c r="I34" s="390"/>
      <c r="J34" s="390"/>
      <c r="K34" s="390"/>
      <c r="L34" s="390"/>
      <c r="M34" s="390"/>
      <c r="N34" s="390"/>
      <c r="O34" s="390"/>
      <c r="P34" s="390"/>
      <c r="Q34" s="390"/>
      <c r="R34" s="390"/>
      <c r="S34" s="390"/>
      <c r="T34" s="390"/>
      <c r="U34" s="390"/>
      <c r="V34" s="390"/>
      <c r="W34" s="390"/>
      <c r="X34" s="390"/>
      <c r="Y34" s="390"/>
    </row>
    <row r="35" spans="1:25">
      <c r="A35" s="390"/>
      <c r="B35" s="390"/>
      <c r="C35" s="390"/>
      <c r="D35" s="390"/>
      <c r="E35" s="390"/>
      <c r="F35" s="393"/>
      <c r="G35" s="393"/>
      <c r="H35" s="390"/>
      <c r="I35" s="390"/>
      <c r="J35" s="390"/>
      <c r="K35" s="390"/>
      <c r="L35" s="390"/>
      <c r="M35" s="390"/>
      <c r="N35" s="390"/>
      <c r="O35" s="390"/>
      <c r="P35" s="390"/>
      <c r="Q35" s="390"/>
      <c r="R35" s="390"/>
      <c r="S35" s="390"/>
      <c r="T35" s="390"/>
      <c r="U35" s="390"/>
      <c r="V35" s="390"/>
      <c r="W35" s="390"/>
      <c r="X35" s="390"/>
      <c r="Y35" s="390"/>
    </row>
    <row r="36" spans="1:25">
      <c r="A36" s="390"/>
      <c r="B36" s="390"/>
      <c r="C36" s="390"/>
      <c r="D36" s="390"/>
      <c r="E36" s="390"/>
      <c r="F36" s="393"/>
      <c r="G36" s="393"/>
      <c r="H36" s="390"/>
      <c r="I36" s="390"/>
      <c r="J36" s="390"/>
      <c r="K36" s="390"/>
      <c r="L36" s="390"/>
      <c r="M36" s="390"/>
      <c r="N36" s="390"/>
      <c r="O36" s="390"/>
      <c r="P36" s="390"/>
      <c r="Q36" s="390"/>
      <c r="R36" s="390"/>
      <c r="S36" s="390"/>
      <c r="T36" s="390"/>
      <c r="U36" s="390"/>
      <c r="V36" s="390"/>
      <c r="W36" s="390"/>
      <c r="X36" s="390"/>
      <c r="Y36" s="390"/>
    </row>
    <row r="37" spans="1:25">
      <c r="A37" s="390"/>
      <c r="B37" s="390"/>
      <c r="C37" s="390"/>
      <c r="D37" s="390"/>
      <c r="E37" s="390"/>
      <c r="F37" s="393"/>
      <c r="G37" s="393"/>
      <c r="H37" s="390"/>
      <c r="I37" s="390"/>
      <c r="J37" s="390"/>
      <c r="K37" s="390"/>
      <c r="L37" s="390"/>
      <c r="M37" s="390"/>
      <c r="N37" s="390"/>
      <c r="O37" s="390"/>
      <c r="P37" s="390"/>
      <c r="Q37" s="390"/>
      <c r="R37" s="390"/>
      <c r="S37" s="390"/>
      <c r="T37" s="390"/>
      <c r="U37" s="390"/>
      <c r="V37" s="390"/>
      <c r="W37" s="390"/>
      <c r="X37" s="390"/>
      <c r="Y37" s="390"/>
    </row>
    <row r="38" spans="1:25">
      <c r="A38" s="390"/>
      <c r="B38" s="390"/>
      <c r="C38" s="390"/>
      <c r="D38" s="390"/>
      <c r="E38" s="390"/>
      <c r="F38" s="393"/>
      <c r="G38" s="393"/>
      <c r="H38" s="390"/>
      <c r="I38" s="390"/>
      <c r="J38" s="390"/>
      <c r="K38" s="390"/>
      <c r="L38" s="390"/>
      <c r="M38" s="390"/>
      <c r="N38" s="390"/>
      <c r="O38" s="390"/>
      <c r="P38" s="390"/>
      <c r="Q38" s="390"/>
      <c r="R38" s="390"/>
      <c r="S38" s="390"/>
      <c r="T38" s="390"/>
      <c r="U38" s="390"/>
      <c r="V38" s="390"/>
      <c r="W38" s="390"/>
      <c r="X38" s="390"/>
      <c r="Y38" s="390"/>
    </row>
    <row r="39" spans="1:25">
      <c r="A39" s="390"/>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row>
    <row r="40" spans="1:25">
      <c r="A40" s="390"/>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row>
    <row r="41" spans="1:25">
      <c r="A41" s="390"/>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row>
    <row r="42" spans="1:25">
      <c r="A42" s="390"/>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row>
    <row r="43" spans="1:25">
      <c r="A43" s="390"/>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row>
    <row r="44" spans="1:25">
      <c r="A44" s="390"/>
      <c r="B44" s="390"/>
      <c r="C44" s="390"/>
      <c r="D44" s="390"/>
      <c r="E44" s="396"/>
      <c r="F44" s="393"/>
      <c r="G44" s="393"/>
      <c r="H44" s="390"/>
      <c r="I44" s="390"/>
      <c r="J44" s="390"/>
      <c r="K44" s="390"/>
      <c r="L44" s="390"/>
      <c r="M44" s="390"/>
      <c r="N44" s="390"/>
      <c r="O44" s="390"/>
      <c r="P44" s="390"/>
      <c r="Q44" s="390"/>
      <c r="R44" s="390"/>
      <c r="S44" s="390"/>
      <c r="T44" s="390"/>
      <c r="U44" s="390"/>
      <c r="V44" s="390"/>
      <c r="W44" s="390"/>
      <c r="X44" s="390"/>
      <c r="Y44" s="390"/>
    </row>
    <row r="45" spans="1:25">
      <c r="A45" s="390"/>
      <c r="B45" s="390"/>
      <c r="C45" s="390"/>
      <c r="D45" s="390"/>
      <c r="E45" s="393"/>
      <c r="F45" s="393"/>
      <c r="G45" s="393"/>
      <c r="H45" s="390"/>
      <c r="I45" s="390"/>
      <c r="J45" s="390"/>
      <c r="K45" s="390"/>
      <c r="L45" s="390"/>
      <c r="M45" s="390"/>
      <c r="N45" s="390"/>
      <c r="O45" s="390"/>
      <c r="P45" s="390"/>
      <c r="Q45" s="390"/>
      <c r="R45" s="390"/>
      <c r="S45" s="390"/>
      <c r="T45" s="390"/>
      <c r="U45" s="390"/>
      <c r="V45" s="390"/>
      <c r="W45" s="390"/>
      <c r="X45" s="390"/>
      <c r="Y45" s="390"/>
    </row>
    <row r="46" spans="1:25">
      <c r="A46" s="390"/>
      <c r="B46" s="390"/>
      <c r="C46" s="390"/>
      <c r="D46" s="390"/>
      <c r="E46" s="393"/>
      <c r="F46" s="393"/>
      <c r="G46" s="393"/>
      <c r="H46" s="390"/>
      <c r="I46" s="390"/>
      <c r="J46" s="390"/>
      <c r="K46" s="390"/>
      <c r="L46" s="390"/>
      <c r="M46" s="390"/>
      <c r="N46" s="390"/>
      <c r="O46" s="390"/>
      <c r="P46" s="390"/>
      <c r="Q46" s="390"/>
      <c r="R46" s="390"/>
      <c r="S46" s="390"/>
      <c r="T46" s="390"/>
      <c r="U46" s="390"/>
      <c r="V46" s="390"/>
      <c r="W46" s="390"/>
      <c r="X46" s="390"/>
      <c r="Y46" s="390"/>
    </row>
    <row r="47" spans="1:25">
      <c r="A47" s="390"/>
      <c r="B47" s="390"/>
      <c r="C47" s="390"/>
      <c r="D47" s="390"/>
      <c r="E47" s="393"/>
      <c r="F47" s="393"/>
      <c r="G47" s="393"/>
      <c r="H47" s="390"/>
      <c r="I47" s="390"/>
      <c r="J47" s="390"/>
      <c r="K47" s="390"/>
      <c r="L47" s="390"/>
      <c r="M47" s="390"/>
      <c r="N47" s="390"/>
      <c r="O47" s="390"/>
      <c r="P47" s="390"/>
      <c r="Q47" s="390"/>
      <c r="R47" s="390"/>
      <c r="S47" s="390"/>
      <c r="T47" s="390"/>
      <c r="U47" s="390"/>
      <c r="V47" s="390"/>
      <c r="W47" s="390"/>
      <c r="X47" s="390"/>
      <c r="Y47" s="390"/>
    </row>
    <row r="48" spans="1:25">
      <c r="A48" s="390"/>
      <c r="B48" s="390"/>
      <c r="C48" s="390"/>
      <c r="D48" s="390"/>
      <c r="E48" s="393"/>
      <c r="F48" s="393"/>
      <c r="G48" s="393"/>
      <c r="H48" s="390"/>
      <c r="I48" s="390"/>
      <c r="J48" s="390"/>
      <c r="K48" s="390"/>
      <c r="L48" s="390"/>
      <c r="M48" s="390"/>
      <c r="N48" s="390"/>
      <c r="O48" s="390"/>
      <c r="P48" s="390"/>
      <c r="Q48" s="390"/>
      <c r="R48" s="390"/>
      <c r="S48" s="390"/>
      <c r="T48" s="390"/>
      <c r="U48" s="390"/>
      <c r="V48" s="390"/>
      <c r="W48" s="390"/>
      <c r="X48" s="390"/>
      <c r="Y48" s="390"/>
    </row>
    <row r="49" spans="1:25">
      <c r="A49" s="390"/>
      <c r="B49" s="390"/>
      <c r="C49" s="390"/>
      <c r="D49" s="390"/>
      <c r="E49" s="393"/>
      <c r="F49" s="393"/>
      <c r="G49" s="393"/>
      <c r="H49" s="390"/>
      <c r="I49" s="390"/>
      <c r="J49" s="390"/>
      <c r="K49" s="390"/>
      <c r="L49" s="390"/>
      <c r="M49" s="390"/>
      <c r="N49" s="390"/>
      <c r="O49" s="390"/>
      <c r="P49" s="390"/>
      <c r="Q49" s="390"/>
      <c r="R49" s="390"/>
      <c r="S49" s="390"/>
      <c r="T49" s="390"/>
      <c r="U49" s="390"/>
      <c r="V49" s="390"/>
      <c r="W49" s="390"/>
      <c r="X49" s="390"/>
      <c r="Y49" s="390"/>
    </row>
    <row r="50" spans="1:25">
      <c r="A50" s="390"/>
      <c r="B50" s="390"/>
      <c r="C50" s="390"/>
      <c r="D50" s="390"/>
      <c r="E50" s="393"/>
      <c r="F50" s="393"/>
      <c r="G50" s="393"/>
      <c r="H50" s="390"/>
      <c r="I50" s="390"/>
      <c r="J50" s="390"/>
      <c r="K50" s="390"/>
      <c r="L50" s="390"/>
      <c r="M50" s="390"/>
      <c r="N50" s="390"/>
      <c r="O50" s="390"/>
      <c r="P50" s="390"/>
      <c r="Q50" s="390"/>
      <c r="R50" s="390"/>
      <c r="S50" s="390"/>
      <c r="T50" s="390"/>
      <c r="U50" s="390"/>
      <c r="V50" s="390"/>
      <c r="W50" s="390"/>
      <c r="X50" s="390"/>
      <c r="Y50" s="390"/>
    </row>
    <row r="51" spans="1:25">
      <c r="A51" s="390"/>
      <c r="B51" s="390"/>
      <c r="C51" s="390"/>
      <c r="D51" s="390"/>
      <c r="E51" s="393"/>
      <c r="F51" s="393"/>
      <c r="G51" s="393"/>
      <c r="H51" s="390"/>
      <c r="I51" s="390"/>
      <c r="J51" s="390"/>
      <c r="K51" s="390"/>
      <c r="L51" s="390"/>
      <c r="M51" s="390"/>
      <c r="N51" s="390"/>
      <c r="O51" s="390"/>
      <c r="P51" s="390"/>
      <c r="Q51" s="390"/>
      <c r="R51" s="390"/>
      <c r="S51" s="390"/>
      <c r="T51" s="390"/>
      <c r="U51" s="390"/>
      <c r="V51" s="390"/>
      <c r="W51" s="390"/>
      <c r="X51" s="390"/>
      <c r="Y51" s="390"/>
    </row>
    <row r="52" spans="1:25">
      <c r="A52" s="390"/>
      <c r="B52" s="390"/>
      <c r="C52" s="390"/>
      <c r="D52" s="390"/>
      <c r="E52" s="393"/>
      <c r="F52" s="393"/>
      <c r="G52" s="393"/>
      <c r="H52" s="390"/>
      <c r="I52" s="390"/>
      <c r="J52" s="390"/>
      <c r="K52" s="390"/>
      <c r="L52" s="390"/>
      <c r="M52" s="390"/>
      <c r="N52" s="390"/>
      <c r="O52" s="390"/>
      <c r="P52" s="390"/>
      <c r="Q52" s="390"/>
      <c r="R52" s="390"/>
      <c r="S52" s="390"/>
      <c r="T52" s="390"/>
      <c r="U52" s="390"/>
      <c r="V52" s="390"/>
      <c r="W52" s="390"/>
      <c r="X52" s="390"/>
      <c r="Y52" s="390"/>
    </row>
    <row r="53" spans="1:25">
      <c r="A53" s="390"/>
      <c r="B53" s="390"/>
      <c r="C53" s="390"/>
      <c r="D53" s="390"/>
      <c r="E53" s="393"/>
      <c r="F53" s="393"/>
      <c r="G53" s="393"/>
      <c r="H53" s="390"/>
      <c r="I53" s="390"/>
      <c r="J53" s="390"/>
      <c r="K53" s="390"/>
      <c r="L53" s="390"/>
      <c r="M53" s="390"/>
      <c r="N53" s="390"/>
      <c r="O53" s="390"/>
      <c r="P53" s="390"/>
      <c r="Q53" s="390"/>
      <c r="R53" s="390"/>
      <c r="S53" s="390"/>
      <c r="T53" s="390"/>
      <c r="U53" s="390"/>
      <c r="V53" s="390"/>
      <c r="W53" s="390"/>
      <c r="X53" s="390"/>
      <c r="Y53" s="390"/>
    </row>
    <row r="54" spans="1:25">
      <c r="A54" s="390"/>
      <c r="B54" s="390"/>
      <c r="C54" s="390"/>
      <c r="D54" s="390"/>
      <c r="E54" s="393"/>
      <c r="F54" s="393"/>
      <c r="G54" s="393"/>
      <c r="H54" s="390"/>
      <c r="I54" s="390"/>
      <c r="J54" s="390"/>
      <c r="K54" s="390"/>
      <c r="L54" s="390"/>
      <c r="M54" s="390"/>
      <c r="N54" s="390"/>
      <c r="O54" s="390"/>
      <c r="P54" s="390"/>
      <c r="Q54" s="390"/>
      <c r="R54" s="390"/>
      <c r="S54" s="390"/>
      <c r="T54" s="390"/>
      <c r="U54" s="390"/>
      <c r="V54" s="390"/>
      <c r="W54" s="390"/>
      <c r="X54" s="390"/>
      <c r="Y54" s="390"/>
    </row>
    <row r="55" spans="1:25">
      <c r="A55" s="390"/>
      <c r="B55" s="390"/>
      <c r="C55" s="390"/>
      <c r="D55" s="390"/>
      <c r="E55" s="393"/>
      <c r="F55" s="393"/>
      <c r="G55" s="393"/>
      <c r="H55" s="390"/>
      <c r="I55" s="390"/>
      <c r="J55" s="390"/>
      <c r="K55" s="390"/>
      <c r="L55" s="390"/>
      <c r="M55" s="390"/>
      <c r="N55" s="390"/>
      <c r="O55" s="390"/>
      <c r="P55" s="390"/>
      <c r="Q55" s="390"/>
      <c r="R55" s="390"/>
      <c r="S55" s="390"/>
      <c r="T55" s="390"/>
      <c r="U55" s="390"/>
      <c r="V55" s="390"/>
      <c r="W55" s="390"/>
      <c r="X55" s="390"/>
      <c r="Y55" s="390"/>
    </row>
    <row r="56" spans="1:25">
      <c r="A56" s="390"/>
      <c r="B56" s="390"/>
      <c r="C56" s="390"/>
      <c r="D56" s="390"/>
      <c r="E56" s="393"/>
      <c r="F56" s="393"/>
      <c r="G56" s="393"/>
      <c r="H56" s="390"/>
      <c r="I56" s="390"/>
      <c r="J56" s="390"/>
      <c r="K56" s="390"/>
      <c r="L56" s="390"/>
      <c r="M56" s="390"/>
      <c r="N56" s="390"/>
      <c r="O56" s="390"/>
      <c r="P56" s="390"/>
      <c r="Q56" s="390"/>
      <c r="R56" s="390"/>
      <c r="S56" s="390"/>
      <c r="T56" s="390"/>
      <c r="U56" s="390"/>
      <c r="V56" s="390"/>
      <c r="W56" s="390"/>
      <c r="X56" s="390"/>
      <c r="Y56" s="390"/>
    </row>
    <row r="57" spans="1:25">
      <c r="A57" s="390"/>
      <c r="B57" s="390"/>
      <c r="C57" s="390"/>
      <c r="D57" s="390"/>
      <c r="E57" s="393"/>
      <c r="F57" s="393"/>
      <c r="G57" s="393"/>
      <c r="H57" s="390"/>
      <c r="I57" s="390"/>
      <c r="J57" s="390"/>
      <c r="K57" s="390"/>
      <c r="L57" s="390"/>
      <c r="M57" s="390"/>
      <c r="N57" s="390"/>
      <c r="O57" s="390"/>
      <c r="P57" s="390"/>
      <c r="Q57" s="390"/>
      <c r="R57" s="390"/>
      <c r="S57" s="390"/>
      <c r="T57" s="390"/>
      <c r="U57" s="390"/>
      <c r="V57" s="390"/>
      <c r="W57" s="390"/>
      <c r="X57" s="390"/>
      <c r="Y57" s="390"/>
    </row>
    <row r="58" spans="1:25">
      <c r="A58" s="390"/>
      <c r="B58" s="390"/>
      <c r="C58" s="390"/>
      <c r="D58" s="390"/>
      <c r="E58" s="393"/>
      <c r="F58" s="393"/>
      <c r="G58" s="393"/>
      <c r="H58" s="390"/>
      <c r="I58" s="390"/>
      <c r="J58" s="390"/>
      <c r="K58" s="390"/>
      <c r="L58" s="390"/>
      <c r="M58" s="390"/>
      <c r="N58" s="390"/>
      <c r="O58" s="390"/>
      <c r="P58" s="390"/>
      <c r="Q58" s="390"/>
      <c r="R58" s="390"/>
      <c r="S58" s="390"/>
      <c r="T58" s="390"/>
      <c r="U58" s="390"/>
      <c r="V58" s="390"/>
      <c r="W58" s="390"/>
      <c r="X58" s="390"/>
      <c r="Y58" s="390"/>
    </row>
    <row r="59" spans="1:25">
      <c r="A59" s="390"/>
      <c r="B59" s="390"/>
      <c r="C59" s="390"/>
      <c r="D59" s="390"/>
      <c r="E59" s="393"/>
      <c r="F59" s="393"/>
      <c r="G59" s="393"/>
      <c r="H59" s="390"/>
      <c r="I59" s="390"/>
      <c r="J59" s="390"/>
      <c r="K59" s="390"/>
      <c r="L59" s="390"/>
      <c r="M59" s="390"/>
      <c r="N59" s="390"/>
      <c r="O59" s="390"/>
      <c r="P59" s="390"/>
      <c r="Q59" s="390"/>
      <c r="R59" s="390"/>
      <c r="S59" s="390"/>
      <c r="T59" s="390"/>
      <c r="U59" s="390"/>
      <c r="V59" s="390"/>
      <c r="W59" s="390"/>
      <c r="X59" s="390"/>
      <c r="Y59" s="390"/>
    </row>
    <row r="60" spans="1:25">
      <c r="A60" s="390"/>
      <c r="B60" s="390"/>
      <c r="C60" s="390"/>
      <c r="D60" s="390"/>
      <c r="E60" s="393"/>
      <c r="F60" s="393"/>
      <c r="G60" s="393"/>
      <c r="H60" s="390"/>
      <c r="I60" s="390"/>
      <c r="J60" s="390"/>
      <c r="K60" s="390"/>
      <c r="L60" s="390"/>
      <c r="M60" s="390"/>
      <c r="N60" s="390"/>
      <c r="O60" s="390"/>
      <c r="P60" s="390"/>
      <c r="Q60" s="390"/>
      <c r="R60" s="390"/>
      <c r="S60" s="390"/>
      <c r="T60" s="390"/>
      <c r="U60" s="390"/>
      <c r="V60" s="390"/>
      <c r="W60" s="390"/>
      <c r="X60" s="390"/>
      <c r="Y60" s="390"/>
    </row>
    <row r="61" spans="1:25">
      <c r="A61" s="390"/>
      <c r="B61" s="390"/>
      <c r="C61" s="390"/>
      <c r="D61" s="390"/>
      <c r="E61" s="393"/>
      <c r="F61" s="393"/>
      <c r="G61" s="393"/>
      <c r="H61" s="390"/>
      <c r="I61" s="390"/>
      <c r="J61" s="390"/>
      <c r="K61" s="390"/>
      <c r="L61" s="390"/>
      <c r="M61" s="390"/>
      <c r="N61" s="390"/>
      <c r="O61" s="390"/>
      <c r="P61" s="390"/>
      <c r="Q61" s="390"/>
      <c r="R61" s="390"/>
      <c r="S61" s="390"/>
      <c r="T61" s="390"/>
      <c r="U61" s="390"/>
      <c r="V61" s="390"/>
      <c r="W61" s="390"/>
      <c r="X61" s="390"/>
      <c r="Y61" s="390"/>
    </row>
    <row r="62" spans="1:25">
      <c r="A62" s="390"/>
      <c r="B62" s="390"/>
      <c r="C62" s="390"/>
      <c r="D62" s="390"/>
      <c r="E62" s="393"/>
      <c r="F62" s="393"/>
      <c r="G62" s="393"/>
      <c r="H62" s="390"/>
      <c r="I62" s="390"/>
      <c r="J62" s="390"/>
      <c r="K62" s="390"/>
      <c r="L62" s="390"/>
      <c r="M62" s="390"/>
      <c r="N62" s="390"/>
      <c r="O62" s="390"/>
      <c r="P62" s="390"/>
      <c r="Q62" s="390"/>
      <c r="R62" s="390"/>
      <c r="S62" s="390"/>
      <c r="T62" s="390"/>
      <c r="U62" s="390"/>
      <c r="V62" s="390"/>
      <c r="W62" s="390"/>
      <c r="X62" s="390"/>
      <c r="Y62" s="390"/>
    </row>
    <row r="63" spans="1:25">
      <c r="A63" s="390"/>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row>
    <row r="64" spans="1:25">
      <c r="A64" s="390"/>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row>
    <row r="65" spans="1:25">
      <c r="A65" s="390"/>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row>
    <row r="66" spans="1:25">
      <c r="A66" s="390"/>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row>
    <row r="67" spans="1:25">
      <c r="A67" s="390"/>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row>
    <row r="68" spans="1:25">
      <c r="A68" s="390"/>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row>
    <row r="69" spans="1:25">
      <c r="A69" s="390"/>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row>
    <row r="70" spans="1:25">
      <c r="A70" s="390"/>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row>
    <row r="71" spans="1:25">
      <c r="A71" s="390"/>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row>
    <row r="72" spans="1:25">
      <c r="A72" s="390"/>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row>
    <row r="73" spans="1:25">
      <c r="A73" s="390"/>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row>
    <row r="74" spans="1:25">
      <c r="A74" s="390"/>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row>
    <row r="75" spans="1:25">
      <c r="A75" s="390"/>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row>
    <row r="76" spans="1:25">
      <c r="A76" s="390"/>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row>
    <row r="77" spans="1:25">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row>
    <row r="78" spans="1:25">
      <c r="A78" s="390"/>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row>
    <row r="79" spans="1:25">
      <c r="A79" s="390"/>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row>
    <row r="80" spans="1:25">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row>
    <row r="81" spans="1:25">
      <c r="A81" s="390"/>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row>
    <row r="82" spans="1:25">
      <c r="A82" s="390"/>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row>
    <row r="83" spans="1:25">
      <c r="A83" s="39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row>
    <row r="84" spans="1:25">
      <c r="A84" s="390"/>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row>
    <row r="85" spans="1:25">
      <c r="A85" s="390"/>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row>
    <row r="86" spans="1:25">
      <c r="A86" s="390"/>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row>
    <row r="87" spans="1:25">
      <c r="A87" s="390"/>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row>
    <row r="88" spans="1:25">
      <c r="A88" s="390"/>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row>
    <row r="89" spans="1:25">
      <c r="A89" s="390"/>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row>
    <row r="90" spans="1:25">
      <c r="A90" s="390"/>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row>
    <row r="91" spans="1:25">
      <c r="A91" s="390"/>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row>
    <row r="92" spans="1:25">
      <c r="A92" s="390"/>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row>
    <row r="93" spans="1:25">
      <c r="A93" s="390"/>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row>
    <row r="94" spans="1:25">
      <c r="A94" s="390"/>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row>
    <row r="95" spans="1:25">
      <c r="A95" s="390"/>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row>
    <row r="96" spans="1:25">
      <c r="A96" s="390"/>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row>
    <row r="97" spans="1:25">
      <c r="A97" s="390"/>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row>
    <row r="98" spans="1:25">
      <c r="A98" s="390"/>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row>
    <row r="99" spans="1:25">
      <c r="A99" s="390"/>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row>
    <row r="100" spans="1:25">
      <c r="A100" s="390"/>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row>
    <row r="101" spans="1:25">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row>
    <row r="102" spans="1:25">
      <c r="A102" s="390"/>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row>
    <row r="103" spans="1:25">
      <c r="A103" s="390"/>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row>
    <row r="104" spans="1:25">
      <c r="A104" s="390"/>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row>
  </sheetData>
  <sheetProtection formatCells="0" formatColumns="0" formatRows="0" insertColumns="0" insertRows="0" insertHyperlinks="0" deleteColumns="0" deleteRows="0"/>
  <mergeCells count="18">
    <mergeCell ref="D1:I1"/>
    <mergeCell ref="J1:P1"/>
    <mergeCell ref="S7:T11"/>
    <mergeCell ref="F16:G16"/>
    <mergeCell ref="I16:J16"/>
    <mergeCell ref="K16:L16"/>
    <mergeCell ref="O16:Q16"/>
    <mergeCell ref="R16:S16"/>
    <mergeCell ref="C23:E23"/>
    <mergeCell ref="P23:S23"/>
    <mergeCell ref="O17:Q17"/>
    <mergeCell ref="R17:T17"/>
    <mergeCell ref="J25:T27"/>
    <mergeCell ref="F23:O23"/>
    <mergeCell ref="D17:F17"/>
    <mergeCell ref="H17:J17"/>
    <mergeCell ref="P19:R19"/>
    <mergeCell ref="C21:T22"/>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52" sqref="H52:N52"/>
    </sheetView>
  </sheetViews>
  <sheetFormatPr defaultColWidth="9" defaultRowHeight="13.2"/>
  <cols>
    <col min="1" max="1" width="12.77734375" style="77" customWidth="1"/>
    <col min="2" max="2" width="5.109375" style="77" customWidth="1"/>
    <col min="3" max="3" width="3.77734375" style="77" customWidth="1"/>
    <col min="4" max="4" width="6.88671875" style="77" customWidth="1"/>
    <col min="5" max="5" width="13.109375" style="77" customWidth="1"/>
    <col min="6" max="6" width="13.109375" style="121" customWidth="1"/>
    <col min="7" max="7" width="11.33203125" style="77" customWidth="1"/>
    <col min="8" max="8" width="26.6640625" style="94" customWidth="1"/>
    <col min="9" max="9" width="13" style="85" customWidth="1"/>
    <col min="10" max="10" width="16.109375" style="85" customWidth="1"/>
    <col min="11" max="11" width="13.44140625" style="121" customWidth="1"/>
    <col min="12" max="12" width="20.44140625" style="121" customWidth="1"/>
    <col min="13" max="13" width="13.44140625" style="92" customWidth="1"/>
    <col min="14" max="14" width="22.44140625" style="77" customWidth="1"/>
    <col min="15" max="15" width="9" style="78"/>
    <col min="16" max="16384" width="9" style="77"/>
  </cols>
  <sheetData>
    <row r="1" spans="1:16" ht="26.25" customHeight="1" thickTop="1">
      <c r="A1" s="69" t="s">
        <v>284</v>
      </c>
      <c r="B1" s="70"/>
      <c r="C1" s="70"/>
      <c r="D1" s="71"/>
      <c r="E1" s="71"/>
      <c r="F1" s="72"/>
      <c r="G1" s="73"/>
      <c r="H1" s="74"/>
      <c r="I1" s="417" t="s">
        <v>38</v>
      </c>
      <c r="J1" s="94"/>
      <c r="K1" s="75"/>
      <c r="L1" s="418" t="s">
        <v>242</v>
      </c>
      <c r="M1" s="76"/>
    </row>
    <row r="2" spans="1:16" ht="17.399999999999999">
      <c r="A2" s="79"/>
      <c r="B2" s="419"/>
      <c r="C2" s="419"/>
      <c r="D2" s="419"/>
      <c r="E2" s="419"/>
      <c r="F2" s="419"/>
      <c r="G2" s="80"/>
      <c r="H2" s="81"/>
      <c r="I2" s="420" t="s">
        <v>39</v>
      </c>
      <c r="J2" s="82"/>
      <c r="K2" s="421" t="s">
        <v>21</v>
      </c>
      <c r="L2" s="83"/>
      <c r="M2" s="76"/>
      <c r="N2" s="291"/>
      <c r="P2" s="189"/>
    </row>
    <row r="3" spans="1:16" ht="17.399999999999999">
      <c r="A3" s="422" t="s">
        <v>29</v>
      </c>
      <c r="B3" s="423"/>
      <c r="D3" s="424"/>
      <c r="E3" s="424"/>
      <c r="F3" s="424"/>
      <c r="G3" s="84"/>
      <c r="H3" s="199"/>
      <c r="J3" s="425"/>
      <c r="L3" s="75"/>
      <c r="M3" s="86"/>
    </row>
    <row r="4" spans="1:16" ht="17.399999999999999">
      <c r="A4" s="87"/>
      <c r="B4" s="423"/>
      <c r="C4" s="121"/>
      <c r="D4" s="424"/>
      <c r="E4" s="424"/>
      <c r="F4" s="426"/>
      <c r="G4" s="88"/>
      <c r="H4" s="89"/>
      <c r="I4" s="89"/>
      <c r="J4" s="94"/>
      <c r="L4" s="75"/>
      <c r="M4" s="86"/>
      <c r="N4" s="527"/>
    </row>
    <row r="5" spans="1:16">
      <c r="A5" s="427"/>
      <c r="D5" s="424"/>
      <c r="E5" s="90"/>
      <c r="F5" s="428"/>
      <c r="G5" s="91"/>
      <c r="H5"/>
      <c r="I5" s="429"/>
      <c r="J5" s="94"/>
      <c r="M5" s="86"/>
    </row>
    <row r="6" spans="1:16" ht="17.399999999999999">
      <c r="A6" s="427"/>
      <c r="D6" s="424"/>
      <c r="E6" s="428"/>
      <c r="F6" s="428"/>
      <c r="G6" s="91"/>
      <c r="H6" s="81"/>
      <c r="I6" s="430"/>
      <c r="J6" s="94"/>
      <c r="M6" s="86"/>
    </row>
    <row r="7" spans="1:16">
      <c r="A7" s="427"/>
      <c r="D7" s="424"/>
      <c r="E7" s="428"/>
      <c r="F7" s="428"/>
      <c r="G7" s="91"/>
      <c r="H7" s="431"/>
      <c r="I7" s="429"/>
      <c r="J7" s="94"/>
      <c r="M7" s="86"/>
    </row>
    <row r="8" spans="1:16">
      <c r="A8" s="427"/>
      <c r="D8" s="424"/>
      <c r="E8" s="428"/>
      <c r="F8" s="428"/>
      <c r="G8" s="91"/>
      <c r="H8" s="82"/>
      <c r="I8" s="432"/>
      <c r="J8" s="432"/>
      <c r="K8" s="432"/>
    </row>
    <row r="9" spans="1:16">
      <c r="A9" s="427"/>
      <c r="D9" s="424"/>
      <c r="E9" s="428"/>
      <c r="F9" s="428"/>
      <c r="G9" s="91"/>
      <c r="H9" s="432"/>
      <c r="I9" s="432"/>
      <c r="J9" s="432"/>
      <c r="K9" s="432"/>
      <c r="N9" s="93"/>
    </row>
    <row r="10" spans="1:16">
      <c r="A10" s="427"/>
      <c r="D10" s="424"/>
      <c r="E10" s="428"/>
      <c r="F10" s="428"/>
      <c r="G10" s="91"/>
      <c r="H10" s="432"/>
      <c r="I10" s="432"/>
      <c r="J10" s="432"/>
      <c r="K10" s="432"/>
      <c r="N10" s="93" t="s">
        <v>40</v>
      </c>
    </row>
    <row r="11" spans="1:16">
      <c r="A11" s="427"/>
      <c r="D11" s="424"/>
      <c r="E11" s="428"/>
      <c r="F11" s="428"/>
      <c r="G11" s="91"/>
      <c r="H11" s="432"/>
      <c r="I11" s="432"/>
      <c r="J11" s="432"/>
      <c r="K11" s="432"/>
    </row>
    <row r="12" spans="1:16">
      <c r="A12" s="427"/>
      <c r="D12" s="424"/>
      <c r="E12" s="428"/>
      <c r="F12" s="428"/>
      <c r="G12" s="91"/>
      <c r="H12" s="432"/>
      <c r="I12" s="432"/>
      <c r="J12" s="432"/>
      <c r="K12" s="432"/>
      <c r="N12" s="93" t="s">
        <v>41</v>
      </c>
    </row>
    <row r="13" spans="1:16">
      <c r="A13" s="427"/>
      <c r="D13" s="424"/>
      <c r="E13" s="428"/>
      <c r="F13" s="428"/>
      <c r="G13" s="91"/>
      <c r="H13" s="432"/>
      <c r="I13" s="432"/>
      <c r="J13" s="432"/>
      <c r="K13" s="432"/>
    </row>
    <row r="14" spans="1:16">
      <c r="A14" s="427"/>
      <c r="D14" s="424"/>
      <c r="E14" s="428"/>
      <c r="F14" s="428"/>
      <c r="G14" s="91"/>
      <c r="H14" s="432"/>
      <c r="I14" s="432"/>
      <c r="J14" s="432"/>
      <c r="K14" s="432"/>
      <c r="N14" s="433" t="s">
        <v>42</v>
      </c>
    </row>
    <row r="15" spans="1:16">
      <c r="A15" s="427"/>
      <c r="D15" s="424"/>
      <c r="E15" s="424" t="s">
        <v>21</v>
      </c>
      <c r="F15" s="426"/>
      <c r="G15" s="84"/>
      <c r="H15" s="431"/>
      <c r="I15" s="429"/>
      <c r="J15" s="82"/>
    </row>
    <row r="16" spans="1:16">
      <c r="A16" s="427"/>
      <c r="D16" s="424"/>
      <c r="E16" s="424"/>
      <c r="F16" s="426"/>
      <c r="G16" s="84"/>
      <c r="I16" s="429"/>
      <c r="J16" s="94"/>
      <c r="N16" s="534" t="s">
        <v>253</v>
      </c>
    </row>
    <row r="17" spans="1:19" ht="20.25" customHeight="1" thickBot="1">
      <c r="A17" s="678" t="s">
        <v>395</v>
      </c>
      <c r="B17" s="679"/>
      <c r="C17" s="679"/>
      <c r="D17" s="435"/>
      <c r="E17" s="436"/>
      <c r="F17" s="679" t="s">
        <v>396</v>
      </c>
      <c r="G17" s="680"/>
      <c r="H17" s="431"/>
      <c r="I17" s="429"/>
      <c r="J17" s="82"/>
      <c r="L17" s="83"/>
      <c r="M17" s="86"/>
      <c r="N17" s="434" t="s">
        <v>136</v>
      </c>
    </row>
    <row r="18" spans="1:19" ht="39" customHeight="1" thickTop="1">
      <c r="A18" s="681" t="s">
        <v>43</v>
      </c>
      <c r="B18" s="682"/>
      <c r="C18" s="683"/>
      <c r="D18" s="437" t="s">
        <v>44</v>
      </c>
      <c r="E18" s="438"/>
      <c r="F18" s="684" t="s">
        <v>45</v>
      </c>
      <c r="G18" s="685"/>
      <c r="I18" s="429"/>
      <c r="J18" s="94"/>
      <c r="M18" s="86"/>
      <c r="Q18" s="77" t="s">
        <v>29</v>
      </c>
      <c r="S18" s="77" t="s">
        <v>21</v>
      </c>
    </row>
    <row r="19" spans="1:19" ht="30" customHeight="1">
      <c r="A19" s="686" t="s">
        <v>288</v>
      </c>
      <c r="B19" s="686"/>
      <c r="C19" s="686"/>
      <c r="D19" s="686"/>
      <c r="E19" s="686"/>
      <c r="F19" s="686"/>
      <c r="G19" s="686"/>
      <c r="H19" s="439"/>
      <c r="I19" s="95" t="s">
        <v>46</v>
      </c>
      <c r="J19" s="95"/>
      <c r="K19" s="95"/>
      <c r="L19" s="83"/>
      <c r="M19" s="86"/>
    </row>
    <row r="20" spans="1:19" ht="17.399999999999999">
      <c r="E20" s="440" t="s">
        <v>47</v>
      </c>
      <c r="F20" s="441" t="s">
        <v>48</v>
      </c>
      <c r="H20" s="442"/>
      <c r="I20" s="429"/>
      <c r="J20" s="94" t="s">
        <v>21</v>
      </c>
      <c r="K20" s="443" t="s">
        <v>21</v>
      </c>
      <c r="M20" s="86"/>
    </row>
    <row r="21" spans="1:19" ht="16.8" thickBot="1">
      <c r="A21" s="444"/>
      <c r="B21" s="687">
        <v>44591</v>
      </c>
      <c r="C21" s="688"/>
      <c r="D21" s="445" t="s">
        <v>49</v>
      </c>
      <c r="E21" s="689" t="s">
        <v>50</v>
      </c>
      <c r="F21" s="690"/>
      <c r="G21" s="85" t="s">
        <v>51</v>
      </c>
      <c r="H21" s="694" t="s">
        <v>302</v>
      </c>
      <c r="I21" s="695"/>
      <c r="J21" s="695"/>
      <c r="K21" s="695"/>
      <c r="L21" s="695"/>
      <c r="M21" s="96"/>
      <c r="N21" s="97"/>
    </row>
    <row r="22" spans="1:19" ht="36" customHeight="1" thickTop="1" thickBot="1">
      <c r="A22" s="446" t="s">
        <v>52</v>
      </c>
      <c r="B22" s="696" t="s">
        <v>53</v>
      </c>
      <c r="C22" s="697"/>
      <c r="D22" s="698"/>
      <c r="E22" s="98" t="s">
        <v>393</v>
      </c>
      <c r="F22" s="98" t="s">
        <v>394</v>
      </c>
      <c r="G22" s="447" t="s">
        <v>54</v>
      </c>
      <c r="H22" s="699" t="s">
        <v>55</v>
      </c>
      <c r="I22" s="700"/>
      <c r="J22" s="700"/>
      <c r="K22" s="700"/>
      <c r="L22" s="701"/>
      <c r="M22" s="448" t="s">
        <v>56</v>
      </c>
      <c r="N22" s="449" t="s">
        <v>57</v>
      </c>
      <c r="R22" s="77" t="s">
        <v>29</v>
      </c>
    </row>
    <row r="23" spans="1:19" ht="69.599999999999994" customHeight="1" thickBot="1">
      <c r="A23" s="450" t="s">
        <v>58</v>
      </c>
      <c r="B23" s="672" t="str">
        <f>IF(G23&gt;5,"☆☆☆☆",IF(AND(G23&gt;=2.39,G23&lt;5),"☆☆☆",IF(AND(G23&gt;=1.39,G23&lt;2.4),"☆☆",IF(AND(G23&gt;0,G23&lt;1.4),"☆",IF(AND(G23&gt;=-1.39,G23&lt;0),"★",IF(AND(G23&gt;=-2.39,G23&lt;-1.4),"★★",IF(AND(G23&gt;=-3.39,G23&lt;-2.4),"★★★")))))))</f>
        <v>★</v>
      </c>
      <c r="C23" s="673"/>
      <c r="D23" s="674"/>
      <c r="E23" s="192">
        <v>1.46</v>
      </c>
      <c r="F23" s="192">
        <v>1.76</v>
      </c>
      <c r="G23" s="261">
        <f>+E23-F23</f>
        <v>-0.30000000000000004</v>
      </c>
      <c r="H23" s="675"/>
      <c r="I23" s="676"/>
      <c r="J23" s="676"/>
      <c r="K23" s="676"/>
      <c r="L23" s="677"/>
      <c r="M23" s="536"/>
      <c r="N23" s="537"/>
      <c r="O23" s="607" t="s">
        <v>250</v>
      </c>
    </row>
    <row r="24" spans="1:19" ht="66" customHeight="1" thickBot="1">
      <c r="A24" s="451" t="s">
        <v>59</v>
      </c>
      <c r="B24" s="672" t="str">
        <f t="shared" ref="B24" si="0">IF(G24&gt;5,"☆☆☆☆",IF(AND(G24&gt;=2.39,G24&lt;5),"☆☆☆",IF(AND(G24&gt;=1.39,G24&lt;2.4),"☆☆",IF(AND(G24&gt;0,G24&lt;1.4),"☆",IF(AND(G24&gt;=-1.39,G24&lt;0),"★",IF(AND(G24&gt;=-2.39,G24&lt;-1.4),"★★",IF(AND(G24&gt;=-3.39,G24&lt;-2.4),"★★★")))))))</f>
        <v>☆</v>
      </c>
      <c r="C24" s="673"/>
      <c r="D24" s="674"/>
      <c r="E24" s="191">
        <v>3.9</v>
      </c>
      <c r="F24" s="191">
        <v>4.51</v>
      </c>
      <c r="G24" s="408">
        <f t="shared" ref="G24:G70" si="1">+F24-E24</f>
        <v>0.60999999999999988</v>
      </c>
      <c r="H24" s="675"/>
      <c r="I24" s="676"/>
      <c r="J24" s="676"/>
      <c r="K24" s="676"/>
      <c r="L24" s="677"/>
      <c r="M24" s="278"/>
      <c r="N24" s="279"/>
      <c r="O24" s="607" t="s">
        <v>59</v>
      </c>
      <c r="Q24" s="77" t="s">
        <v>29</v>
      </c>
    </row>
    <row r="25" spans="1:19" ht="81" customHeight="1" thickBot="1">
      <c r="A25" s="452" t="s">
        <v>60</v>
      </c>
      <c r="B25" s="672" t="str">
        <f t="shared" ref="B25:B70" si="2">IF(G25&gt;5,"☆☆☆☆",IF(AND(G25&gt;=2.39,G25&lt;5),"☆☆☆",IF(AND(G25&gt;=1.39,G25&lt;2.4),"☆☆",IF(AND(G25&gt;0,G25&lt;1.4),"☆",IF(AND(G25&gt;=-1.39,G25&lt;0),"★",IF(AND(G25&gt;=-2.39,G25&lt;-1.4),"★★",IF(AND(G25&gt;=-3.39,G25&lt;-2.4),"★★★")))))))</f>
        <v>☆</v>
      </c>
      <c r="C25" s="673"/>
      <c r="D25" s="674"/>
      <c r="E25" s="191">
        <v>5.33</v>
      </c>
      <c r="F25" s="517">
        <v>6.68</v>
      </c>
      <c r="G25" s="244">
        <f t="shared" si="1"/>
        <v>1.3499999999999996</v>
      </c>
      <c r="H25" s="691" t="s">
        <v>405</v>
      </c>
      <c r="I25" s="692"/>
      <c r="J25" s="692"/>
      <c r="K25" s="692"/>
      <c r="L25" s="693"/>
      <c r="M25" s="621" t="s">
        <v>406</v>
      </c>
      <c r="N25" s="620">
        <v>44586</v>
      </c>
      <c r="O25" s="607" t="s">
        <v>60</v>
      </c>
    </row>
    <row r="26" spans="1:19" ht="83.25" customHeight="1" thickBot="1">
      <c r="A26" s="452" t="s">
        <v>61</v>
      </c>
      <c r="B26" s="672" t="str">
        <f t="shared" si="2"/>
        <v>☆☆☆</v>
      </c>
      <c r="C26" s="673"/>
      <c r="D26" s="674"/>
      <c r="E26" s="517">
        <v>9.1199999999999992</v>
      </c>
      <c r="F26" s="596">
        <v>12.03</v>
      </c>
      <c r="G26" s="99">
        <f t="shared" si="1"/>
        <v>2.91</v>
      </c>
      <c r="H26" s="675"/>
      <c r="I26" s="676"/>
      <c r="J26" s="676"/>
      <c r="K26" s="676"/>
      <c r="L26" s="677"/>
      <c r="M26" s="278"/>
      <c r="N26" s="279"/>
      <c r="O26" s="607" t="s">
        <v>61</v>
      </c>
    </row>
    <row r="27" spans="1:19" ht="78.599999999999994" customHeight="1" thickBot="1">
      <c r="A27" s="452" t="s">
        <v>62</v>
      </c>
      <c r="B27" s="672" t="str">
        <f t="shared" si="2"/>
        <v>☆</v>
      </c>
      <c r="C27" s="673"/>
      <c r="D27" s="674"/>
      <c r="E27" s="192">
        <v>2.71</v>
      </c>
      <c r="F27" s="191">
        <v>3.03</v>
      </c>
      <c r="G27" s="99">
        <f t="shared" si="1"/>
        <v>0.31999999999999984</v>
      </c>
      <c r="H27" s="675"/>
      <c r="I27" s="676"/>
      <c r="J27" s="676"/>
      <c r="K27" s="676"/>
      <c r="L27" s="677"/>
      <c r="M27" s="278"/>
      <c r="N27" s="279"/>
      <c r="O27" s="607" t="s">
        <v>62</v>
      </c>
    </row>
    <row r="28" spans="1:19" ht="87" customHeight="1" thickBot="1">
      <c r="A28" s="452" t="s">
        <v>63</v>
      </c>
      <c r="B28" s="672" t="str">
        <f t="shared" si="2"/>
        <v>☆☆</v>
      </c>
      <c r="C28" s="673"/>
      <c r="D28" s="674"/>
      <c r="E28" s="596">
        <v>16.100000000000001</v>
      </c>
      <c r="F28" s="596">
        <v>18.239999999999998</v>
      </c>
      <c r="G28" s="99">
        <f t="shared" si="1"/>
        <v>2.139999999999997</v>
      </c>
      <c r="H28" s="675"/>
      <c r="I28" s="676"/>
      <c r="J28" s="676"/>
      <c r="K28" s="676"/>
      <c r="L28" s="677"/>
      <c r="M28" s="278"/>
      <c r="N28" s="279"/>
      <c r="O28" s="607" t="s">
        <v>63</v>
      </c>
    </row>
    <row r="29" spans="1:19" ht="71.25" customHeight="1" thickBot="1">
      <c r="A29" s="452" t="s">
        <v>64</v>
      </c>
      <c r="B29" s="672" t="str">
        <f t="shared" si="2"/>
        <v>☆☆☆</v>
      </c>
      <c r="C29" s="673"/>
      <c r="D29" s="674"/>
      <c r="E29" s="191">
        <v>4.32</v>
      </c>
      <c r="F29" s="517">
        <v>7.44</v>
      </c>
      <c r="G29" s="99">
        <f t="shared" si="1"/>
        <v>3.12</v>
      </c>
      <c r="H29" s="675"/>
      <c r="I29" s="676"/>
      <c r="J29" s="676"/>
      <c r="K29" s="676"/>
      <c r="L29" s="677"/>
      <c r="M29" s="278"/>
      <c r="N29" s="279"/>
      <c r="O29" s="607" t="s">
        <v>64</v>
      </c>
    </row>
    <row r="30" spans="1:19" ht="73.5" customHeight="1" thickBot="1">
      <c r="A30" s="452" t="s">
        <v>65</v>
      </c>
      <c r="B30" s="672" t="str">
        <f t="shared" si="2"/>
        <v>☆☆</v>
      </c>
      <c r="C30" s="673"/>
      <c r="D30" s="674"/>
      <c r="E30" s="191">
        <v>4.2</v>
      </c>
      <c r="F30" s="517">
        <v>6.32</v>
      </c>
      <c r="G30" s="99">
        <f t="shared" si="1"/>
        <v>2.12</v>
      </c>
      <c r="H30" s="675"/>
      <c r="I30" s="676"/>
      <c r="J30" s="676"/>
      <c r="K30" s="676"/>
      <c r="L30" s="677"/>
      <c r="M30" s="278"/>
      <c r="N30" s="279"/>
      <c r="O30" s="607" t="s">
        <v>65</v>
      </c>
    </row>
    <row r="31" spans="1:19" ht="75.75" customHeight="1" thickBot="1">
      <c r="A31" s="452" t="s">
        <v>66</v>
      </c>
      <c r="B31" s="672" t="str">
        <f t="shared" si="2"/>
        <v>☆</v>
      </c>
      <c r="C31" s="673"/>
      <c r="D31" s="674"/>
      <c r="E31" s="191">
        <v>3</v>
      </c>
      <c r="F31" s="191">
        <v>3.9</v>
      </c>
      <c r="G31" s="99">
        <f t="shared" si="1"/>
        <v>0.89999999999999991</v>
      </c>
      <c r="H31" s="675"/>
      <c r="I31" s="676"/>
      <c r="J31" s="676"/>
      <c r="K31" s="676"/>
      <c r="L31" s="677"/>
      <c r="M31" s="278"/>
      <c r="N31" s="279"/>
      <c r="O31" s="607" t="s">
        <v>66</v>
      </c>
    </row>
    <row r="32" spans="1:19" ht="96" customHeight="1" thickBot="1">
      <c r="A32" s="455" t="s">
        <v>67</v>
      </c>
      <c r="B32" s="672" t="str">
        <f t="shared" si="2"/>
        <v>☆</v>
      </c>
      <c r="C32" s="673"/>
      <c r="D32" s="674"/>
      <c r="E32" s="517">
        <v>6.35</v>
      </c>
      <c r="F32" s="517">
        <v>7.41</v>
      </c>
      <c r="G32" s="99">
        <f t="shared" si="1"/>
        <v>1.0600000000000005</v>
      </c>
      <c r="H32" s="675"/>
      <c r="I32" s="676"/>
      <c r="J32" s="676"/>
      <c r="K32" s="676"/>
      <c r="L32" s="677"/>
      <c r="M32" s="278"/>
      <c r="N32" s="279"/>
      <c r="O32" s="607" t="s">
        <v>67</v>
      </c>
    </row>
    <row r="33" spans="1:16" ht="94.95" customHeight="1" thickBot="1">
      <c r="A33" s="456" t="s">
        <v>68</v>
      </c>
      <c r="B33" s="672" t="str">
        <f t="shared" si="2"/>
        <v>☆☆</v>
      </c>
      <c r="C33" s="673"/>
      <c r="D33" s="674"/>
      <c r="E33" s="517">
        <v>8.34</v>
      </c>
      <c r="F33" s="517">
        <v>10.15</v>
      </c>
      <c r="G33" s="99">
        <f t="shared" si="1"/>
        <v>1.8100000000000005</v>
      </c>
      <c r="H33" s="675" t="s">
        <v>296</v>
      </c>
      <c r="I33" s="676"/>
      <c r="J33" s="676"/>
      <c r="K33" s="676"/>
      <c r="L33" s="677"/>
      <c r="M33" s="278" t="s">
        <v>295</v>
      </c>
      <c r="N33" s="279">
        <v>44579</v>
      </c>
      <c r="O33" s="607" t="s">
        <v>68</v>
      </c>
    </row>
    <row r="34" spans="1:16" ht="81" customHeight="1" thickBot="1">
      <c r="A34" s="451" t="s">
        <v>69</v>
      </c>
      <c r="B34" s="672" t="str">
        <f t="shared" si="2"/>
        <v>☆☆☆</v>
      </c>
      <c r="C34" s="673"/>
      <c r="D34" s="674"/>
      <c r="E34" s="191">
        <v>5.6</v>
      </c>
      <c r="F34" s="517">
        <v>8.48</v>
      </c>
      <c r="G34" s="99">
        <f t="shared" si="1"/>
        <v>2.8800000000000008</v>
      </c>
      <c r="H34" s="675"/>
      <c r="I34" s="676"/>
      <c r="J34" s="676"/>
      <c r="K34" s="676"/>
      <c r="L34" s="677"/>
      <c r="M34" s="532"/>
      <c r="N34" s="533"/>
      <c r="O34" s="607" t="s">
        <v>69</v>
      </c>
    </row>
    <row r="35" spans="1:16" ht="94.5" customHeight="1" thickBot="1">
      <c r="A35" s="455" t="s">
        <v>70</v>
      </c>
      <c r="B35" s="672" t="str">
        <f t="shared" si="2"/>
        <v>☆☆☆</v>
      </c>
      <c r="C35" s="673"/>
      <c r="D35" s="674"/>
      <c r="E35" s="517">
        <v>7.47</v>
      </c>
      <c r="F35" s="517">
        <v>10.06</v>
      </c>
      <c r="G35" s="99">
        <f t="shared" si="1"/>
        <v>2.5900000000000007</v>
      </c>
      <c r="H35" s="675"/>
      <c r="I35" s="676"/>
      <c r="J35" s="676"/>
      <c r="K35" s="676"/>
      <c r="L35" s="677"/>
      <c r="M35" s="457"/>
      <c r="N35" s="458"/>
      <c r="O35" s="607" t="s">
        <v>70</v>
      </c>
    </row>
    <row r="36" spans="1:16" ht="92.4" customHeight="1" thickBot="1">
      <c r="A36" s="459" t="s">
        <v>71</v>
      </c>
      <c r="B36" s="672" t="str">
        <f t="shared" si="2"/>
        <v>☆☆</v>
      </c>
      <c r="C36" s="673"/>
      <c r="D36" s="674"/>
      <c r="E36" s="191">
        <v>5.22</v>
      </c>
      <c r="F36" s="517">
        <v>7.05</v>
      </c>
      <c r="G36" s="99">
        <f t="shared" si="1"/>
        <v>1.83</v>
      </c>
      <c r="H36" s="675"/>
      <c r="I36" s="676"/>
      <c r="J36" s="676"/>
      <c r="K36" s="676"/>
      <c r="L36" s="677"/>
      <c r="M36" s="457"/>
      <c r="N36" s="458"/>
      <c r="O36" s="607" t="s">
        <v>71</v>
      </c>
    </row>
    <row r="37" spans="1:16" ht="87.75" customHeight="1" thickBot="1">
      <c r="A37" s="452" t="s">
        <v>72</v>
      </c>
      <c r="B37" s="672" t="str">
        <f t="shared" si="2"/>
        <v>★</v>
      </c>
      <c r="C37" s="673"/>
      <c r="D37" s="674"/>
      <c r="E37" s="191">
        <v>4.47</v>
      </c>
      <c r="F37" s="191">
        <v>4.28</v>
      </c>
      <c r="G37" s="99">
        <f t="shared" si="1"/>
        <v>-0.1899999999999995</v>
      </c>
      <c r="H37" s="675"/>
      <c r="I37" s="676"/>
      <c r="J37" s="676"/>
      <c r="K37" s="676"/>
      <c r="L37" s="677"/>
      <c r="M37" s="278"/>
      <c r="N37" s="279"/>
      <c r="O37" s="607" t="s">
        <v>72</v>
      </c>
    </row>
    <row r="38" spans="1:16" ht="75.75" customHeight="1" thickBot="1">
      <c r="A38" s="452" t="s">
        <v>73</v>
      </c>
      <c r="B38" s="672" t="str">
        <f t="shared" si="2"/>
        <v>☆☆☆</v>
      </c>
      <c r="C38" s="673"/>
      <c r="D38" s="674"/>
      <c r="E38" s="191">
        <v>5.97</v>
      </c>
      <c r="F38" s="517">
        <v>9.07</v>
      </c>
      <c r="G38" s="99">
        <f t="shared" si="1"/>
        <v>3.1000000000000005</v>
      </c>
      <c r="H38" s="675"/>
      <c r="I38" s="676"/>
      <c r="J38" s="676"/>
      <c r="K38" s="676"/>
      <c r="L38" s="677"/>
      <c r="M38" s="453"/>
      <c r="N38" s="454"/>
      <c r="O38" s="607" t="s">
        <v>73</v>
      </c>
    </row>
    <row r="39" spans="1:16" ht="97.8" customHeight="1" thickBot="1">
      <c r="A39" s="452" t="s">
        <v>74</v>
      </c>
      <c r="B39" s="672" t="str">
        <f t="shared" si="2"/>
        <v>☆☆</v>
      </c>
      <c r="C39" s="673"/>
      <c r="D39" s="674"/>
      <c r="E39" s="517">
        <v>10.07</v>
      </c>
      <c r="F39" s="517">
        <v>11.69</v>
      </c>
      <c r="G39" s="99">
        <f t="shared" si="1"/>
        <v>1.6199999999999992</v>
      </c>
      <c r="H39" s="675"/>
      <c r="I39" s="676"/>
      <c r="J39" s="676"/>
      <c r="K39" s="676"/>
      <c r="L39" s="677"/>
      <c r="M39" s="457"/>
      <c r="N39" s="458"/>
      <c r="O39" s="607" t="s">
        <v>74</v>
      </c>
    </row>
    <row r="40" spans="1:16" ht="78.75" customHeight="1" thickBot="1">
      <c r="A40" s="452" t="s">
        <v>75</v>
      </c>
      <c r="B40" s="672" t="str">
        <f t="shared" si="2"/>
        <v>☆</v>
      </c>
      <c r="C40" s="673"/>
      <c r="D40" s="674"/>
      <c r="E40" s="517">
        <v>8.9600000000000009</v>
      </c>
      <c r="F40" s="517">
        <v>10.17</v>
      </c>
      <c r="G40" s="99">
        <f t="shared" si="1"/>
        <v>1.2099999999999991</v>
      </c>
      <c r="H40" s="675"/>
      <c r="I40" s="676"/>
      <c r="J40" s="676"/>
      <c r="K40" s="676"/>
      <c r="L40" s="677"/>
      <c r="M40" s="453"/>
      <c r="N40" s="454"/>
      <c r="O40" s="607" t="s">
        <v>75</v>
      </c>
    </row>
    <row r="41" spans="1:16" ht="66" customHeight="1" thickBot="1">
      <c r="A41" s="452" t="s">
        <v>76</v>
      </c>
      <c r="B41" s="672" t="str">
        <f t="shared" si="2"/>
        <v>☆</v>
      </c>
      <c r="C41" s="673"/>
      <c r="D41" s="674"/>
      <c r="E41" s="191">
        <v>4.21</v>
      </c>
      <c r="F41" s="191">
        <v>5.38</v>
      </c>
      <c r="G41" s="99">
        <f t="shared" si="1"/>
        <v>1.17</v>
      </c>
      <c r="H41" s="675"/>
      <c r="I41" s="676"/>
      <c r="J41" s="676"/>
      <c r="K41" s="676"/>
      <c r="L41" s="677"/>
      <c r="M41" s="278"/>
      <c r="N41" s="279"/>
      <c r="O41" s="607" t="s">
        <v>76</v>
      </c>
    </row>
    <row r="42" spans="1:16" ht="77.25" customHeight="1" thickBot="1">
      <c r="A42" s="452" t="s">
        <v>77</v>
      </c>
      <c r="B42" s="672" t="str">
        <f t="shared" si="2"/>
        <v>☆</v>
      </c>
      <c r="C42" s="673"/>
      <c r="D42" s="674"/>
      <c r="E42" s="191">
        <v>4.1900000000000004</v>
      </c>
      <c r="F42" s="191">
        <v>4.6900000000000004</v>
      </c>
      <c r="G42" s="99">
        <f t="shared" si="1"/>
        <v>0.5</v>
      </c>
      <c r="H42" s="675" t="s">
        <v>297</v>
      </c>
      <c r="I42" s="676"/>
      <c r="J42" s="676"/>
      <c r="K42" s="676"/>
      <c r="L42" s="677"/>
      <c r="M42" s="457" t="s">
        <v>294</v>
      </c>
      <c r="N42" s="279">
        <v>44582</v>
      </c>
      <c r="O42" s="607" t="s">
        <v>77</v>
      </c>
      <c r="P42" s="77" t="s">
        <v>219</v>
      </c>
    </row>
    <row r="43" spans="1:16" ht="69.75" customHeight="1" thickBot="1">
      <c r="A43" s="452" t="s">
        <v>78</v>
      </c>
      <c r="B43" s="672" t="str">
        <f t="shared" si="2"/>
        <v>☆</v>
      </c>
      <c r="C43" s="673"/>
      <c r="D43" s="674"/>
      <c r="E43" s="191">
        <v>3.25</v>
      </c>
      <c r="F43" s="191">
        <v>4.62</v>
      </c>
      <c r="G43" s="99">
        <f t="shared" si="1"/>
        <v>1.37</v>
      </c>
      <c r="H43" s="691" t="s">
        <v>397</v>
      </c>
      <c r="I43" s="692"/>
      <c r="J43" s="692"/>
      <c r="K43" s="692"/>
      <c r="L43" s="693"/>
      <c r="M43" s="619" t="s">
        <v>291</v>
      </c>
      <c r="N43" s="620">
        <v>44590</v>
      </c>
      <c r="O43" s="607" t="s">
        <v>78</v>
      </c>
    </row>
    <row r="44" spans="1:16" ht="77.25" customHeight="1" thickBot="1">
      <c r="A44" s="273" t="s">
        <v>79</v>
      </c>
      <c r="B44" s="672" t="str">
        <f t="shared" si="2"/>
        <v>☆☆☆</v>
      </c>
      <c r="C44" s="673"/>
      <c r="D44" s="674"/>
      <c r="E44" s="517">
        <v>7.79</v>
      </c>
      <c r="F44" s="517">
        <v>10.46</v>
      </c>
      <c r="G44" s="99">
        <f t="shared" si="1"/>
        <v>2.6700000000000008</v>
      </c>
      <c r="H44" s="675"/>
      <c r="I44" s="676"/>
      <c r="J44" s="676"/>
      <c r="K44" s="676"/>
      <c r="L44" s="677"/>
      <c r="M44" s="547"/>
      <c r="N44" s="279"/>
      <c r="O44" s="607" t="s">
        <v>79</v>
      </c>
    </row>
    <row r="45" spans="1:16" ht="81.75" customHeight="1" thickBot="1">
      <c r="A45" s="452" t="s">
        <v>80</v>
      </c>
      <c r="B45" s="672" t="str">
        <f t="shared" si="2"/>
        <v>☆</v>
      </c>
      <c r="C45" s="673"/>
      <c r="D45" s="674"/>
      <c r="E45" s="191">
        <v>5.21</v>
      </c>
      <c r="F45" s="517">
        <v>6.14</v>
      </c>
      <c r="G45" s="99">
        <f t="shared" si="1"/>
        <v>0.92999999999999972</v>
      </c>
      <c r="H45" s="691" t="s">
        <v>412</v>
      </c>
      <c r="I45" s="692"/>
      <c r="J45" s="692"/>
      <c r="K45" s="692"/>
      <c r="L45" s="693"/>
      <c r="M45" s="619" t="s">
        <v>413</v>
      </c>
      <c r="N45" s="622">
        <v>44587</v>
      </c>
      <c r="O45" s="607" t="s">
        <v>80</v>
      </c>
    </row>
    <row r="46" spans="1:16" ht="72.75" customHeight="1" thickBot="1">
      <c r="A46" s="452" t="s">
        <v>81</v>
      </c>
      <c r="B46" s="672" t="str">
        <f t="shared" si="2"/>
        <v>☆☆</v>
      </c>
      <c r="C46" s="673"/>
      <c r="D46" s="674"/>
      <c r="E46" s="517">
        <v>8</v>
      </c>
      <c r="F46" s="517">
        <v>9.5299999999999994</v>
      </c>
      <c r="G46" s="99">
        <f t="shared" si="1"/>
        <v>1.5299999999999994</v>
      </c>
      <c r="H46" s="675"/>
      <c r="I46" s="676"/>
      <c r="J46" s="676"/>
      <c r="K46" s="676"/>
      <c r="L46" s="677"/>
      <c r="M46" s="278"/>
      <c r="N46" s="279"/>
      <c r="O46" s="607" t="s">
        <v>81</v>
      </c>
    </row>
    <row r="47" spans="1:16" ht="81.75" customHeight="1" thickBot="1">
      <c r="A47" s="452" t="s">
        <v>82</v>
      </c>
      <c r="B47" s="672" t="str">
        <f t="shared" si="2"/>
        <v>★</v>
      </c>
      <c r="C47" s="673"/>
      <c r="D47" s="674"/>
      <c r="E47" s="517">
        <v>6.72</v>
      </c>
      <c r="F47" s="191">
        <v>5.42</v>
      </c>
      <c r="G47" s="99">
        <f t="shared" si="1"/>
        <v>-1.2999999999999998</v>
      </c>
      <c r="H47" s="675"/>
      <c r="I47" s="676"/>
      <c r="J47" s="676"/>
      <c r="K47" s="676"/>
      <c r="L47" s="677"/>
      <c r="M47" s="508"/>
      <c r="N47" s="279"/>
      <c r="O47" s="607" t="s">
        <v>82</v>
      </c>
    </row>
    <row r="48" spans="1:16" ht="78.75" customHeight="1" thickBot="1">
      <c r="A48" s="452" t="s">
        <v>83</v>
      </c>
      <c r="B48" s="672" t="str">
        <f t="shared" si="2"/>
        <v>☆</v>
      </c>
      <c r="C48" s="673"/>
      <c r="D48" s="674"/>
      <c r="E48" s="517">
        <v>6.03</v>
      </c>
      <c r="F48" s="517">
        <v>6.68</v>
      </c>
      <c r="G48" s="99">
        <f t="shared" si="1"/>
        <v>0.64999999999999947</v>
      </c>
      <c r="H48" s="702"/>
      <c r="I48" s="703"/>
      <c r="J48" s="703"/>
      <c r="K48" s="703"/>
      <c r="L48" s="704"/>
      <c r="M48" s="278"/>
      <c r="N48" s="279"/>
      <c r="O48" s="607" t="s">
        <v>83</v>
      </c>
    </row>
    <row r="49" spans="1:15" ht="74.25" customHeight="1" thickBot="1">
      <c r="A49" s="452" t="s">
        <v>84</v>
      </c>
      <c r="B49" s="672" t="str">
        <f t="shared" si="2"/>
        <v>☆</v>
      </c>
      <c r="C49" s="673"/>
      <c r="D49" s="674"/>
      <c r="E49" s="517">
        <v>7.5</v>
      </c>
      <c r="F49" s="517">
        <v>7.51</v>
      </c>
      <c r="G49" s="99">
        <f t="shared" si="1"/>
        <v>9.9999999999997868E-3</v>
      </c>
      <c r="H49" s="675"/>
      <c r="I49" s="676"/>
      <c r="J49" s="676"/>
      <c r="K49" s="676"/>
      <c r="L49" s="677"/>
      <c r="M49" s="516"/>
      <c r="N49" s="279"/>
      <c r="O49" s="607" t="s">
        <v>84</v>
      </c>
    </row>
    <row r="50" spans="1:15" ht="73.2" customHeight="1" thickBot="1">
      <c r="A50" s="452" t="s">
        <v>85</v>
      </c>
      <c r="B50" s="672" t="str">
        <f t="shared" si="2"/>
        <v>☆☆</v>
      </c>
      <c r="C50" s="673"/>
      <c r="D50" s="674"/>
      <c r="E50" s="517">
        <v>9.75</v>
      </c>
      <c r="F50" s="517">
        <v>11.42</v>
      </c>
      <c r="G50" s="99">
        <f t="shared" si="1"/>
        <v>1.67</v>
      </c>
      <c r="H50" s="702"/>
      <c r="I50" s="703"/>
      <c r="J50" s="703"/>
      <c r="K50" s="703"/>
      <c r="L50" s="704"/>
      <c r="M50" s="278"/>
      <c r="N50" s="279"/>
      <c r="O50" s="607" t="s">
        <v>85</v>
      </c>
    </row>
    <row r="51" spans="1:15" ht="73.5" customHeight="1" thickBot="1">
      <c r="A51" s="452" t="s">
        <v>86</v>
      </c>
      <c r="B51" s="672" t="str">
        <f t="shared" si="2"/>
        <v>☆☆</v>
      </c>
      <c r="C51" s="673"/>
      <c r="D51" s="674"/>
      <c r="E51" s="517">
        <v>7</v>
      </c>
      <c r="F51" s="517">
        <v>9.1199999999999992</v>
      </c>
      <c r="G51" s="99">
        <f t="shared" si="1"/>
        <v>2.1199999999999992</v>
      </c>
      <c r="H51" s="675"/>
      <c r="I51" s="676"/>
      <c r="J51" s="676"/>
      <c r="K51" s="676"/>
      <c r="L51" s="677"/>
      <c r="M51" s="453"/>
      <c r="N51" s="454"/>
      <c r="O51" s="607" t="s">
        <v>86</v>
      </c>
    </row>
    <row r="52" spans="1:15" ht="91.95" customHeight="1" thickBot="1">
      <c r="A52" s="452" t="s">
        <v>87</v>
      </c>
      <c r="B52" s="672" t="str">
        <f t="shared" si="2"/>
        <v>☆</v>
      </c>
      <c r="C52" s="673"/>
      <c r="D52" s="674"/>
      <c r="E52" s="517">
        <v>6.5</v>
      </c>
      <c r="F52" s="517">
        <v>7.5</v>
      </c>
      <c r="G52" s="99">
        <f t="shared" si="1"/>
        <v>1</v>
      </c>
      <c r="H52" s="691" t="s">
        <v>488</v>
      </c>
      <c r="I52" s="692"/>
      <c r="J52" s="692"/>
      <c r="K52" s="692"/>
      <c r="L52" s="693"/>
      <c r="M52" s="619" t="s">
        <v>489</v>
      </c>
      <c r="N52" s="620">
        <v>44591</v>
      </c>
      <c r="O52" s="607" t="s">
        <v>87</v>
      </c>
    </row>
    <row r="53" spans="1:15" ht="77.25" customHeight="1" thickBot="1">
      <c r="A53" s="452" t="s">
        <v>88</v>
      </c>
      <c r="B53" s="672" t="str">
        <f t="shared" si="2"/>
        <v>☆</v>
      </c>
      <c r="C53" s="673"/>
      <c r="D53" s="674"/>
      <c r="E53" s="191">
        <v>4.68</v>
      </c>
      <c r="F53" s="191">
        <v>4.95</v>
      </c>
      <c r="G53" s="99">
        <f t="shared" si="1"/>
        <v>0.27000000000000046</v>
      </c>
      <c r="H53" s="675"/>
      <c r="I53" s="676"/>
      <c r="J53" s="676"/>
      <c r="K53" s="676"/>
      <c r="L53" s="677"/>
      <c r="M53" s="278"/>
      <c r="N53" s="279"/>
      <c r="O53" s="607" t="s">
        <v>88</v>
      </c>
    </row>
    <row r="54" spans="1:15" ht="63.75" customHeight="1" thickBot="1">
      <c r="A54" s="452" t="s">
        <v>89</v>
      </c>
      <c r="B54" s="672" t="str">
        <f t="shared" si="2"/>
        <v>☆☆</v>
      </c>
      <c r="C54" s="673"/>
      <c r="D54" s="674"/>
      <c r="E54" s="192">
        <v>2.96</v>
      </c>
      <c r="F54" s="191">
        <v>4.74</v>
      </c>
      <c r="G54" s="99">
        <f t="shared" si="1"/>
        <v>1.7800000000000002</v>
      </c>
      <c r="H54" s="675"/>
      <c r="I54" s="676"/>
      <c r="J54" s="676"/>
      <c r="K54" s="676"/>
      <c r="L54" s="677"/>
      <c r="M54" s="278"/>
      <c r="N54" s="279"/>
      <c r="O54" s="607" t="s">
        <v>89</v>
      </c>
    </row>
    <row r="55" spans="1:15" ht="75" customHeight="1" thickBot="1">
      <c r="A55" s="452" t="s">
        <v>90</v>
      </c>
      <c r="B55" s="672" t="str">
        <f t="shared" si="2"/>
        <v>☆☆</v>
      </c>
      <c r="C55" s="673"/>
      <c r="D55" s="674"/>
      <c r="E55" s="517">
        <v>6.98</v>
      </c>
      <c r="F55" s="517">
        <v>8.56</v>
      </c>
      <c r="G55" s="99">
        <f t="shared" si="1"/>
        <v>1.58</v>
      </c>
      <c r="H55" s="675"/>
      <c r="I55" s="676"/>
      <c r="J55" s="676"/>
      <c r="K55" s="676"/>
      <c r="L55" s="677"/>
      <c r="M55" s="278"/>
      <c r="N55" s="279"/>
      <c r="O55" s="607" t="s">
        <v>90</v>
      </c>
    </row>
    <row r="56" spans="1:15" ht="80.25" customHeight="1" thickBot="1">
      <c r="A56" s="452" t="s">
        <v>91</v>
      </c>
      <c r="B56" s="672" t="str">
        <f t="shared" si="2"/>
        <v>★</v>
      </c>
      <c r="C56" s="673"/>
      <c r="D56" s="674"/>
      <c r="E56" s="517">
        <v>7.85</v>
      </c>
      <c r="F56" s="517">
        <v>7.17</v>
      </c>
      <c r="G56" s="99">
        <f t="shared" si="1"/>
        <v>-0.67999999999999972</v>
      </c>
      <c r="H56" s="675" t="s">
        <v>292</v>
      </c>
      <c r="I56" s="676"/>
      <c r="J56" s="676"/>
      <c r="K56" s="676"/>
      <c r="L56" s="677"/>
      <c r="M56" s="278" t="s">
        <v>293</v>
      </c>
      <c r="N56" s="279">
        <v>44582</v>
      </c>
      <c r="O56" s="607" t="s">
        <v>91</v>
      </c>
    </row>
    <row r="57" spans="1:15" ht="63.75" customHeight="1" thickBot="1">
      <c r="A57" s="452" t="s">
        <v>92</v>
      </c>
      <c r="B57" s="672" t="str">
        <f t="shared" si="2"/>
        <v>☆</v>
      </c>
      <c r="C57" s="673"/>
      <c r="D57" s="674"/>
      <c r="E57" s="191">
        <v>5.41</v>
      </c>
      <c r="F57" s="191">
        <v>5.76</v>
      </c>
      <c r="G57" s="99">
        <f t="shared" si="1"/>
        <v>0.34999999999999964</v>
      </c>
      <c r="H57" s="585"/>
      <c r="I57" s="583"/>
      <c r="J57" s="583"/>
      <c r="K57" s="583"/>
      <c r="L57" s="584"/>
      <c r="M57" s="453"/>
      <c r="N57" s="454"/>
      <c r="O57" s="607" t="s">
        <v>92</v>
      </c>
    </row>
    <row r="58" spans="1:15" ht="69.75" customHeight="1" thickBot="1">
      <c r="A58" s="452" t="s">
        <v>93</v>
      </c>
      <c r="B58" s="672" t="str">
        <f t="shared" si="2"/>
        <v>☆</v>
      </c>
      <c r="C58" s="673"/>
      <c r="D58" s="674"/>
      <c r="E58" s="517">
        <v>6.22</v>
      </c>
      <c r="F58" s="517">
        <v>6.91</v>
      </c>
      <c r="G58" s="99">
        <f t="shared" si="1"/>
        <v>0.69000000000000039</v>
      </c>
      <c r="H58" s="675"/>
      <c r="I58" s="676"/>
      <c r="J58" s="676"/>
      <c r="K58" s="676"/>
      <c r="L58" s="677"/>
      <c r="M58" s="278"/>
      <c r="N58" s="279"/>
      <c r="O58" s="607" t="s">
        <v>93</v>
      </c>
    </row>
    <row r="59" spans="1:15" ht="68.25" customHeight="1" thickBot="1">
      <c r="A59" s="452" t="s">
        <v>94</v>
      </c>
      <c r="B59" s="672" t="str">
        <f t="shared" si="2"/>
        <v>☆☆☆</v>
      </c>
      <c r="C59" s="673"/>
      <c r="D59" s="674"/>
      <c r="E59" s="517">
        <v>7.89</v>
      </c>
      <c r="F59" s="517">
        <v>10.61</v>
      </c>
      <c r="G59" s="99">
        <f t="shared" si="1"/>
        <v>2.7199999999999998</v>
      </c>
      <c r="H59" s="675"/>
      <c r="I59" s="676"/>
      <c r="J59" s="676"/>
      <c r="K59" s="676"/>
      <c r="L59" s="677"/>
      <c r="M59" s="453"/>
      <c r="N59" s="454"/>
      <c r="O59" s="607" t="s">
        <v>94</v>
      </c>
    </row>
    <row r="60" spans="1:15" ht="91.95" customHeight="1" thickBot="1">
      <c r="A60" s="452" t="s">
        <v>95</v>
      </c>
      <c r="B60" s="672" t="str">
        <f t="shared" si="2"/>
        <v>☆</v>
      </c>
      <c r="C60" s="673"/>
      <c r="D60" s="674"/>
      <c r="E60" s="517">
        <v>8.41</v>
      </c>
      <c r="F60" s="517">
        <v>9.35</v>
      </c>
      <c r="G60" s="99">
        <f t="shared" si="1"/>
        <v>0.9399999999999995</v>
      </c>
      <c r="H60" s="675"/>
      <c r="I60" s="676"/>
      <c r="J60" s="676"/>
      <c r="K60" s="676"/>
      <c r="L60" s="677"/>
      <c r="M60" s="278"/>
      <c r="N60" s="279"/>
      <c r="O60" s="607" t="s">
        <v>95</v>
      </c>
    </row>
    <row r="61" spans="1:15" ht="81" customHeight="1" thickBot="1">
      <c r="A61" s="452" t="s">
        <v>96</v>
      </c>
      <c r="B61" s="672" t="str">
        <f t="shared" si="2"/>
        <v>☆☆</v>
      </c>
      <c r="C61" s="673"/>
      <c r="D61" s="674"/>
      <c r="E61" s="191">
        <v>4.68</v>
      </c>
      <c r="F61" s="517">
        <v>6.57</v>
      </c>
      <c r="G61" s="99">
        <f t="shared" si="1"/>
        <v>1.8900000000000006</v>
      </c>
      <c r="H61" s="675"/>
      <c r="I61" s="676"/>
      <c r="J61" s="676"/>
      <c r="K61" s="676"/>
      <c r="L61" s="677"/>
      <c r="M61" s="278"/>
      <c r="N61" s="279"/>
      <c r="O61" s="607" t="s">
        <v>96</v>
      </c>
    </row>
    <row r="62" spans="1:15" ht="75.599999999999994" customHeight="1" thickBot="1">
      <c r="A62" s="452" t="s">
        <v>97</v>
      </c>
      <c r="B62" s="672" t="str">
        <f t="shared" si="2"/>
        <v>☆</v>
      </c>
      <c r="C62" s="673"/>
      <c r="D62" s="674"/>
      <c r="E62" s="517">
        <v>9.82</v>
      </c>
      <c r="F62" s="517">
        <v>10.78</v>
      </c>
      <c r="G62" s="99">
        <f t="shared" si="1"/>
        <v>0.95999999999999908</v>
      </c>
      <c r="H62" s="675"/>
      <c r="I62" s="676"/>
      <c r="J62" s="676"/>
      <c r="K62" s="676"/>
      <c r="L62" s="677"/>
      <c r="M62" s="278"/>
      <c r="N62" s="279"/>
      <c r="O62" s="607" t="s">
        <v>97</v>
      </c>
    </row>
    <row r="63" spans="1:15" ht="87" customHeight="1" thickBot="1">
      <c r="A63" s="452" t="s">
        <v>98</v>
      </c>
      <c r="B63" s="672" t="str">
        <f t="shared" si="2"/>
        <v>☆☆</v>
      </c>
      <c r="C63" s="673"/>
      <c r="D63" s="674"/>
      <c r="E63" s="517">
        <v>11.17</v>
      </c>
      <c r="F63" s="596">
        <v>12.65</v>
      </c>
      <c r="G63" s="99">
        <f t="shared" si="1"/>
        <v>1.4800000000000004</v>
      </c>
      <c r="H63" s="675"/>
      <c r="I63" s="676"/>
      <c r="J63" s="676"/>
      <c r="K63" s="676"/>
      <c r="L63" s="677"/>
      <c r="M63" s="523"/>
      <c r="N63" s="279"/>
      <c r="O63" s="607" t="s">
        <v>98</v>
      </c>
    </row>
    <row r="64" spans="1:15" ht="73.2" customHeight="1" thickBot="1">
      <c r="A64" s="452" t="s">
        <v>99</v>
      </c>
      <c r="B64" s="672" t="str">
        <f t="shared" si="2"/>
        <v>★★</v>
      </c>
      <c r="C64" s="673"/>
      <c r="D64" s="674"/>
      <c r="E64" s="517">
        <v>7.75</v>
      </c>
      <c r="F64" s="517">
        <v>6.25</v>
      </c>
      <c r="G64" s="99">
        <f t="shared" si="1"/>
        <v>-1.5</v>
      </c>
      <c r="H64" s="744"/>
      <c r="I64" s="745"/>
      <c r="J64" s="745"/>
      <c r="K64" s="745"/>
      <c r="L64" s="746"/>
      <c r="M64" s="278"/>
      <c r="N64" s="279"/>
      <c r="O64" s="607" t="s">
        <v>99</v>
      </c>
    </row>
    <row r="65" spans="1:18" ht="80.25" customHeight="1" thickBot="1">
      <c r="A65" s="452" t="s">
        <v>100</v>
      </c>
      <c r="B65" s="672" t="str">
        <f t="shared" si="2"/>
        <v>★</v>
      </c>
      <c r="C65" s="673"/>
      <c r="D65" s="674"/>
      <c r="E65" s="596">
        <v>12.49</v>
      </c>
      <c r="F65" s="517">
        <v>11.94</v>
      </c>
      <c r="G65" s="99">
        <f t="shared" si="1"/>
        <v>-0.55000000000000071</v>
      </c>
      <c r="H65" s="580"/>
      <c r="I65" s="581"/>
      <c r="J65" s="581"/>
      <c r="K65" s="581"/>
      <c r="L65" s="582"/>
      <c r="M65" s="247"/>
      <c r="N65" s="279"/>
      <c r="O65" s="607" t="s">
        <v>100</v>
      </c>
    </row>
    <row r="66" spans="1:18" ht="88.5" customHeight="1" thickBot="1">
      <c r="A66" s="452" t="s">
        <v>101</v>
      </c>
      <c r="B66" s="672" t="str">
        <f t="shared" si="2"/>
        <v>☆☆☆☆</v>
      </c>
      <c r="C66" s="673"/>
      <c r="D66" s="674"/>
      <c r="E66" s="517">
        <v>11.08</v>
      </c>
      <c r="F66" s="596">
        <v>18.829999999999998</v>
      </c>
      <c r="G66" s="99">
        <f t="shared" si="1"/>
        <v>7.7499999999999982</v>
      </c>
      <c r="H66" s="747" t="s">
        <v>398</v>
      </c>
      <c r="I66" s="748"/>
      <c r="J66" s="748"/>
      <c r="K66" s="748"/>
      <c r="L66" s="749"/>
      <c r="M66" s="619" t="s">
        <v>399</v>
      </c>
      <c r="N66" s="620">
        <v>44587</v>
      </c>
      <c r="O66" s="607" t="s">
        <v>101</v>
      </c>
    </row>
    <row r="67" spans="1:18" ht="78.75" customHeight="1" thickBot="1">
      <c r="A67" s="452" t="s">
        <v>102</v>
      </c>
      <c r="B67" s="672" t="str">
        <f t="shared" si="2"/>
        <v>☆</v>
      </c>
      <c r="C67" s="673"/>
      <c r="D67" s="674"/>
      <c r="E67" s="596">
        <v>12.31</v>
      </c>
      <c r="F67" s="596">
        <v>12.89</v>
      </c>
      <c r="G67" s="99">
        <f t="shared" si="1"/>
        <v>0.58000000000000007</v>
      </c>
      <c r="H67" s="675"/>
      <c r="I67" s="676"/>
      <c r="J67" s="676"/>
      <c r="K67" s="676"/>
      <c r="L67" s="677"/>
      <c r="M67" s="278"/>
      <c r="N67" s="279"/>
      <c r="O67" s="607" t="s">
        <v>102</v>
      </c>
    </row>
    <row r="68" spans="1:18" ht="63" customHeight="1" thickBot="1">
      <c r="A68" s="459" t="s">
        <v>103</v>
      </c>
      <c r="B68" s="672" t="str">
        <f t="shared" si="2"/>
        <v>☆☆</v>
      </c>
      <c r="C68" s="673"/>
      <c r="D68" s="674"/>
      <c r="E68" s="517">
        <v>8.74</v>
      </c>
      <c r="F68" s="517">
        <v>10.91</v>
      </c>
      <c r="G68" s="99">
        <f t="shared" si="1"/>
        <v>2.17</v>
      </c>
      <c r="H68" s="675"/>
      <c r="I68" s="676"/>
      <c r="J68" s="676"/>
      <c r="K68" s="676"/>
      <c r="L68" s="677"/>
      <c r="M68" s="453"/>
      <c r="N68" s="454"/>
      <c r="O68" s="607" t="s">
        <v>103</v>
      </c>
    </row>
    <row r="69" spans="1:18" ht="72.75" customHeight="1" thickBot="1">
      <c r="A69" s="455" t="s">
        <v>104</v>
      </c>
      <c r="B69" s="672" t="str">
        <f t="shared" si="2"/>
        <v>★</v>
      </c>
      <c r="C69" s="673"/>
      <c r="D69" s="674"/>
      <c r="E69" s="310">
        <v>1.48</v>
      </c>
      <c r="F69" s="310">
        <v>0.94</v>
      </c>
      <c r="G69" s="99">
        <f t="shared" si="1"/>
        <v>-0.54</v>
      </c>
      <c r="H69" s="702"/>
      <c r="I69" s="703"/>
      <c r="J69" s="703"/>
      <c r="K69" s="703"/>
      <c r="L69" s="704"/>
      <c r="M69" s="278"/>
      <c r="N69" s="279"/>
      <c r="O69" s="607" t="s">
        <v>104</v>
      </c>
    </row>
    <row r="70" spans="1:18" ht="58.5" customHeight="1" thickBot="1">
      <c r="A70" s="460" t="s">
        <v>105</v>
      </c>
      <c r="B70" s="672" t="str">
        <f t="shared" si="2"/>
        <v>☆</v>
      </c>
      <c r="C70" s="673"/>
      <c r="D70" s="674"/>
      <c r="E70" s="517">
        <v>6.67</v>
      </c>
      <c r="F70" s="517">
        <v>8.0399999999999991</v>
      </c>
      <c r="G70" s="274">
        <f t="shared" si="1"/>
        <v>1.3699999999999992</v>
      </c>
      <c r="H70" s="675"/>
      <c r="I70" s="676"/>
      <c r="J70" s="676"/>
      <c r="K70" s="676"/>
      <c r="L70" s="677"/>
      <c r="M70" s="461"/>
      <c r="N70" s="462"/>
      <c r="O70" s="607"/>
    </row>
    <row r="71" spans="1:18" ht="42.75" customHeight="1" thickBot="1">
      <c r="A71" s="463"/>
      <c r="B71" s="463"/>
      <c r="C71" s="463"/>
      <c r="D71" s="463"/>
      <c r="E71" s="735"/>
      <c r="F71" s="735"/>
      <c r="G71" s="735"/>
      <c r="H71" s="735"/>
      <c r="I71" s="735"/>
      <c r="J71" s="735"/>
      <c r="K71" s="735"/>
      <c r="L71" s="735"/>
      <c r="M71" s="78">
        <f>COUNTIF(E23:E69,"&gt;=10")</f>
        <v>6</v>
      </c>
      <c r="N71" s="78">
        <f>COUNTIF(F23:F69,"&gt;=10")</f>
        <v>15</v>
      </c>
      <c r="O71" s="78" t="s">
        <v>29</v>
      </c>
    </row>
    <row r="72" spans="1:18" ht="36.75" customHeight="1" thickBot="1">
      <c r="A72" s="100" t="s">
        <v>21</v>
      </c>
      <c r="B72" s="101"/>
      <c r="C72" s="171"/>
      <c r="D72" s="171"/>
      <c r="E72" s="736" t="s">
        <v>20</v>
      </c>
      <c r="F72" s="736"/>
      <c r="G72" s="736"/>
      <c r="H72" s="737" t="s">
        <v>308</v>
      </c>
      <c r="I72" s="738"/>
      <c r="J72" s="101"/>
      <c r="K72" s="102"/>
      <c r="L72" s="102"/>
      <c r="M72" s="103"/>
      <c r="N72" s="104"/>
    </row>
    <row r="73" spans="1:18" ht="36.75" customHeight="1" thickBot="1">
      <c r="A73" s="105"/>
      <c r="B73" s="464"/>
      <c r="C73" s="739" t="s">
        <v>106</v>
      </c>
      <c r="D73" s="740"/>
      <c r="E73" s="740"/>
      <c r="F73" s="741"/>
      <c r="G73" s="106">
        <f>+F70</f>
        <v>8.0399999999999991</v>
      </c>
      <c r="H73" s="107" t="s">
        <v>107</v>
      </c>
      <c r="I73" s="742">
        <f>+G70</f>
        <v>1.3699999999999992</v>
      </c>
      <c r="J73" s="743"/>
      <c r="K73" s="465"/>
      <c r="L73" s="465"/>
      <c r="M73" s="466"/>
      <c r="N73" s="108"/>
    </row>
    <row r="74" spans="1:18" ht="36.75" customHeight="1" thickBot="1">
      <c r="A74" s="105"/>
      <c r="B74" s="464"/>
      <c r="C74" s="705" t="s">
        <v>108</v>
      </c>
      <c r="D74" s="706"/>
      <c r="E74" s="706"/>
      <c r="F74" s="707"/>
      <c r="G74" s="109">
        <f>+F35</f>
        <v>10.06</v>
      </c>
      <c r="H74" s="110" t="s">
        <v>107</v>
      </c>
      <c r="I74" s="708">
        <f>+G35</f>
        <v>2.5900000000000007</v>
      </c>
      <c r="J74" s="709"/>
      <c r="K74" s="465"/>
      <c r="L74" s="465"/>
      <c r="M74" s="466"/>
      <c r="N74" s="108"/>
      <c r="R74" s="524" t="s">
        <v>21</v>
      </c>
    </row>
    <row r="75" spans="1:18" ht="36.75" customHeight="1" thickBot="1">
      <c r="A75" s="105"/>
      <c r="B75" s="464"/>
      <c r="C75" s="710" t="s">
        <v>109</v>
      </c>
      <c r="D75" s="711"/>
      <c r="E75" s="711"/>
      <c r="F75" s="111" t="str">
        <f>VLOOKUP(G75,F:P,10,0)</f>
        <v>大分県</v>
      </c>
      <c r="G75" s="112">
        <f>MAX(F23:F70)</f>
        <v>18.829999999999998</v>
      </c>
      <c r="H75" s="712" t="s">
        <v>110</v>
      </c>
      <c r="I75" s="713"/>
      <c r="J75" s="713"/>
      <c r="K75" s="113">
        <f>+N71</f>
        <v>15</v>
      </c>
      <c r="L75" s="114" t="s">
        <v>111</v>
      </c>
      <c r="M75" s="115">
        <f>N71-M71</f>
        <v>9</v>
      </c>
      <c r="N75" s="108"/>
      <c r="R75" s="525"/>
    </row>
    <row r="76" spans="1:18" ht="36.75" customHeight="1" thickBot="1">
      <c r="A76" s="116"/>
      <c r="B76" s="117"/>
      <c r="C76" s="117"/>
      <c r="D76" s="117"/>
      <c r="E76" s="117"/>
      <c r="F76" s="117"/>
      <c r="G76" s="117"/>
      <c r="H76" s="117"/>
      <c r="I76" s="117"/>
      <c r="J76" s="117"/>
      <c r="K76" s="118"/>
      <c r="L76" s="118"/>
      <c r="M76" s="119"/>
      <c r="N76" s="120"/>
      <c r="R76" s="525"/>
    </row>
    <row r="77" spans="1:18" ht="30.75" customHeight="1">
      <c r="A77" s="153"/>
      <c r="B77" s="153"/>
      <c r="C77" s="153"/>
      <c r="D77" s="153"/>
      <c r="E77" s="153"/>
      <c r="F77" s="153"/>
      <c r="G77" s="153"/>
      <c r="H77" s="153"/>
      <c r="I77" s="153"/>
      <c r="J77" s="153"/>
      <c r="K77" s="467"/>
      <c r="L77" s="467"/>
      <c r="M77" s="468"/>
      <c r="N77" s="469"/>
      <c r="R77" s="526"/>
    </row>
    <row r="78" spans="1:18" ht="30.75" customHeight="1" thickBot="1">
      <c r="A78" s="470"/>
      <c r="B78" s="470"/>
      <c r="C78" s="470"/>
      <c r="D78" s="470"/>
      <c r="E78" s="470"/>
      <c r="F78" s="470"/>
      <c r="G78" s="470"/>
      <c r="H78" s="470"/>
      <c r="I78" s="470"/>
      <c r="J78" s="470"/>
      <c r="K78" s="471"/>
      <c r="L78" s="471"/>
      <c r="M78" s="472"/>
      <c r="N78" s="470"/>
    </row>
    <row r="79" spans="1:18" ht="24.75" customHeight="1" thickTop="1">
      <c r="A79" s="714">
        <v>3</v>
      </c>
      <c r="B79" s="717" t="s">
        <v>309</v>
      </c>
      <c r="C79" s="718"/>
      <c r="D79" s="718"/>
      <c r="E79" s="718"/>
      <c r="F79" s="719"/>
      <c r="G79" s="726" t="s">
        <v>310</v>
      </c>
      <c r="H79" s="727"/>
      <c r="I79" s="727"/>
      <c r="J79" s="727"/>
      <c r="K79" s="727"/>
      <c r="L79" s="727"/>
      <c r="M79" s="727"/>
      <c r="N79" s="728"/>
    </row>
    <row r="80" spans="1:18" ht="24.75" customHeight="1">
      <c r="A80" s="715"/>
      <c r="B80" s="720"/>
      <c r="C80" s="721"/>
      <c r="D80" s="721"/>
      <c r="E80" s="721"/>
      <c r="F80" s="722"/>
      <c r="G80" s="729"/>
      <c r="H80" s="730"/>
      <c r="I80" s="730"/>
      <c r="J80" s="730"/>
      <c r="K80" s="730"/>
      <c r="L80" s="730"/>
      <c r="M80" s="730"/>
      <c r="N80" s="731"/>
      <c r="O80" s="473" t="s">
        <v>29</v>
      </c>
      <c r="P80" s="473"/>
    </row>
    <row r="81" spans="1:16" ht="24.75" customHeight="1">
      <c r="A81" s="715"/>
      <c r="B81" s="720"/>
      <c r="C81" s="721"/>
      <c r="D81" s="721"/>
      <c r="E81" s="721"/>
      <c r="F81" s="722"/>
      <c r="G81" s="729"/>
      <c r="H81" s="730"/>
      <c r="I81" s="730"/>
      <c r="J81" s="730"/>
      <c r="K81" s="730"/>
      <c r="L81" s="730"/>
      <c r="M81" s="730"/>
      <c r="N81" s="731"/>
      <c r="O81" s="473" t="s">
        <v>21</v>
      </c>
      <c r="P81" s="473" t="s">
        <v>112</v>
      </c>
    </row>
    <row r="82" spans="1:16" ht="24.75" customHeight="1">
      <c r="A82" s="715"/>
      <c r="B82" s="720"/>
      <c r="C82" s="721"/>
      <c r="D82" s="721"/>
      <c r="E82" s="721"/>
      <c r="F82" s="722"/>
      <c r="G82" s="729"/>
      <c r="H82" s="730"/>
      <c r="I82" s="730"/>
      <c r="J82" s="730"/>
      <c r="K82" s="730"/>
      <c r="L82" s="730"/>
      <c r="M82" s="730"/>
      <c r="N82" s="731"/>
      <c r="O82" s="474"/>
      <c r="P82" s="473"/>
    </row>
    <row r="83" spans="1:16" ht="46.2" customHeight="1" thickBot="1">
      <c r="A83" s="716"/>
      <c r="B83" s="723"/>
      <c r="C83" s="724"/>
      <c r="D83" s="724"/>
      <c r="E83" s="724"/>
      <c r="F83" s="725"/>
      <c r="G83" s="732"/>
      <c r="H83" s="733"/>
      <c r="I83" s="733"/>
      <c r="J83" s="733"/>
      <c r="K83" s="733"/>
      <c r="L83" s="733"/>
      <c r="M83" s="733"/>
      <c r="N83" s="73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6">
    <mergeCell ref="B67:D67"/>
    <mergeCell ref="H67:L67"/>
    <mergeCell ref="B68:D68"/>
    <mergeCell ref="H68:L68"/>
    <mergeCell ref="B69:D69"/>
    <mergeCell ref="H69:L69"/>
    <mergeCell ref="B64:D64"/>
    <mergeCell ref="H64:L64"/>
    <mergeCell ref="B65:D65"/>
    <mergeCell ref="B66:D66"/>
    <mergeCell ref="H66:L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22C3-7709-49D3-8D40-1FFCFB54AD04}">
  <sheetPr>
    <pageSetUpPr fitToPage="1"/>
  </sheetPr>
  <dimension ref="A1:R24"/>
  <sheetViews>
    <sheetView zoomScaleNormal="100" zoomScaleSheetLayoutView="95" workbookViewId="0">
      <selection activeCell="Q18" sqref="Q18"/>
    </sheetView>
  </sheetViews>
  <sheetFormatPr defaultColWidth="9" defaultRowHeight="13.2"/>
  <cols>
    <col min="1" max="1" width="4.88671875" style="623" customWidth="1"/>
    <col min="2" max="8" width="9" style="623"/>
    <col min="9" max="9" width="6" style="623" customWidth="1"/>
    <col min="10" max="10" width="9" style="623"/>
    <col min="11" max="11" width="5.77734375" style="623" customWidth="1"/>
    <col min="12" max="12" width="38.33203125" style="623" customWidth="1"/>
    <col min="13" max="13" width="4.109375" style="623" customWidth="1"/>
    <col min="14" max="14" width="3.44140625" style="623" customWidth="1"/>
    <col min="15" max="16384" width="9" style="623"/>
  </cols>
  <sheetData>
    <row r="1" spans="1:18" ht="23.4">
      <c r="A1" s="753" t="s">
        <v>462</v>
      </c>
      <c r="B1" s="753"/>
      <c r="C1" s="753"/>
      <c r="D1" s="753"/>
      <c r="E1" s="753"/>
      <c r="F1" s="753"/>
      <c r="G1" s="753"/>
      <c r="H1" s="753"/>
      <c r="I1" s="753"/>
      <c r="J1" s="754"/>
      <c r="K1" s="754"/>
      <c r="L1" s="754"/>
      <c r="M1" s="754"/>
      <c r="O1" s="624"/>
      <c r="Q1" s="624"/>
    </row>
    <row r="2" spans="1:18" ht="19.2">
      <c r="A2" s="755" t="s">
        <v>463</v>
      </c>
      <c r="B2" s="755"/>
      <c r="C2" s="755"/>
      <c r="D2" s="755"/>
      <c r="E2" s="755"/>
      <c r="F2" s="755"/>
      <c r="G2" s="755"/>
      <c r="H2" s="755"/>
      <c r="I2" s="755"/>
      <c r="J2" s="756"/>
      <c r="K2" s="756"/>
      <c r="L2" s="756"/>
      <c r="M2" s="756"/>
      <c r="N2" s="625"/>
      <c r="O2" s="626"/>
      <c r="P2" s="627"/>
      <c r="Q2" s="626"/>
      <c r="R2" s="628"/>
    </row>
    <row r="3" spans="1:18" ht="17.399999999999999">
      <c r="A3" s="757" t="s">
        <v>464</v>
      </c>
      <c r="B3" s="757"/>
      <c r="C3" s="757"/>
      <c r="D3" s="757"/>
      <c r="E3" s="757"/>
      <c r="F3" s="757"/>
      <c r="G3" s="757"/>
      <c r="H3" s="757"/>
      <c r="I3" s="757"/>
      <c r="J3" s="758"/>
      <c r="K3" s="758"/>
      <c r="L3" s="758"/>
      <c r="M3" s="758"/>
      <c r="N3" s="629"/>
      <c r="O3" s="624"/>
      <c r="P3" s="627"/>
      <c r="Q3" s="624"/>
    </row>
    <row r="4" spans="1:18" ht="17.399999999999999">
      <c r="A4" s="630"/>
      <c r="B4" s="631"/>
      <c r="C4" s="632"/>
      <c r="D4" s="632"/>
      <c r="E4" s="632"/>
      <c r="F4" s="632"/>
      <c r="G4" s="632"/>
      <c r="H4" s="632"/>
      <c r="I4" s="632"/>
      <c r="J4" s="632"/>
      <c r="K4" s="632"/>
      <c r="L4" s="632"/>
      <c r="M4" s="632"/>
      <c r="N4" s="629"/>
      <c r="O4" s="633"/>
      <c r="P4" s="624"/>
    </row>
    <row r="5" spans="1:18" ht="21.75" customHeight="1">
      <c r="A5" s="632"/>
      <c r="B5" s="759"/>
      <c r="C5" s="760"/>
      <c r="D5" s="760"/>
      <c r="E5" s="760"/>
      <c r="F5" s="632"/>
      <c r="G5" s="632" t="s">
        <v>21</v>
      </c>
      <c r="H5" s="762" t="s">
        <v>465</v>
      </c>
      <c r="I5" s="763"/>
      <c r="J5" s="763"/>
      <c r="K5" s="763"/>
      <c r="L5" s="763"/>
      <c r="M5" s="632"/>
      <c r="N5" s="629"/>
      <c r="O5" s="624"/>
      <c r="P5" s="626"/>
      <c r="R5" s="624"/>
    </row>
    <row r="6" spans="1:18" ht="21.75" customHeight="1">
      <c r="A6" s="632"/>
      <c r="B6" s="760"/>
      <c r="C6" s="760"/>
      <c r="D6" s="760"/>
      <c r="E6" s="760"/>
      <c r="F6" s="632"/>
      <c r="G6" s="632"/>
      <c r="H6" s="763"/>
      <c r="I6" s="763"/>
      <c r="J6" s="763"/>
      <c r="K6" s="763"/>
      <c r="L6" s="763"/>
      <c r="M6" s="632"/>
      <c r="N6" s="629"/>
      <c r="O6" s="624"/>
      <c r="P6" s="634" t="s">
        <v>21</v>
      </c>
    </row>
    <row r="7" spans="1:18" ht="21.75" customHeight="1">
      <c r="A7" s="632"/>
      <c r="B7" s="760"/>
      <c r="C7" s="760"/>
      <c r="D7" s="760"/>
      <c r="E7" s="760"/>
      <c r="F7" s="632"/>
      <c r="G7" s="632"/>
      <c r="H7" s="763"/>
      <c r="I7" s="763"/>
      <c r="J7" s="763"/>
      <c r="K7" s="763"/>
      <c r="L7" s="763"/>
      <c r="M7" s="632"/>
      <c r="O7" s="626"/>
      <c r="P7" s="627"/>
    </row>
    <row r="8" spans="1:18" ht="21.75" customHeight="1">
      <c r="A8" s="632"/>
      <c r="B8" s="760"/>
      <c r="C8" s="760"/>
      <c r="D8" s="760"/>
      <c r="E8" s="760"/>
      <c r="F8" s="632"/>
      <c r="G8" s="632"/>
      <c r="H8" s="763"/>
      <c r="I8" s="763"/>
      <c r="J8" s="763"/>
      <c r="K8" s="763"/>
      <c r="L8" s="763"/>
      <c r="M8" s="632"/>
      <c r="O8" s="624"/>
      <c r="P8" s="627"/>
    </row>
    <row r="9" spans="1:18" ht="21.75" customHeight="1">
      <c r="A9" s="632"/>
      <c r="B9" s="760"/>
      <c r="C9" s="760"/>
      <c r="D9" s="760"/>
      <c r="E9" s="760"/>
      <c r="F9" s="632"/>
      <c r="G9" s="632"/>
      <c r="H9" s="763"/>
      <c r="I9" s="763"/>
      <c r="J9" s="763"/>
      <c r="K9" s="763"/>
      <c r="L9" s="763"/>
      <c r="M9" s="632"/>
      <c r="O9" s="624"/>
      <c r="P9" s="627"/>
    </row>
    <row r="10" spans="1:18" ht="21.75" customHeight="1">
      <c r="A10" s="632"/>
      <c r="B10" s="760"/>
      <c r="C10" s="760"/>
      <c r="D10" s="760"/>
      <c r="E10" s="760"/>
      <c r="F10" s="635"/>
      <c r="G10" s="635"/>
      <c r="H10" s="763"/>
      <c r="I10" s="763"/>
      <c r="J10" s="763"/>
      <c r="K10" s="763"/>
      <c r="L10" s="763"/>
      <c r="M10" s="632"/>
      <c r="O10" s="624"/>
      <c r="P10" s="627"/>
    </row>
    <row r="11" spans="1:18" ht="21.75" customHeight="1">
      <c r="A11" s="632"/>
      <c r="B11" s="760"/>
      <c r="C11" s="760"/>
      <c r="D11" s="760"/>
      <c r="E11" s="760"/>
      <c r="F11" s="636"/>
      <c r="G11" s="636"/>
      <c r="H11" s="763"/>
      <c r="I11" s="763"/>
      <c r="J11" s="763"/>
      <c r="K11" s="763"/>
      <c r="L11" s="763"/>
      <c r="M11" s="632"/>
      <c r="O11" s="626"/>
      <c r="P11" s="627"/>
    </row>
    <row r="12" spans="1:18" ht="21.75" customHeight="1">
      <c r="A12" s="632"/>
      <c r="B12" s="761"/>
      <c r="C12" s="761"/>
      <c r="D12" s="761"/>
      <c r="E12" s="761"/>
      <c r="F12" s="636"/>
      <c r="G12" s="636"/>
      <c r="H12" s="763"/>
      <c r="I12" s="763"/>
      <c r="J12" s="763"/>
      <c r="K12" s="763"/>
      <c r="L12" s="763"/>
      <c r="M12" s="632"/>
      <c r="O12" s="624"/>
      <c r="P12" s="627"/>
    </row>
    <row r="13" spans="1:18" ht="21.75" customHeight="1">
      <c r="A13" s="632"/>
      <c r="B13" s="761"/>
      <c r="C13" s="761"/>
      <c r="D13" s="761"/>
      <c r="E13" s="761"/>
      <c r="F13" s="635"/>
      <c r="G13" s="635"/>
      <c r="H13" s="763"/>
      <c r="I13" s="763"/>
      <c r="J13" s="763"/>
      <c r="K13" s="763"/>
      <c r="L13" s="763"/>
      <c r="M13" s="632"/>
      <c r="P13" s="627"/>
    </row>
    <row r="14" spans="1:18" ht="13.8" customHeight="1">
      <c r="A14" s="637"/>
      <c r="B14" s="632"/>
      <c r="C14" s="632"/>
      <c r="D14" s="632"/>
      <c r="E14" s="632"/>
      <c r="F14" s="632"/>
      <c r="G14" s="632"/>
      <c r="H14" s="632"/>
      <c r="I14" s="632"/>
      <c r="J14" s="632"/>
      <c r="K14" s="632"/>
      <c r="L14" s="632"/>
      <c r="M14" s="632"/>
      <c r="P14" s="627"/>
    </row>
    <row r="15" spans="1:18" ht="13.8" customHeight="1">
      <c r="A15" s="638"/>
      <c r="B15" s="639"/>
      <c r="C15" s="640"/>
      <c r="D15" s="640"/>
      <c r="E15" s="640"/>
      <c r="F15" s="640"/>
      <c r="G15" s="640"/>
      <c r="H15" s="640"/>
      <c r="I15" s="640"/>
      <c r="J15" s="640"/>
      <c r="K15" s="640"/>
      <c r="L15" s="640"/>
      <c r="M15" s="640"/>
      <c r="P15" s="627"/>
    </row>
    <row r="16" spans="1:18" ht="21.6" customHeight="1">
      <c r="A16" s="640"/>
      <c r="B16" s="750" t="s">
        <v>466</v>
      </c>
      <c r="C16" s="751"/>
      <c r="D16" s="751"/>
      <c r="E16" s="751"/>
      <c r="F16" s="751"/>
      <c r="G16" s="751"/>
      <c r="H16" s="751"/>
      <c r="I16" s="751"/>
      <c r="J16" s="751"/>
      <c r="K16" s="751"/>
      <c r="L16" s="751"/>
      <c r="M16" s="640"/>
      <c r="P16" s="627"/>
    </row>
    <row r="17" spans="1:16" ht="21.6" customHeight="1">
      <c r="A17" s="640"/>
      <c r="B17" s="751"/>
      <c r="C17" s="751"/>
      <c r="D17" s="751"/>
      <c r="E17" s="751"/>
      <c r="F17" s="751"/>
      <c r="G17" s="751"/>
      <c r="H17" s="751"/>
      <c r="I17" s="751"/>
      <c r="J17" s="751"/>
      <c r="K17" s="751"/>
      <c r="L17" s="751"/>
      <c r="M17" s="640"/>
      <c r="P17" s="627"/>
    </row>
    <row r="18" spans="1:16" ht="21.6" customHeight="1">
      <c r="A18" s="640"/>
      <c r="B18" s="751"/>
      <c r="C18" s="751"/>
      <c r="D18" s="751"/>
      <c r="E18" s="751"/>
      <c r="F18" s="751"/>
      <c r="G18" s="751"/>
      <c r="H18" s="751"/>
      <c r="I18" s="751"/>
      <c r="J18" s="751"/>
      <c r="K18" s="751"/>
      <c r="L18" s="751"/>
      <c r="M18" s="640"/>
      <c r="P18" s="627"/>
    </row>
    <row r="19" spans="1:16" ht="21.6" customHeight="1">
      <c r="A19" s="640"/>
      <c r="B19" s="751"/>
      <c r="C19" s="751"/>
      <c r="D19" s="751"/>
      <c r="E19" s="751"/>
      <c r="F19" s="751"/>
      <c r="G19" s="751"/>
      <c r="H19" s="751"/>
      <c r="I19" s="751"/>
      <c r="J19" s="751"/>
      <c r="K19" s="751"/>
      <c r="L19" s="751"/>
      <c r="M19" s="640"/>
      <c r="P19" s="627"/>
    </row>
    <row r="20" spans="1:16" ht="21.6" customHeight="1">
      <c r="A20" s="640"/>
      <c r="B20" s="751"/>
      <c r="C20" s="751"/>
      <c r="D20" s="751"/>
      <c r="E20" s="751"/>
      <c r="F20" s="751"/>
      <c r="G20" s="751"/>
      <c r="H20" s="751"/>
      <c r="I20" s="751"/>
      <c r="J20" s="751"/>
      <c r="K20" s="751"/>
      <c r="L20" s="751"/>
      <c r="M20" s="640"/>
      <c r="P20" s="627"/>
    </row>
    <row r="21" spans="1:16" ht="21.6" customHeight="1">
      <c r="A21" s="640"/>
      <c r="B21" s="751"/>
      <c r="C21" s="751"/>
      <c r="D21" s="751"/>
      <c r="E21" s="751"/>
      <c r="F21" s="751"/>
      <c r="G21" s="751"/>
      <c r="H21" s="751"/>
      <c r="I21" s="751"/>
      <c r="J21" s="751"/>
      <c r="K21" s="751"/>
      <c r="L21" s="751"/>
      <c r="M21" s="640"/>
      <c r="P21" s="627"/>
    </row>
    <row r="22" spans="1:16" ht="21.6" customHeight="1" thickBot="1">
      <c r="A22" s="640"/>
      <c r="B22" s="752"/>
      <c r="C22" s="752"/>
      <c r="D22" s="752"/>
      <c r="E22" s="752"/>
      <c r="F22" s="752"/>
      <c r="G22" s="752"/>
      <c r="H22" s="752"/>
      <c r="I22" s="752"/>
      <c r="J22" s="752"/>
      <c r="K22" s="752"/>
      <c r="L22" s="752"/>
      <c r="M22" s="640"/>
    </row>
    <row r="23" spans="1:16" ht="6.6" customHeight="1" thickTop="1">
      <c r="A23" s="640"/>
      <c r="B23" s="640"/>
      <c r="C23" s="640"/>
      <c r="D23" s="640"/>
      <c r="E23" s="640"/>
      <c r="F23" s="640"/>
      <c r="G23" s="640"/>
      <c r="H23" s="640"/>
      <c r="I23" s="640"/>
      <c r="J23" s="640"/>
      <c r="K23" s="640"/>
      <c r="L23" s="640"/>
      <c r="M23" s="640"/>
    </row>
    <row r="24" spans="1:16" ht="6.6" customHeight="1">
      <c r="A24" s="641"/>
      <c r="B24" s="641"/>
      <c r="C24" s="641"/>
      <c r="D24" s="641"/>
      <c r="E24" s="641"/>
      <c r="F24" s="641"/>
      <c r="G24" s="641"/>
      <c r="H24" s="641"/>
      <c r="I24" s="641"/>
      <c r="J24" s="641"/>
      <c r="K24" s="641"/>
      <c r="L24" s="641"/>
      <c r="M24" s="641"/>
    </row>
  </sheetData>
  <mergeCells count="6">
    <mergeCell ref="B16:L22"/>
    <mergeCell ref="A1:M1"/>
    <mergeCell ref="A2:M2"/>
    <mergeCell ref="A3:M3"/>
    <mergeCell ref="B5:E13"/>
    <mergeCell ref="H5:L13"/>
  </mergeCells>
  <phoneticPr fontId="107"/>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zoomScale="75" zoomScaleNormal="75" workbookViewId="0">
      <selection activeCell="P23" sqref="P23"/>
    </sheetView>
  </sheetViews>
  <sheetFormatPr defaultColWidth="8.88671875" defaultRowHeight="14.4"/>
  <cols>
    <col min="1" max="1" width="12.77734375" style="149" customWidth="1"/>
    <col min="2" max="2" width="25" style="199" customWidth="1"/>
    <col min="3" max="3" width="9.109375" style="199" customWidth="1"/>
    <col min="4" max="4" width="23" style="199" customWidth="1"/>
    <col min="5" max="5" width="19.44140625" style="199" customWidth="1"/>
    <col min="6" max="6" width="12.21875" style="199" customWidth="1"/>
    <col min="7" max="7" width="14.77734375" style="199" customWidth="1"/>
    <col min="8" max="8" width="20.88671875" style="199" customWidth="1"/>
    <col min="9" max="9" width="19" style="199" customWidth="1"/>
    <col min="10" max="10" width="13.21875" style="199" customWidth="1"/>
    <col min="11" max="11" width="10.88671875" style="199" customWidth="1"/>
    <col min="12" max="12" width="13" style="199" customWidth="1"/>
    <col min="13" max="13" width="16.109375" style="199" customWidth="1"/>
    <col min="14" max="14" width="28.77734375" style="199" customWidth="1"/>
    <col min="15" max="15" width="7.88671875" style="199" customWidth="1"/>
    <col min="16" max="16" width="40.44140625" style="301" customWidth="1"/>
    <col min="17" max="17" width="28.109375" style="349" customWidth="1"/>
    <col min="18" max="16384" width="8.88671875" style="199"/>
  </cols>
  <sheetData>
    <row r="1" spans="2:19" ht="31.2" customHeight="1">
      <c r="B1" s="157"/>
      <c r="C1" s="531" t="s">
        <v>313</v>
      </c>
      <c r="D1" s="216"/>
      <c r="E1" s="216"/>
      <c r="F1" s="216"/>
      <c r="G1" s="216" t="s">
        <v>470</v>
      </c>
      <c r="H1" s="216"/>
      <c r="I1" s="216"/>
      <c r="J1" s="216"/>
      <c r="K1" s="216"/>
      <c r="L1" s="216"/>
      <c r="M1" s="216"/>
      <c r="N1" s="216"/>
      <c r="O1" s="149"/>
      <c r="P1" s="299"/>
    </row>
    <row r="2" spans="2:19" ht="31.2" customHeight="1">
      <c r="B2" s="157"/>
      <c r="C2" s="216"/>
      <c r="D2" s="216"/>
      <c r="E2" s="216"/>
      <c r="F2" s="216"/>
      <c r="G2" s="216"/>
      <c r="H2" s="216"/>
      <c r="I2" s="216"/>
      <c r="J2" s="216"/>
      <c r="K2" s="216"/>
      <c r="L2" s="216"/>
      <c r="M2" s="216"/>
      <c r="N2" s="216"/>
      <c r="O2" s="149"/>
      <c r="P2" s="299"/>
    </row>
    <row r="3" spans="2:19" ht="266.39999999999998" customHeight="1">
      <c r="B3" s="786"/>
      <c r="C3" s="786"/>
      <c r="D3" s="786"/>
      <c r="E3" s="786"/>
      <c r="F3" s="786"/>
      <c r="G3" s="786"/>
      <c r="H3" s="786"/>
      <c r="I3" s="786"/>
      <c r="J3" s="786"/>
      <c r="K3" s="786"/>
      <c r="L3" s="786"/>
      <c r="M3" s="786"/>
      <c r="N3" s="786"/>
      <c r="O3" s="149" t="s">
        <v>209</v>
      </c>
      <c r="P3" s="299"/>
    </row>
    <row r="4" spans="2:19" ht="29.25" customHeight="1">
      <c r="B4" s="251"/>
      <c r="C4" s="252" t="s">
        <v>468</v>
      </c>
      <c r="D4" s="253"/>
      <c r="E4" s="253"/>
      <c r="F4" s="253"/>
      <c r="G4" s="254"/>
      <c r="H4" s="253"/>
      <c r="I4" s="253"/>
      <c r="J4" s="255"/>
      <c r="K4" s="255"/>
      <c r="L4" s="255"/>
      <c r="M4" s="255"/>
      <c r="N4" s="256"/>
      <c r="O4" s="149"/>
      <c r="P4" s="280"/>
    </row>
    <row r="5" spans="2:19" ht="267" customHeight="1">
      <c r="B5" s="791" t="s">
        <v>467</v>
      </c>
      <c r="C5" s="792"/>
      <c r="D5" s="792"/>
      <c r="E5" s="792"/>
      <c r="F5" s="792"/>
      <c r="G5" s="792"/>
      <c r="H5" s="792"/>
      <c r="I5" s="792"/>
      <c r="J5" s="792"/>
      <c r="K5" s="792"/>
      <c r="L5" s="792"/>
      <c r="M5" s="792"/>
      <c r="N5" s="792"/>
      <c r="O5" s="149"/>
      <c r="P5" s="344"/>
      <c r="Q5" s="350"/>
    </row>
    <row r="6" spans="2:19" ht="36.6" customHeight="1">
      <c r="B6" s="796" t="s">
        <v>240</v>
      </c>
      <c r="C6" s="797"/>
      <c r="D6" s="797"/>
      <c r="E6" s="797"/>
      <c r="F6" s="797"/>
      <c r="G6" s="797"/>
      <c r="H6" s="797"/>
      <c r="I6" s="797"/>
      <c r="J6" s="797"/>
      <c r="K6" s="797"/>
      <c r="L6" s="797"/>
      <c r="M6" s="797"/>
      <c r="N6" s="797"/>
      <c r="O6" s="149"/>
      <c r="P6" s="277"/>
      <c r="Q6" s="300"/>
    </row>
    <row r="7" spans="2:19" ht="109.2" customHeight="1">
      <c r="B7" s="794" t="s">
        <v>469</v>
      </c>
      <c r="C7" s="795"/>
      <c r="D7" s="795"/>
      <c r="E7" s="795"/>
      <c r="F7" s="795"/>
      <c r="G7" s="795"/>
      <c r="H7" s="795"/>
      <c r="I7" s="795"/>
      <c r="J7" s="795"/>
      <c r="K7" s="795"/>
      <c r="L7" s="795"/>
      <c r="M7" s="795"/>
      <c r="N7" s="795"/>
      <c r="O7" s="149"/>
      <c r="P7" s="345"/>
      <c r="Q7" s="300"/>
      <c r="R7" s="193"/>
      <c r="S7" s="199" t="s">
        <v>230</v>
      </c>
    </row>
    <row r="8" spans="2:19" ht="21.6" customHeight="1">
      <c r="B8" s="260"/>
      <c r="C8" s="787" t="s">
        <v>301</v>
      </c>
      <c r="D8" s="787"/>
      <c r="E8" s="787"/>
      <c r="F8" s="787"/>
      <c r="G8" s="787"/>
      <c r="H8" s="787"/>
      <c r="I8" s="787"/>
      <c r="J8" s="787"/>
      <c r="K8" s="787"/>
      <c r="L8" s="787"/>
      <c r="M8" s="158" t="s">
        <v>209</v>
      </c>
      <c r="N8" s="158"/>
      <c r="O8" s="149"/>
      <c r="P8" s="346"/>
    </row>
    <row r="9" spans="2:19" ht="21.6" customHeight="1">
      <c r="B9" s="260"/>
      <c r="C9" s="788" t="s">
        <v>178</v>
      </c>
      <c r="D9" s="788"/>
      <c r="E9" s="788"/>
      <c r="F9" s="788"/>
      <c r="G9" s="788"/>
      <c r="H9" s="788"/>
      <c r="I9" s="788"/>
      <c r="J9" s="788"/>
      <c r="K9" s="788"/>
      <c r="L9" s="788"/>
      <c r="M9" s="158"/>
      <c r="N9" s="184"/>
      <c r="O9" s="149"/>
      <c r="P9" s="347"/>
    </row>
    <row r="10" spans="2:19" ht="21.6" customHeight="1">
      <c r="B10" s="158"/>
      <c r="C10" s="158"/>
      <c r="D10" s="184"/>
      <c r="E10" s="184"/>
      <c r="F10" s="184"/>
      <c r="G10" s="206"/>
      <c r="H10" s="184"/>
      <c r="I10" s="184"/>
      <c r="J10" s="184"/>
      <c r="K10" s="184"/>
      <c r="L10" s="184"/>
      <c r="M10" s="184"/>
      <c r="N10" s="184"/>
      <c r="O10" s="149"/>
      <c r="P10" s="356"/>
    </row>
    <row r="11" spans="2:19" ht="15" customHeight="1">
      <c r="B11" s="149"/>
      <c r="C11" s="149"/>
      <c r="D11" s="207"/>
      <c r="E11" s="207"/>
      <c r="F11" s="207"/>
      <c r="G11" s="208"/>
      <c r="H11" s="207"/>
      <c r="I11" s="207"/>
      <c r="J11" s="207"/>
      <c r="K11" s="207"/>
      <c r="L11" s="207"/>
      <c r="M11" s="207"/>
      <c r="N11" s="207"/>
      <c r="O11" s="149"/>
      <c r="P11" s="530"/>
    </row>
    <row r="12" spans="2:19" ht="13.5" customHeight="1">
      <c r="B12" s="149"/>
      <c r="C12" s="149"/>
      <c r="D12" s="789" t="s">
        <v>179</v>
      </c>
      <c r="E12" s="789"/>
      <c r="F12" s="209"/>
      <c r="G12" s="210" t="s">
        <v>180</v>
      </c>
      <c r="H12" s="211" t="s">
        <v>181</v>
      </c>
      <c r="I12" s="212" t="s">
        <v>182</v>
      </c>
      <c r="J12" s="211" t="s">
        <v>183</v>
      </c>
      <c r="K12" s="211" t="s">
        <v>184</v>
      </c>
      <c r="L12" s="213" t="s">
        <v>198</v>
      </c>
      <c r="M12" s="207"/>
      <c r="N12" s="207"/>
      <c r="O12" s="149"/>
      <c r="P12" s="529"/>
    </row>
    <row r="13" spans="2:19" ht="18" customHeight="1">
      <c r="B13" s="149"/>
      <c r="C13" s="149"/>
      <c r="D13" s="789"/>
      <c r="E13" s="789"/>
      <c r="F13" s="264" t="s">
        <v>185</v>
      </c>
      <c r="G13" s="316">
        <v>348109151</v>
      </c>
      <c r="H13" s="316">
        <v>371672768</v>
      </c>
      <c r="I13" s="259">
        <f t="shared" ref="I13:I23" si="0">+H13/$H$13</f>
        <v>1</v>
      </c>
      <c r="J13" s="358">
        <v>5655084</v>
      </c>
      <c r="K13" s="550">
        <f>+J13/G13</f>
        <v>1.6245146051906002E-2</v>
      </c>
      <c r="L13" s="259">
        <f t="shared" ref="L13:L29" si="1">+H13/G13</f>
        <v>1.0676903118815166</v>
      </c>
      <c r="M13" s="790" t="s">
        <v>186</v>
      </c>
      <c r="N13" s="790"/>
      <c r="O13" s="149"/>
      <c r="P13" s="549"/>
    </row>
    <row r="14" spans="2:19" ht="17.25" customHeight="1">
      <c r="B14" s="149"/>
      <c r="C14" s="149"/>
      <c r="D14" s="789"/>
      <c r="E14" s="789"/>
      <c r="F14" s="360" t="s">
        <v>233</v>
      </c>
      <c r="G14" s="361">
        <v>70425438</v>
      </c>
      <c r="H14" s="361">
        <v>74179201</v>
      </c>
      <c r="I14" s="259">
        <f t="shared" si="0"/>
        <v>0.19958201780335977</v>
      </c>
      <c r="J14" s="611">
        <v>883669</v>
      </c>
      <c r="K14" s="598">
        <f>+J14/H14</f>
        <v>1.1912624941862073E-2</v>
      </c>
      <c r="L14" s="303">
        <f t="shared" si="1"/>
        <v>1.0533012375443089</v>
      </c>
      <c r="M14" s="793" t="s">
        <v>219</v>
      </c>
      <c r="N14" s="294">
        <f>+H13-G13</f>
        <v>23563617</v>
      </c>
      <c r="O14" s="149"/>
      <c r="P14" s="530"/>
    </row>
    <row r="15" spans="2:19" ht="17.25" customHeight="1">
      <c r="B15" s="149"/>
      <c r="C15" s="149"/>
      <c r="D15" s="789"/>
      <c r="E15" s="789"/>
      <c r="F15" s="360" t="s">
        <v>298</v>
      </c>
      <c r="G15" s="361">
        <v>2884115</v>
      </c>
      <c r="H15" s="361">
        <v>3025283</v>
      </c>
      <c r="I15" s="259">
        <f t="shared" si="0"/>
        <v>8.1396412663733275E-3</v>
      </c>
      <c r="J15" s="597">
        <v>33647</v>
      </c>
      <c r="K15" s="598">
        <f>+J15/G15</f>
        <v>1.1666317050464354E-2</v>
      </c>
      <c r="L15" s="303">
        <f t="shared" si="1"/>
        <v>1.0489467306262059</v>
      </c>
      <c r="M15" s="793"/>
      <c r="N15" s="293"/>
      <c r="O15" s="149"/>
      <c r="P15" s="529"/>
    </row>
    <row r="16" spans="2:19" ht="17.25" customHeight="1">
      <c r="B16" s="149"/>
      <c r="C16" s="149"/>
      <c r="D16" s="789"/>
      <c r="E16" s="789"/>
      <c r="F16" s="360" t="s">
        <v>238</v>
      </c>
      <c r="G16" s="358">
        <v>4595589</v>
      </c>
      <c r="H16" s="358">
        <v>4873561</v>
      </c>
      <c r="I16" s="259">
        <f t="shared" si="0"/>
        <v>1.3112504922609772E-2</v>
      </c>
      <c r="J16" s="263">
        <v>305240</v>
      </c>
      <c r="K16" s="554">
        <f t="shared" ref="K16:K23" si="2">+J16/H16</f>
        <v>6.263182096212605E-2</v>
      </c>
      <c r="L16" s="303">
        <f t="shared" si="1"/>
        <v>1.0604866971350135</v>
      </c>
      <c r="M16" s="793"/>
      <c r="N16" s="793"/>
      <c r="O16" s="149"/>
      <c r="P16" s="529"/>
      <c r="S16" s="199" t="s">
        <v>219</v>
      </c>
    </row>
    <row r="17" spans="2:17" ht="17.25" customHeight="1">
      <c r="B17" s="149"/>
      <c r="C17" s="149"/>
      <c r="D17" s="789"/>
      <c r="E17" s="789"/>
      <c r="F17" s="304" t="s">
        <v>229</v>
      </c>
      <c r="G17" s="358">
        <v>23766499</v>
      </c>
      <c r="H17" s="358">
        <v>25050601</v>
      </c>
      <c r="I17" s="259">
        <f t="shared" si="0"/>
        <v>6.739961373764139E-2</v>
      </c>
      <c r="J17" s="305">
        <v>626170</v>
      </c>
      <c r="K17" s="553">
        <f t="shared" si="2"/>
        <v>2.4996206677835794E-2</v>
      </c>
      <c r="L17" s="303">
        <f t="shared" si="1"/>
        <v>1.0540299183316819</v>
      </c>
      <c r="M17" s="793"/>
      <c r="N17" s="793"/>
      <c r="O17" s="149"/>
      <c r="P17" s="530"/>
    </row>
    <row r="18" spans="2:17" ht="17.25" customHeight="1">
      <c r="B18" s="149"/>
      <c r="C18" s="149"/>
      <c r="D18" s="789"/>
      <c r="E18" s="789"/>
      <c r="F18" s="544" t="s">
        <v>187</v>
      </c>
      <c r="G18" s="545">
        <v>7694506</v>
      </c>
      <c r="H18" s="545">
        <v>8271636</v>
      </c>
      <c r="I18" s="511">
        <f t="shared" si="0"/>
        <v>2.2255157526095644E-2</v>
      </c>
      <c r="J18" s="512">
        <v>120657</v>
      </c>
      <c r="K18" s="513">
        <f t="shared" si="2"/>
        <v>1.4586836267940224E-2</v>
      </c>
      <c r="L18" s="546">
        <f t="shared" si="1"/>
        <v>1.0750054649382299</v>
      </c>
      <c r="M18" s="793"/>
      <c r="N18" s="793"/>
      <c r="O18" s="149"/>
      <c r="P18" s="529"/>
    </row>
    <row r="19" spans="2:17" ht="17.25" customHeight="1">
      <c r="B19" s="149"/>
      <c r="C19" s="149"/>
      <c r="D19" s="789"/>
      <c r="E19" s="789"/>
      <c r="F19" s="541" t="s">
        <v>237</v>
      </c>
      <c r="G19" s="609">
        <v>1949675</v>
      </c>
      <c r="H19" s="609">
        <v>2107612</v>
      </c>
      <c r="I19" s="511">
        <f t="shared" si="0"/>
        <v>5.6706118431576885E-3</v>
      </c>
      <c r="J19" s="512">
        <v>39653</v>
      </c>
      <c r="K19" s="513">
        <f t="shared" si="2"/>
        <v>1.8814184014894583E-2</v>
      </c>
      <c r="L19" s="514">
        <f t="shared" si="1"/>
        <v>1.081006834472412</v>
      </c>
      <c r="M19" s="793"/>
      <c r="N19" s="793"/>
      <c r="O19" s="149"/>
      <c r="P19" s="529"/>
    </row>
    <row r="20" spans="2:17" ht="17.25" customHeight="1">
      <c r="B20" s="149"/>
      <c r="C20" s="149"/>
      <c r="D20" s="789"/>
      <c r="E20" s="789"/>
      <c r="F20" s="379" t="s">
        <v>217</v>
      </c>
      <c r="G20" s="358">
        <v>3579428</v>
      </c>
      <c r="H20" s="358">
        <v>3601630</v>
      </c>
      <c r="I20" s="259">
        <f t="shared" si="0"/>
        <v>9.690325227163267E-3</v>
      </c>
      <c r="J20" s="263">
        <v>94905</v>
      </c>
      <c r="K20" s="554">
        <f t="shared" si="2"/>
        <v>2.6350569047903311E-2</v>
      </c>
      <c r="L20" s="262">
        <f t="shared" si="1"/>
        <v>1.0062026670183057</v>
      </c>
      <c r="M20" s="793"/>
      <c r="N20" s="793"/>
      <c r="O20" s="149"/>
      <c r="P20" s="530"/>
    </row>
    <row r="21" spans="2:17" ht="17.25" customHeight="1">
      <c r="B21" s="149"/>
      <c r="C21" s="149"/>
      <c r="D21" s="789"/>
      <c r="E21" s="789"/>
      <c r="F21" s="360" t="s">
        <v>236</v>
      </c>
      <c r="G21" s="361">
        <v>10881626</v>
      </c>
      <c r="H21" s="361">
        <v>11438476</v>
      </c>
      <c r="I21" s="259">
        <f t="shared" si="0"/>
        <v>3.0775663392158988E-2</v>
      </c>
      <c r="J21" s="540">
        <v>87045</v>
      </c>
      <c r="K21" s="302">
        <f>+J21/H21</f>
        <v>7.6098424300579904E-3</v>
      </c>
      <c r="L21" s="303">
        <f>+H21/G21</f>
        <v>1.051173418384348</v>
      </c>
      <c r="M21" s="793"/>
      <c r="N21" s="793"/>
      <c r="O21" s="149"/>
      <c r="P21" s="529"/>
    </row>
    <row r="22" spans="2:17" ht="17.25" customHeight="1">
      <c r="B22" s="149"/>
      <c r="C22" s="149"/>
      <c r="D22" s="789"/>
      <c r="E22" s="789"/>
      <c r="F22" s="360" t="s">
        <v>227</v>
      </c>
      <c r="G22" s="384">
        <v>6245346</v>
      </c>
      <c r="H22" s="384">
        <v>6322183</v>
      </c>
      <c r="I22" s="259">
        <f t="shared" si="0"/>
        <v>1.7010078607642302E-2</v>
      </c>
      <c r="J22" s="263">
        <v>132380</v>
      </c>
      <c r="K22" s="302">
        <f t="shared" si="2"/>
        <v>2.0938969972871712E-2</v>
      </c>
      <c r="L22" s="303">
        <f t="shared" si="1"/>
        <v>1.0123030813665088</v>
      </c>
      <c r="M22" s="793"/>
      <c r="N22" s="793"/>
      <c r="O22" s="149"/>
      <c r="P22" s="529"/>
    </row>
    <row r="23" spans="2:17" ht="17.25" customHeight="1">
      <c r="B23" s="149"/>
      <c r="C23" s="149"/>
      <c r="D23" s="789"/>
      <c r="E23" s="789"/>
      <c r="F23" s="360" t="s">
        <v>234</v>
      </c>
      <c r="G23" s="361">
        <v>38903731</v>
      </c>
      <c r="H23" s="361">
        <v>40858241</v>
      </c>
      <c r="I23" s="259">
        <f t="shared" si="0"/>
        <v>0.10993068235765931</v>
      </c>
      <c r="J23" s="362">
        <v>493198</v>
      </c>
      <c r="K23" s="302">
        <f t="shared" si="2"/>
        <v>1.2070955281701922E-2</v>
      </c>
      <c r="L23" s="303">
        <f t="shared" si="1"/>
        <v>1.0502396543920172</v>
      </c>
      <c r="M23" s="793"/>
      <c r="N23" s="793"/>
      <c r="O23" s="149"/>
      <c r="P23" s="530"/>
    </row>
    <row r="24" spans="2:17" ht="17.25" customHeight="1">
      <c r="B24" s="149"/>
      <c r="C24" s="149"/>
      <c r="D24" s="789"/>
      <c r="E24" s="789"/>
      <c r="F24" s="357" t="s">
        <v>232</v>
      </c>
      <c r="G24" s="358">
        <v>1360019</v>
      </c>
      <c r="H24" s="358">
        <v>1410033</v>
      </c>
      <c r="I24" s="259">
        <f>+G24/$H$13</f>
        <v>3.6591838765007395E-3</v>
      </c>
      <c r="J24" s="358">
        <v>29219</v>
      </c>
      <c r="K24" s="302">
        <f>+J24/G24</f>
        <v>2.1484258675797913E-2</v>
      </c>
      <c r="L24" s="303">
        <f t="shared" si="1"/>
        <v>1.0367744862387951</v>
      </c>
      <c r="M24" s="793"/>
      <c r="N24" s="793"/>
      <c r="O24" s="149"/>
      <c r="P24" s="529"/>
    </row>
    <row r="25" spans="2:17" ht="17.25" customHeight="1">
      <c r="B25" s="149"/>
      <c r="C25" s="149"/>
      <c r="D25" s="789"/>
      <c r="E25" s="789"/>
      <c r="F25" s="551" t="s">
        <v>228</v>
      </c>
      <c r="G25" s="552">
        <v>10860799</v>
      </c>
      <c r="H25" s="552">
        <v>11427009</v>
      </c>
      <c r="I25" s="259">
        <f>+H25/$H$13</f>
        <v>3.0744810983838342E-2</v>
      </c>
      <c r="J25" s="263">
        <v>323452</v>
      </c>
      <c r="K25" s="553">
        <f>+J25/H25</f>
        <v>2.8305919773056975E-2</v>
      </c>
      <c r="L25" s="303">
        <f t="shared" si="1"/>
        <v>1.05213336514192</v>
      </c>
      <c r="M25" s="793"/>
      <c r="N25" s="793"/>
      <c r="O25" s="149"/>
      <c r="P25" s="529"/>
    </row>
    <row r="26" spans="2:17" ht="17.25" customHeight="1">
      <c r="B26" s="149"/>
      <c r="C26" s="149"/>
      <c r="D26" s="789"/>
      <c r="E26" s="789"/>
      <c r="F26" s="538" t="s">
        <v>231</v>
      </c>
      <c r="G26" s="510">
        <v>8975458</v>
      </c>
      <c r="H26" s="510">
        <v>9779130</v>
      </c>
      <c r="I26" s="511">
        <f>+H26/$H$13</f>
        <v>2.6311128610853728E-2</v>
      </c>
      <c r="J26" s="512">
        <v>92966</v>
      </c>
      <c r="K26" s="539">
        <f>+J26/H26</f>
        <v>9.5065716479891364E-3</v>
      </c>
      <c r="L26" s="514">
        <f t="shared" si="1"/>
        <v>1.0895410574034217</v>
      </c>
      <c r="M26" s="793"/>
      <c r="N26" s="793"/>
      <c r="O26" s="149"/>
      <c r="P26" s="530"/>
    </row>
    <row r="27" spans="2:17" ht="17.25" customHeight="1">
      <c r="B27" s="149"/>
      <c r="C27" s="149"/>
      <c r="D27" s="789"/>
      <c r="E27" s="789"/>
      <c r="F27" s="521" t="s">
        <v>196</v>
      </c>
      <c r="G27" s="510">
        <v>16506090</v>
      </c>
      <c r="H27" s="510">
        <v>18928572</v>
      </c>
      <c r="I27" s="511">
        <f>+H27/$H$13</f>
        <v>5.0928057231247027E-2</v>
      </c>
      <c r="J27" s="512">
        <v>131449</v>
      </c>
      <c r="K27" s="513">
        <f>+J27/H27</f>
        <v>6.9444752620535771E-3</v>
      </c>
      <c r="L27" s="514">
        <f t="shared" si="1"/>
        <v>1.1467629220487712</v>
      </c>
      <c r="M27" s="793"/>
      <c r="N27" s="793"/>
      <c r="O27" s="149"/>
      <c r="P27" s="529"/>
    </row>
    <row r="28" spans="2:17" ht="22.2" customHeight="1">
      <c r="B28" s="149"/>
      <c r="C28" s="149"/>
      <c r="D28" s="789"/>
      <c r="E28" s="789"/>
      <c r="F28" s="608" t="s">
        <v>197</v>
      </c>
      <c r="G28" s="609">
        <v>8641877</v>
      </c>
      <c r="H28" s="609">
        <v>9667632</v>
      </c>
      <c r="I28" s="511">
        <f>+H28/$H$13</f>
        <v>2.6011138916693516E-2</v>
      </c>
      <c r="J28" s="610">
        <v>117673</v>
      </c>
      <c r="K28" s="513">
        <f>+J28/H28</f>
        <v>1.2171853459047676E-2</v>
      </c>
      <c r="L28" s="514">
        <f t="shared" si="1"/>
        <v>1.1186958573930177</v>
      </c>
      <c r="M28" s="793"/>
      <c r="N28" s="793"/>
      <c r="O28" s="149"/>
      <c r="P28" s="529"/>
    </row>
    <row r="29" spans="2:17" ht="22.2" customHeight="1">
      <c r="B29" s="149"/>
      <c r="C29" s="149"/>
      <c r="D29" s="798"/>
      <c r="E29" s="798"/>
      <c r="F29" s="599" t="s">
        <v>207</v>
      </c>
      <c r="G29" s="600">
        <v>2125882</v>
      </c>
      <c r="H29" s="600">
        <v>2599599</v>
      </c>
      <c r="I29" s="535">
        <f>+H29/$H$13</f>
        <v>6.9943219515076231E-3</v>
      </c>
      <c r="J29" s="601">
        <v>18734</v>
      </c>
      <c r="K29" s="602">
        <f>+J29/H29</f>
        <v>7.2064960788183101E-3</v>
      </c>
      <c r="L29" s="514">
        <f t="shared" si="1"/>
        <v>1.2228331581903418</v>
      </c>
      <c r="M29" s="793"/>
      <c r="N29" s="793"/>
      <c r="O29" s="149"/>
      <c r="P29" s="356"/>
    </row>
    <row r="30" spans="2:17" ht="22.2" customHeight="1">
      <c r="B30" s="156"/>
      <c r="C30" s="149"/>
      <c r="D30" s="155"/>
      <c r="E30" s="155"/>
      <c r="F30" s="155"/>
      <c r="G30" s="214"/>
      <c r="H30" s="155"/>
      <c r="I30" s="155"/>
      <c r="J30" s="155"/>
      <c r="K30" s="155"/>
      <c r="L30" s="155"/>
      <c r="M30" s="155"/>
      <c r="N30" s="155"/>
      <c r="O30" s="149"/>
      <c r="P30" s="355"/>
    </row>
    <row r="31" spans="2:17" ht="17.399999999999999">
      <c r="B31" s="149"/>
      <c r="C31" s="149"/>
      <c r="D31" s="149"/>
      <c r="E31" s="149"/>
      <c r="F31" s="149"/>
      <c r="G31" s="149"/>
      <c r="H31" s="149"/>
      <c r="I31" s="149"/>
      <c r="J31" s="149"/>
      <c r="K31" s="149"/>
      <c r="L31" s="149"/>
      <c r="M31" s="149"/>
      <c r="N31" s="149"/>
      <c r="O31" s="149"/>
      <c r="P31" s="356"/>
      <c r="Q31" s="355"/>
    </row>
    <row r="32" spans="2:17" ht="21.6" customHeight="1">
      <c r="B32" s="149"/>
      <c r="C32" s="149"/>
      <c r="D32" s="149"/>
      <c r="E32" s="149"/>
      <c r="F32" s="149"/>
      <c r="G32" s="149"/>
      <c r="H32" s="149"/>
      <c r="I32" s="149"/>
      <c r="J32" s="149"/>
      <c r="K32" s="149"/>
      <c r="L32" s="307"/>
      <c r="M32" s="306"/>
      <c r="N32" s="306"/>
      <c r="O32" s="149"/>
      <c r="P32" s="356"/>
    </row>
    <row r="33" spans="2:16" ht="21.6" customHeight="1">
      <c r="B33" s="149"/>
      <c r="C33" s="149"/>
      <c r="D33" s="149"/>
      <c r="E33" s="149"/>
      <c r="F33" s="149"/>
      <c r="G33" s="149"/>
      <c r="H33" s="149"/>
      <c r="I33" s="149"/>
      <c r="J33" s="149"/>
      <c r="K33" s="149"/>
      <c r="L33" s="764" t="s">
        <v>299</v>
      </c>
      <c r="M33" s="764"/>
      <c r="N33" s="764"/>
      <c r="O33" s="149" t="s">
        <v>209</v>
      </c>
      <c r="P33" s="355"/>
    </row>
    <row r="34" spans="2:16" ht="21.6" customHeight="1">
      <c r="B34" s="149"/>
      <c r="C34" s="149"/>
      <c r="D34" s="149"/>
      <c r="E34" s="149"/>
      <c r="F34" s="149"/>
      <c r="G34" s="149"/>
      <c r="H34" s="149"/>
      <c r="I34" s="149"/>
      <c r="J34" s="149"/>
      <c r="K34" s="149"/>
      <c r="L34" s="764"/>
      <c r="M34" s="764"/>
      <c r="N34" s="764"/>
      <c r="O34" s="359"/>
      <c r="P34" s="356"/>
    </row>
    <row r="35" spans="2:16" ht="21.6" customHeight="1">
      <c r="B35" s="149"/>
      <c r="C35" s="149"/>
      <c r="D35" s="149"/>
      <c r="E35" s="149"/>
      <c r="F35" s="149"/>
      <c r="G35" s="149"/>
      <c r="H35" s="149"/>
      <c r="I35" s="149"/>
      <c r="J35" s="149"/>
      <c r="K35" s="149"/>
      <c r="L35" s="764"/>
      <c r="M35" s="764"/>
      <c r="N35" s="764"/>
      <c r="O35" s="359"/>
      <c r="P35" s="356"/>
    </row>
    <row r="36" spans="2:16" ht="21.6" customHeight="1">
      <c r="B36" s="149"/>
      <c r="C36" s="149"/>
      <c r="D36" s="149"/>
      <c r="E36" s="149"/>
      <c r="F36" s="149"/>
      <c r="G36" s="149"/>
      <c r="H36" s="149"/>
      <c r="I36" s="149"/>
      <c r="J36" s="149"/>
      <c r="K36" s="149"/>
      <c r="L36" s="764"/>
      <c r="M36" s="764"/>
      <c r="N36" s="764"/>
      <c r="O36" s="359"/>
      <c r="P36" s="355"/>
    </row>
    <row r="37" spans="2:16" ht="21.6" customHeight="1">
      <c r="B37" s="363"/>
      <c r="C37" s="149"/>
      <c r="D37" s="149"/>
      <c r="E37" s="149"/>
      <c r="F37" s="149"/>
      <c r="G37" s="149"/>
      <c r="H37" s="149"/>
      <c r="I37" s="149"/>
      <c r="J37" s="149"/>
      <c r="K37" s="149"/>
      <c r="L37" s="764"/>
      <c r="M37" s="764"/>
      <c r="N37" s="764"/>
      <c r="O37" s="359"/>
      <c r="P37" s="356"/>
    </row>
    <row r="38" spans="2:16" ht="21.6" customHeight="1">
      <c r="B38" s="149"/>
      <c r="C38" s="149"/>
      <c r="D38" s="149"/>
      <c r="E38" s="149"/>
      <c r="F38" s="149"/>
      <c r="G38" s="149"/>
      <c r="H38" s="149"/>
      <c r="I38" s="149"/>
      <c r="J38" s="149"/>
      <c r="K38" s="149"/>
      <c r="L38" s="764"/>
      <c r="M38" s="764"/>
      <c r="N38" s="764"/>
      <c r="O38" s="359"/>
      <c r="P38" s="356"/>
    </row>
    <row r="39" spans="2:16" ht="21.6" customHeight="1">
      <c r="B39" s="149"/>
      <c r="C39" s="149"/>
      <c r="D39" s="149"/>
      <c r="E39" s="149"/>
      <c r="F39" s="149"/>
      <c r="G39" s="149"/>
      <c r="H39" s="149"/>
      <c r="I39" s="149"/>
      <c r="J39" s="149"/>
      <c r="K39" s="149"/>
      <c r="L39" s="764"/>
      <c r="M39" s="764"/>
      <c r="N39" s="764"/>
      <c r="O39" s="359"/>
      <c r="P39" s="355"/>
    </row>
    <row r="40" spans="2:16" ht="21.6" customHeight="1">
      <c r="B40" s="149"/>
      <c r="C40" s="149"/>
      <c r="D40" s="149"/>
      <c r="E40" s="149"/>
      <c r="F40" s="149"/>
      <c r="G40" s="149"/>
      <c r="H40" s="149"/>
      <c r="I40" s="149"/>
      <c r="J40" s="149"/>
      <c r="K40" s="149"/>
      <c r="L40" s="764"/>
      <c r="M40" s="764"/>
      <c r="N40" s="764"/>
      <c r="O40" s="359"/>
      <c r="P40" s="356"/>
    </row>
    <row r="41" spans="2:16" ht="21.6" customHeight="1">
      <c r="B41" s="149"/>
      <c r="C41" s="149"/>
      <c r="D41" s="149"/>
      <c r="E41" s="149"/>
      <c r="F41" s="149"/>
      <c r="G41" s="149"/>
      <c r="H41" s="149"/>
      <c r="I41" s="149"/>
      <c r="J41" s="149"/>
      <c r="K41" s="149"/>
      <c r="L41" s="764"/>
      <c r="M41" s="764"/>
      <c r="N41" s="764"/>
      <c r="O41" s="359"/>
      <c r="P41" s="356"/>
    </row>
    <row r="42" spans="2:16" ht="21.6" customHeight="1">
      <c r="B42" s="149"/>
      <c r="C42" s="149"/>
      <c r="D42" s="149"/>
      <c r="E42" s="149"/>
      <c r="F42" s="149"/>
      <c r="G42" s="149"/>
      <c r="H42" s="149"/>
      <c r="I42" s="149"/>
      <c r="J42" s="149"/>
      <c r="K42" s="149"/>
      <c r="L42" s="764"/>
      <c r="M42" s="764"/>
      <c r="N42" s="764"/>
      <c r="O42" s="359"/>
      <c r="P42" s="355"/>
    </row>
    <row r="43" spans="2:16" ht="21.6" customHeight="1">
      <c r="B43" s="149"/>
      <c r="C43" s="149"/>
      <c r="D43" s="149"/>
      <c r="E43" s="149"/>
      <c r="F43" s="149"/>
      <c r="G43" s="149"/>
      <c r="H43" s="149"/>
      <c r="I43" s="149"/>
      <c r="J43" s="149"/>
      <c r="K43" s="149"/>
      <c r="L43" s="764"/>
      <c r="M43" s="764"/>
      <c r="N43" s="764"/>
      <c r="O43" s="359"/>
      <c r="P43" s="356"/>
    </row>
    <row r="44" spans="2:16" ht="21.6" customHeight="1">
      <c r="B44" s="149"/>
      <c r="C44" s="149"/>
      <c r="D44" s="149"/>
      <c r="E44" s="149"/>
      <c r="F44" s="149"/>
      <c r="G44" s="149"/>
      <c r="H44" s="149"/>
      <c r="I44" s="149"/>
      <c r="J44" s="149"/>
      <c r="K44" s="149"/>
      <c r="L44" s="764"/>
      <c r="M44" s="764"/>
      <c r="N44" s="764"/>
      <c r="O44" s="359"/>
      <c r="P44" s="356"/>
    </row>
    <row r="45" spans="2:16" ht="21.6" customHeight="1">
      <c r="B45" s="149"/>
      <c r="C45" s="149"/>
      <c r="D45" s="149"/>
      <c r="E45" s="149"/>
      <c r="F45" s="149"/>
      <c r="G45" s="149"/>
      <c r="H45" s="149"/>
      <c r="I45" s="149"/>
      <c r="J45" s="149"/>
      <c r="K45" s="149"/>
      <c r="L45" s="764"/>
      <c r="M45" s="764"/>
      <c r="N45" s="764"/>
      <c r="O45" s="359"/>
      <c r="P45" s="355"/>
    </row>
    <row r="46" spans="2:16" ht="21.6" customHeight="1">
      <c r="B46" s="149"/>
      <c r="C46" s="149"/>
      <c r="D46" s="149"/>
      <c r="E46" s="149"/>
      <c r="F46" s="149"/>
      <c r="G46" s="149"/>
      <c r="H46" s="149"/>
      <c r="I46" s="149"/>
      <c r="J46" s="149"/>
      <c r="K46" s="149"/>
      <c r="L46" s="764"/>
      <c r="M46" s="764"/>
      <c r="N46" s="764"/>
      <c r="O46" s="359"/>
      <c r="P46" s="356"/>
    </row>
    <row r="47" spans="2:16" ht="21.6" customHeight="1">
      <c r="B47" s="149"/>
      <c r="C47" s="149"/>
      <c r="D47" s="149"/>
      <c r="E47" s="149"/>
      <c r="F47" s="149"/>
      <c r="G47" s="149"/>
      <c r="H47" s="149"/>
      <c r="I47" s="149"/>
      <c r="J47" s="149"/>
      <c r="K47" s="149"/>
      <c r="L47" s="764"/>
      <c r="M47" s="764"/>
      <c r="N47" s="764"/>
      <c r="O47" s="359"/>
      <c r="P47" s="356"/>
    </row>
    <row r="48" spans="2:16" ht="21.6" customHeight="1">
      <c r="B48" s="149"/>
      <c r="C48" s="149"/>
      <c r="D48" s="149"/>
      <c r="E48" s="149"/>
      <c r="F48" s="149"/>
      <c r="G48" s="149"/>
      <c r="H48" s="149"/>
      <c r="I48" s="149"/>
      <c r="J48" s="149"/>
      <c r="K48" s="149"/>
      <c r="L48" s="764"/>
      <c r="M48" s="764"/>
      <c r="N48" s="764"/>
      <c r="O48" s="359"/>
      <c r="P48" s="355"/>
    </row>
    <row r="49" spans="2:16" ht="39" customHeight="1">
      <c r="B49" s="215" t="s">
        <v>29</v>
      </c>
      <c r="C49" s="215"/>
      <c r="D49" s="215"/>
      <c r="E49" s="215" t="s">
        <v>263</v>
      </c>
      <c r="F49" s="215"/>
      <c r="G49" s="215"/>
      <c r="H49" s="215"/>
      <c r="I49" s="215"/>
      <c r="J49" s="215"/>
      <c r="K49" s="215"/>
      <c r="L49" s="764"/>
      <c r="M49" s="764"/>
      <c r="N49" s="764"/>
      <c r="O49" s="149"/>
      <c r="P49" s="356"/>
    </row>
    <row r="50" spans="2:16" ht="39" customHeight="1">
      <c r="B50" s="215"/>
      <c r="C50" s="215"/>
      <c r="D50" s="215"/>
      <c r="E50" s="800" t="s">
        <v>264</v>
      </c>
      <c r="F50" s="800"/>
      <c r="G50" s="215"/>
      <c r="H50" s="215"/>
      <c r="I50" s="215"/>
      <c r="J50" s="215"/>
      <c r="K50" s="215"/>
      <c r="L50" s="548"/>
      <c r="M50" s="548"/>
      <c r="N50" s="548"/>
      <c r="O50" s="149"/>
      <c r="P50" s="356"/>
    </row>
    <row r="51" spans="2:16" ht="39" customHeight="1">
      <c r="B51" s="215"/>
      <c r="C51" s="215"/>
      <c r="D51" s="215"/>
      <c r="E51" s="215"/>
      <c r="F51" s="802" t="s">
        <v>262</v>
      </c>
      <c r="G51" s="802"/>
      <c r="H51" s="802"/>
      <c r="I51" s="555"/>
      <c r="J51" s="215"/>
      <c r="K51" s="215"/>
      <c r="L51" s="548"/>
      <c r="M51" s="548"/>
      <c r="N51" s="548"/>
      <c r="O51" s="149"/>
      <c r="P51" s="356"/>
    </row>
    <row r="52" spans="2:16" ht="39" customHeight="1">
      <c r="B52" s="215"/>
      <c r="C52" s="215"/>
      <c r="D52" s="215"/>
      <c r="E52" s="215"/>
      <c r="F52" s="802"/>
      <c r="G52" s="802"/>
      <c r="H52" s="802"/>
      <c r="I52" s="555" t="s">
        <v>268</v>
      </c>
      <c r="J52" s="215"/>
      <c r="K52" s="215"/>
      <c r="L52" s="548"/>
      <c r="M52" s="548"/>
      <c r="N52" s="548"/>
      <c r="O52" s="149"/>
      <c r="P52" s="356"/>
    </row>
    <row r="53" spans="2:16" ht="39" customHeight="1">
      <c r="B53" s="215"/>
      <c r="C53" s="215"/>
      <c r="D53" s="215"/>
      <c r="E53" s="215"/>
      <c r="F53" s="215"/>
      <c r="G53" s="215"/>
      <c r="H53" s="215"/>
      <c r="I53" s="215"/>
      <c r="J53" s="215"/>
      <c r="K53" s="215"/>
      <c r="L53" s="548"/>
      <c r="M53" s="548"/>
      <c r="N53" s="764" t="s">
        <v>300</v>
      </c>
      <c r="O53" s="764"/>
      <c r="P53" s="356"/>
    </row>
    <row r="54" spans="2:16" ht="39" customHeight="1">
      <c r="B54" s="215"/>
      <c r="C54" s="215"/>
      <c r="D54" s="215"/>
      <c r="E54" s="215"/>
      <c r="F54" s="215"/>
      <c r="G54" s="215"/>
      <c r="H54" s="215"/>
      <c r="I54" s="215"/>
      <c r="J54" s="215"/>
      <c r="K54" s="215"/>
      <c r="L54" s="548"/>
      <c r="M54" s="548"/>
      <c r="N54" s="764"/>
      <c r="O54" s="764"/>
      <c r="P54" s="356"/>
    </row>
    <row r="55" spans="2:16" ht="35.4" customHeight="1">
      <c r="B55" s="215"/>
      <c r="C55" s="215"/>
      <c r="E55" s="801" t="s">
        <v>265</v>
      </c>
      <c r="F55" s="801"/>
      <c r="G55" s="215"/>
      <c r="H55" s="215"/>
      <c r="I55" s="215"/>
      <c r="J55" s="215"/>
      <c r="K55" s="215"/>
      <c r="L55" s="548"/>
      <c r="M55" s="548"/>
      <c r="N55" s="764"/>
      <c r="O55" s="764"/>
      <c r="P55" s="356"/>
    </row>
    <row r="56" spans="2:16" ht="24" customHeight="1">
      <c r="B56" s="215"/>
      <c r="C56" s="215"/>
      <c r="E56" s="215"/>
      <c r="F56" s="215"/>
      <c r="G56" s="215"/>
      <c r="H56" s="215"/>
      <c r="I56" s="215"/>
      <c r="J56" s="215"/>
      <c r="K56" s="215"/>
      <c r="L56" s="548"/>
      <c r="M56" s="548"/>
      <c r="O56" s="149"/>
      <c r="P56" s="356"/>
    </row>
    <row r="57" spans="2:16" ht="24" customHeight="1">
      <c r="B57" s="215"/>
      <c r="C57" s="215"/>
      <c r="D57" s="215"/>
      <c r="E57" s="215"/>
      <c r="F57" s="775" t="s">
        <v>266</v>
      </c>
      <c r="G57" s="775"/>
      <c r="H57" s="775"/>
      <c r="I57" s="215"/>
      <c r="J57" s="215"/>
      <c r="K57" s="215"/>
      <c r="L57" s="548"/>
      <c r="M57" s="548"/>
      <c r="N57" s="548"/>
      <c r="O57" s="149"/>
      <c r="P57" s="356"/>
    </row>
    <row r="58" spans="2:16" ht="24" customHeight="1">
      <c r="B58" s="215"/>
      <c r="C58" s="215"/>
      <c r="D58" s="215"/>
      <c r="E58" s="215"/>
      <c r="F58" s="775"/>
      <c r="G58" s="775"/>
      <c r="H58" s="775"/>
      <c r="I58" s="215"/>
      <c r="J58" s="215"/>
      <c r="K58" s="215"/>
      <c r="L58" s="548"/>
      <c r="M58" s="548"/>
      <c r="N58" s="548"/>
      <c r="O58" s="149"/>
      <c r="P58" s="356"/>
    </row>
    <row r="59" spans="2:16" ht="24" customHeight="1">
      <c r="B59" s="215"/>
      <c r="C59" s="215"/>
      <c r="D59" s="215"/>
      <c r="E59" s="215"/>
      <c r="F59" s="775" t="s">
        <v>267</v>
      </c>
      <c r="G59" s="775"/>
      <c r="H59" s="775"/>
      <c r="I59" s="215"/>
      <c r="J59" s="215"/>
      <c r="K59" s="215"/>
      <c r="L59" s="548"/>
      <c r="M59" s="548"/>
      <c r="N59" s="548"/>
      <c r="O59" s="149"/>
      <c r="P59" s="356"/>
    </row>
    <row r="60" spans="2:16" ht="47.4" customHeight="1">
      <c r="B60" s="215"/>
      <c r="C60" s="215"/>
      <c r="D60" s="215"/>
      <c r="E60" s="215"/>
      <c r="F60" s="799" t="s">
        <v>290</v>
      </c>
      <c r="G60" s="799"/>
      <c r="H60" s="799"/>
      <c r="I60" s="215"/>
      <c r="J60" s="215"/>
      <c r="K60" s="215"/>
      <c r="L60" s="548"/>
      <c r="M60" s="548"/>
      <c r="N60" s="548"/>
      <c r="O60" s="149"/>
      <c r="P60" s="356"/>
    </row>
    <row r="61" spans="2:16" ht="32.4">
      <c r="B61" s="774" t="s">
        <v>188</v>
      </c>
      <c r="C61" s="774"/>
      <c r="D61" s="774"/>
      <c r="E61" s="774"/>
      <c r="F61" s="774"/>
      <c r="G61" s="774"/>
      <c r="H61" s="774"/>
      <c r="I61" s="162"/>
      <c r="J61" s="161"/>
      <c r="K61" s="149"/>
      <c r="L61" s="149"/>
      <c r="M61" s="149"/>
      <c r="N61" s="149"/>
      <c r="O61" s="149"/>
      <c r="P61" s="356"/>
    </row>
    <row r="62" spans="2:16" ht="18">
      <c r="B62" s="194" t="s">
        <v>140</v>
      </c>
      <c r="C62" s="149"/>
      <c r="D62" s="149"/>
      <c r="E62" s="149"/>
      <c r="F62" s="149"/>
      <c r="G62" s="149"/>
      <c r="H62" s="149"/>
      <c r="I62" s="149"/>
      <c r="J62" s="149"/>
      <c r="K62" s="149"/>
      <c r="L62" s="149"/>
      <c r="M62" s="149"/>
      <c r="N62" s="149"/>
      <c r="O62" s="149"/>
      <c r="P62" s="355"/>
    </row>
    <row r="63" spans="2:16" ht="18">
      <c r="B63" s="766" t="s">
        <v>141</v>
      </c>
      <c r="C63" s="766"/>
      <c r="D63" s="766"/>
      <c r="E63" s="766"/>
      <c r="F63" s="766"/>
      <c r="G63" s="766"/>
      <c r="H63" s="766"/>
      <c r="I63" s="766"/>
      <c r="J63" s="766"/>
      <c r="K63" s="766"/>
      <c r="L63" s="766"/>
      <c r="M63" s="766"/>
      <c r="N63" s="149"/>
      <c r="O63" s="149"/>
      <c r="P63" s="356"/>
    </row>
    <row r="64" spans="2:16" ht="18">
      <c r="B64" s="765" t="s">
        <v>142</v>
      </c>
      <c r="C64" s="765"/>
      <c r="D64" s="765"/>
      <c r="E64" s="765"/>
      <c r="F64" s="765"/>
      <c r="G64" s="765"/>
      <c r="H64" s="765"/>
      <c r="I64" s="765"/>
      <c r="J64" s="765"/>
      <c r="K64" s="765"/>
      <c r="L64" s="765"/>
      <c r="M64" s="765"/>
      <c r="N64" s="149"/>
      <c r="O64" s="149"/>
      <c r="P64" s="356"/>
    </row>
    <row r="65" spans="2:16" ht="22.5" customHeight="1">
      <c r="B65" s="771" t="s">
        <v>204</v>
      </c>
      <c r="C65" s="772"/>
      <c r="D65" s="772"/>
      <c r="E65" s="772"/>
      <c r="F65" s="772"/>
      <c r="G65" s="772"/>
      <c r="H65" s="772"/>
      <c r="I65" s="772"/>
      <c r="J65" s="772"/>
      <c r="K65" s="772"/>
      <c r="L65" s="772"/>
      <c r="M65" s="773"/>
      <c r="N65" s="767" t="s">
        <v>189</v>
      </c>
      <c r="O65" s="149"/>
      <c r="P65" s="355"/>
    </row>
    <row r="66" spans="2:16" ht="22.5" customHeight="1">
      <c r="B66" s="237" t="s">
        <v>210</v>
      </c>
      <c r="C66" s="235"/>
      <c r="D66" s="235"/>
      <c r="E66" s="235"/>
      <c r="F66" s="235"/>
      <c r="G66" s="235"/>
      <c r="H66" s="235"/>
      <c r="I66" s="235"/>
      <c r="J66" s="235"/>
      <c r="K66" s="235"/>
      <c r="L66" s="235"/>
      <c r="M66" s="236"/>
      <c r="N66" s="767"/>
      <c r="O66" s="149"/>
      <c r="P66" s="356"/>
    </row>
    <row r="67" spans="2:16" ht="18">
      <c r="B67" s="766" t="s">
        <v>200</v>
      </c>
      <c r="C67" s="766"/>
      <c r="D67" s="766"/>
      <c r="E67" s="766"/>
      <c r="F67" s="766"/>
      <c r="G67" s="766"/>
      <c r="H67" s="766"/>
      <c r="I67" s="766"/>
      <c r="J67" s="766"/>
      <c r="K67" s="766"/>
      <c r="L67" s="766"/>
      <c r="M67" s="766"/>
      <c r="N67" s="767"/>
      <c r="O67" s="149"/>
      <c r="P67" s="356"/>
    </row>
    <row r="68" spans="2:16" ht="18">
      <c r="B68" s="765" t="s">
        <v>201</v>
      </c>
      <c r="C68" s="765"/>
      <c r="D68" s="765"/>
      <c r="E68" s="765"/>
      <c r="F68" s="765"/>
      <c r="G68" s="765"/>
      <c r="H68" s="765"/>
      <c r="I68" s="765"/>
      <c r="J68" s="765"/>
      <c r="K68" s="765"/>
      <c r="L68" s="765"/>
      <c r="M68" s="765"/>
      <c r="N68" s="767"/>
      <c r="O68" s="149"/>
      <c r="P68" s="355"/>
    </row>
    <row r="69" spans="2:16" ht="18">
      <c r="B69" s="766" t="s">
        <v>202</v>
      </c>
      <c r="C69" s="766"/>
      <c r="D69" s="766"/>
      <c r="E69" s="766"/>
      <c r="F69" s="766"/>
      <c r="G69" s="766"/>
      <c r="H69" s="766"/>
      <c r="I69" s="766"/>
      <c r="J69" s="766"/>
      <c r="K69" s="766"/>
      <c r="L69" s="766"/>
      <c r="M69" s="766"/>
      <c r="N69" s="767"/>
      <c r="O69" s="149"/>
      <c r="P69" s="356"/>
    </row>
    <row r="70" spans="2:16" ht="18">
      <c r="B70" s="766" t="s">
        <v>203</v>
      </c>
      <c r="C70" s="766"/>
      <c r="D70" s="766"/>
      <c r="E70" s="766"/>
      <c r="F70" s="766"/>
      <c r="G70" s="766"/>
      <c r="H70" s="766"/>
      <c r="I70" s="766"/>
      <c r="J70" s="766"/>
      <c r="K70" s="766"/>
      <c r="L70" s="766"/>
      <c r="M70" s="766"/>
      <c r="N70" s="767"/>
      <c r="O70" s="149"/>
      <c r="P70" s="356"/>
    </row>
    <row r="71" spans="2:16" ht="18">
      <c r="B71" s="164"/>
      <c r="M71" s="149"/>
      <c r="N71" s="767"/>
      <c r="O71" s="149"/>
      <c r="P71" s="355"/>
    </row>
    <row r="72" spans="2:16" ht="17.25" customHeight="1">
      <c r="B72" s="768" t="s">
        <v>143</v>
      </c>
      <c r="C72" s="769"/>
      <c r="D72" s="769"/>
      <c r="E72" s="769"/>
      <c r="F72" s="769"/>
      <c r="G72" s="769"/>
      <c r="H72" s="769"/>
      <c r="I72" s="769"/>
      <c r="J72" s="769"/>
      <c r="K72" s="769"/>
      <c r="L72" s="769"/>
      <c r="M72" s="770"/>
      <c r="N72" s="767"/>
      <c r="O72" s="149"/>
      <c r="P72" s="356"/>
    </row>
    <row r="73" spans="2:16" ht="17.25" customHeight="1">
      <c r="B73" s="768" t="s">
        <v>144</v>
      </c>
      <c r="C73" s="769"/>
      <c r="D73" s="769"/>
      <c r="E73" s="769"/>
      <c r="F73" s="769"/>
      <c r="G73" s="769"/>
      <c r="H73" s="769"/>
      <c r="I73" s="769"/>
      <c r="J73" s="769"/>
      <c r="K73" s="769"/>
      <c r="L73" s="769"/>
      <c r="M73" s="770"/>
      <c r="N73" s="767"/>
      <c r="O73" s="149"/>
      <c r="P73" s="356"/>
    </row>
    <row r="74" spans="2:16" ht="17.25" customHeight="1">
      <c r="B74" s="768" t="s">
        <v>145</v>
      </c>
      <c r="C74" s="769"/>
      <c r="D74" s="769"/>
      <c r="E74" s="769"/>
      <c r="F74" s="769"/>
      <c r="G74" s="769"/>
      <c r="H74" s="769"/>
      <c r="I74" s="769"/>
      <c r="J74" s="769"/>
      <c r="K74" s="769"/>
      <c r="L74" s="769"/>
      <c r="M74" s="770"/>
      <c r="N74" s="767"/>
      <c r="O74" s="149"/>
      <c r="P74" s="355"/>
    </row>
    <row r="75" spans="2:16" ht="18">
      <c r="B75" s="768" t="s">
        <v>146</v>
      </c>
      <c r="C75" s="769"/>
      <c r="D75" s="769"/>
      <c r="E75" s="769"/>
      <c r="F75" s="769"/>
      <c r="G75" s="769"/>
      <c r="H75" s="769"/>
      <c r="I75" s="769"/>
      <c r="J75" s="769"/>
      <c r="K75" s="769"/>
      <c r="L75" s="769"/>
      <c r="M75" s="770"/>
      <c r="N75" s="767"/>
      <c r="O75" s="149"/>
      <c r="P75" s="356"/>
    </row>
    <row r="76" spans="2:16" ht="18">
      <c r="B76" s="768" t="s">
        <v>147</v>
      </c>
      <c r="C76" s="769"/>
      <c r="D76" s="769"/>
      <c r="E76" s="769"/>
      <c r="F76" s="769"/>
      <c r="G76" s="769"/>
      <c r="H76" s="769"/>
      <c r="I76" s="769"/>
      <c r="J76" s="769"/>
      <c r="K76" s="769"/>
      <c r="L76" s="769"/>
      <c r="M76" s="770"/>
      <c r="N76" s="767"/>
      <c r="O76" s="149"/>
      <c r="P76" s="356"/>
    </row>
    <row r="77" spans="2:16" ht="18">
      <c r="B77" s="776" t="s">
        <v>148</v>
      </c>
      <c r="C77" s="777"/>
      <c r="D77" s="777"/>
      <c r="E77" s="777"/>
      <c r="F77" s="777"/>
      <c r="G77" s="777"/>
      <c r="H77" s="777"/>
      <c r="I77" s="777"/>
      <c r="J77" s="777"/>
      <c r="K77" s="777"/>
      <c r="L77" s="777"/>
      <c r="M77" s="778"/>
      <c r="N77" s="149"/>
      <c r="O77" s="149"/>
      <c r="P77" s="355"/>
    </row>
    <row r="78" spans="2:16" ht="18">
      <c r="B78" s="779" t="s">
        <v>149</v>
      </c>
      <c r="C78" s="780"/>
      <c r="D78" s="780"/>
      <c r="E78" s="780"/>
      <c r="F78" s="780"/>
      <c r="G78" s="780"/>
      <c r="H78" s="780"/>
      <c r="I78" s="780"/>
      <c r="J78" s="780"/>
      <c r="K78" s="780"/>
      <c r="L78" s="780"/>
      <c r="M78" s="781"/>
      <c r="N78" s="149"/>
      <c r="O78" s="149"/>
      <c r="P78" s="356"/>
    </row>
    <row r="79" spans="2:16" ht="18">
      <c r="B79" s="768" t="s">
        <v>208</v>
      </c>
      <c r="C79" s="769"/>
      <c r="D79" s="769"/>
      <c r="E79" s="769"/>
      <c r="F79" s="769"/>
      <c r="G79" s="769"/>
      <c r="H79" s="769"/>
      <c r="I79" s="769"/>
      <c r="J79" s="769"/>
      <c r="K79" s="769"/>
      <c r="L79" s="769"/>
      <c r="M79" s="770"/>
      <c r="N79" s="149"/>
      <c r="O79" s="149"/>
      <c r="P79" s="356"/>
    </row>
    <row r="80" spans="2:16" ht="18">
      <c r="B80" s="164"/>
      <c r="M80" s="149"/>
      <c r="N80" s="149"/>
      <c r="O80" s="149"/>
      <c r="P80" s="355"/>
    </row>
    <row r="81" spans="1:17" ht="18.600000000000001" thickBot="1">
      <c r="B81" s="164"/>
      <c r="M81" s="149"/>
      <c r="N81" s="149"/>
      <c r="O81" s="149"/>
      <c r="P81" s="356"/>
    </row>
    <row r="82" spans="1:17" ht="20.25" customHeight="1">
      <c r="B82" s="782" t="s">
        <v>150</v>
      </c>
      <c r="C82" s="782" t="s">
        <v>151</v>
      </c>
      <c r="D82" s="782" t="s">
        <v>152</v>
      </c>
      <c r="E82" s="782" t="s">
        <v>153</v>
      </c>
      <c r="F82" s="165" t="s">
        <v>154</v>
      </c>
      <c r="G82" s="186" t="s">
        <v>216</v>
      </c>
      <c r="H82" s="784" t="s">
        <v>215</v>
      </c>
      <c r="I82" s="784" t="s">
        <v>156</v>
      </c>
      <c r="J82" s="784" t="s">
        <v>157</v>
      </c>
      <c r="K82" s="784" t="s">
        <v>190</v>
      </c>
      <c r="L82" s="782" t="s">
        <v>158</v>
      </c>
      <c r="M82" s="782" t="s">
        <v>211</v>
      </c>
      <c r="N82" s="149"/>
      <c r="O82" s="149"/>
      <c r="P82" s="356"/>
    </row>
    <row r="83" spans="1:17" ht="18.600000000000001" thickBot="1">
      <c r="B83" s="783"/>
      <c r="C83" s="783"/>
      <c r="D83" s="783"/>
      <c r="E83" s="783"/>
      <c r="F83" s="166" t="s">
        <v>155</v>
      </c>
      <c r="G83" s="187"/>
      <c r="H83" s="785"/>
      <c r="I83" s="785"/>
      <c r="J83" s="785"/>
      <c r="K83" s="785"/>
      <c r="L83" s="783"/>
      <c r="M83" s="783"/>
      <c r="N83" s="149"/>
      <c r="O83" s="149"/>
      <c r="P83" s="356"/>
    </row>
    <row r="84" spans="1:17" ht="18.600000000000001" thickBot="1">
      <c r="B84" s="167">
        <v>1</v>
      </c>
      <c r="C84" s="168" t="s">
        <v>159</v>
      </c>
      <c r="D84" s="169"/>
      <c r="E84" s="169"/>
      <c r="F84" s="169"/>
      <c r="G84" s="188"/>
      <c r="H84" s="169"/>
      <c r="I84" s="169"/>
      <c r="J84" s="169"/>
      <c r="K84" s="170" t="s">
        <v>159</v>
      </c>
      <c r="L84" s="169"/>
      <c r="M84" s="169"/>
      <c r="N84" s="149"/>
      <c r="O84" s="149"/>
      <c r="P84" s="356"/>
    </row>
    <row r="85" spans="1:17" ht="18.600000000000001" thickBot="1">
      <c r="A85" s="180" t="s">
        <v>29</v>
      </c>
      <c r="B85" s="181">
        <v>2</v>
      </c>
      <c r="C85" s="182" t="s">
        <v>159</v>
      </c>
      <c r="D85" s="183" t="s">
        <v>159</v>
      </c>
      <c r="E85" s="183" t="s">
        <v>159</v>
      </c>
      <c r="F85" s="183" t="s">
        <v>191</v>
      </c>
      <c r="G85" s="188"/>
      <c r="H85" s="169"/>
      <c r="I85" s="169"/>
      <c r="J85" s="183" t="s">
        <v>192</v>
      </c>
      <c r="K85" s="183" t="s">
        <v>159</v>
      </c>
      <c r="L85" s="169"/>
      <c r="M85" s="169"/>
      <c r="N85" s="149" t="s">
        <v>193</v>
      </c>
      <c r="O85" s="149"/>
      <c r="P85" s="355"/>
      <c r="Q85" s="348"/>
    </row>
    <row r="86" spans="1:17" ht="18.600000000000001" thickBot="1">
      <c r="A86" s="180" t="s">
        <v>21</v>
      </c>
      <c r="B86" s="181">
        <v>3</v>
      </c>
      <c r="C86" s="182" t="s">
        <v>159</v>
      </c>
      <c r="D86" s="183" t="s">
        <v>159</v>
      </c>
      <c r="E86" s="183" t="s">
        <v>159</v>
      </c>
      <c r="F86" s="183" t="s">
        <v>159</v>
      </c>
      <c r="G86" s="188"/>
      <c r="H86" s="169"/>
      <c r="I86" s="169"/>
      <c r="J86" s="183" t="s">
        <v>159</v>
      </c>
      <c r="K86" s="183" t="s">
        <v>159</v>
      </c>
      <c r="L86" s="183" t="s">
        <v>159</v>
      </c>
      <c r="M86" s="169"/>
      <c r="N86" s="149"/>
      <c r="O86" s="149"/>
      <c r="P86" s="356"/>
      <c r="Q86" s="348"/>
    </row>
    <row r="87" spans="1:17" ht="18.600000000000001" thickBot="1">
      <c r="A87" s="180" t="s">
        <v>194</v>
      </c>
      <c r="B87" s="177">
        <v>4</v>
      </c>
      <c r="C87" s="178" t="s">
        <v>159</v>
      </c>
      <c r="D87" s="179" t="s">
        <v>159</v>
      </c>
      <c r="E87" s="179" t="s">
        <v>159</v>
      </c>
      <c r="F87" s="179" t="s">
        <v>159</v>
      </c>
      <c r="G87" s="179" t="s">
        <v>159</v>
      </c>
      <c r="H87" s="179" t="s">
        <v>159</v>
      </c>
      <c r="I87" s="169" t="s">
        <v>213</v>
      </c>
      <c r="J87" s="179" t="s">
        <v>159</v>
      </c>
      <c r="K87" s="179" t="s">
        <v>159</v>
      </c>
      <c r="L87" s="179" t="s">
        <v>159</v>
      </c>
      <c r="M87" s="179" t="s">
        <v>159</v>
      </c>
      <c r="N87" s="199" t="s">
        <v>212</v>
      </c>
      <c r="O87" s="149"/>
      <c r="P87" s="356"/>
    </row>
    <row r="88" spans="1:17" ht="18.600000000000001" thickBot="1">
      <c r="A88" s="180"/>
      <c r="B88" s="181">
        <v>5</v>
      </c>
      <c r="C88" s="182" t="s">
        <v>159</v>
      </c>
      <c r="D88" s="183" t="s">
        <v>159</v>
      </c>
      <c r="E88" s="183" t="s">
        <v>159</v>
      </c>
      <c r="F88" s="183" t="s">
        <v>159</v>
      </c>
      <c r="G88" s="183" t="s">
        <v>159</v>
      </c>
      <c r="H88" s="183" t="s">
        <v>159</v>
      </c>
      <c r="I88" s="183" t="s">
        <v>159</v>
      </c>
      <c r="J88" s="183" t="s">
        <v>159</v>
      </c>
      <c r="K88" s="183" t="s">
        <v>159</v>
      </c>
      <c r="L88" s="183" t="s">
        <v>159</v>
      </c>
      <c r="M88" s="183" t="s">
        <v>159</v>
      </c>
      <c r="N88" s="149"/>
      <c r="O88" s="149"/>
      <c r="Q88" s="348"/>
    </row>
    <row r="89" spans="1:17" ht="18.600000000000001" thickBot="1">
      <c r="B89" s="167">
        <v>6</v>
      </c>
      <c r="C89" s="168" t="s">
        <v>159</v>
      </c>
      <c r="D89" s="170" t="s">
        <v>159</v>
      </c>
      <c r="E89" s="170" t="s">
        <v>159</v>
      </c>
      <c r="F89" s="170" t="s">
        <v>159</v>
      </c>
      <c r="G89" s="170" t="s">
        <v>159</v>
      </c>
      <c r="H89" s="170" t="s">
        <v>159</v>
      </c>
      <c r="I89" s="170" t="s">
        <v>159</v>
      </c>
      <c r="J89" s="170" t="s">
        <v>159</v>
      </c>
      <c r="K89" s="170" t="s">
        <v>159</v>
      </c>
      <c r="L89" s="170" t="s">
        <v>159</v>
      </c>
      <c r="M89" s="170" t="s">
        <v>159</v>
      </c>
      <c r="N89" s="149"/>
      <c r="O89" s="149"/>
      <c r="Q89" s="348"/>
    </row>
    <row r="90" spans="1:17" ht="18.600000000000001" thickBot="1">
      <c r="B90" s="167">
        <v>7</v>
      </c>
      <c r="C90" s="168" t="s">
        <v>159</v>
      </c>
      <c r="D90" s="170" t="s">
        <v>159</v>
      </c>
      <c r="E90" s="170" t="s">
        <v>159</v>
      </c>
      <c r="F90" s="170" t="s">
        <v>159</v>
      </c>
      <c r="G90" s="170" t="s">
        <v>159</v>
      </c>
      <c r="H90" s="170" t="s">
        <v>159</v>
      </c>
      <c r="I90" s="170" t="s">
        <v>159</v>
      </c>
      <c r="J90" s="170" t="s">
        <v>159</v>
      </c>
      <c r="K90" s="170" t="s">
        <v>159</v>
      </c>
      <c r="L90" s="170" t="s">
        <v>159</v>
      </c>
      <c r="M90" s="170" t="s">
        <v>159</v>
      </c>
      <c r="N90" s="149"/>
      <c r="O90" s="149"/>
      <c r="Q90" s="348"/>
    </row>
    <row r="91" spans="1:17">
      <c r="N91" s="149"/>
      <c r="O91" s="149"/>
      <c r="Q91" s="348"/>
    </row>
    <row r="92" spans="1:17">
      <c r="I92" s="199" t="s">
        <v>214</v>
      </c>
      <c r="N92" s="149"/>
      <c r="O92" s="149"/>
      <c r="Q92" s="348"/>
    </row>
    <row r="93" spans="1:17">
      <c r="N93" s="149"/>
      <c r="O93" s="149"/>
      <c r="Q93" s="348"/>
    </row>
  </sheetData>
  <mergeCells count="46">
    <mergeCell ref="N53:O55"/>
    <mergeCell ref="F60:H60"/>
    <mergeCell ref="E50:F50"/>
    <mergeCell ref="E55:F55"/>
    <mergeCell ref="F57:H58"/>
    <mergeCell ref="F51:H52"/>
    <mergeCell ref="B3:N3"/>
    <mergeCell ref="C8:L8"/>
    <mergeCell ref="C9:L9"/>
    <mergeCell ref="D12:E28"/>
    <mergeCell ref="M13:N13"/>
    <mergeCell ref="B5:N5"/>
    <mergeCell ref="M16:N29"/>
    <mergeCell ref="B7:N7"/>
    <mergeCell ref="B6:N6"/>
    <mergeCell ref="D29:E29"/>
    <mergeCell ref="M14:M15"/>
    <mergeCell ref="B77:M77"/>
    <mergeCell ref="B78:M78"/>
    <mergeCell ref="B79:M79"/>
    <mergeCell ref="B82:B83"/>
    <mergeCell ref="C82:C83"/>
    <mergeCell ref="D82:D83"/>
    <mergeCell ref="E82:E83"/>
    <mergeCell ref="H82:H83"/>
    <mergeCell ref="I82:I83"/>
    <mergeCell ref="J82:J83"/>
    <mergeCell ref="K82:K83"/>
    <mergeCell ref="L82:L83"/>
    <mergeCell ref="M82:M83"/>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election activeCell="A14" sqref="A14:XFD19"/>
    </sheetView>
  </sheetViews>
  <sheetFormatPr defaultColWidth="9" defaultRowHeight="19.2"/>
  <cols>
    <col min="1" max="1" width="185.33203125" style="6" customWidth="1"/>
    <col min="2" max="2" width="11.21875" style="4" customWidth="1"/>
    <col min="3" max="3" width="27.44140625" style="4" customWidth="1"/>
    <col min="4" max="4" width="17.88671875" style="68" customWidth="1"/>
    <col min="5" max="16384" width="9" style="7"/>
  </cols>
  <sheetData>
    <row r="1" spans="1:4" s="58" customFormat="1" ht="44.25" customHeight="1" thickBot="1">
      <c r="A1" s="372" t="s">
        <v>303</v>
      </c>
      <c r="B1" s="373" t="s">
        <v>0</v>
      </c>
      <c r="C1" s="374" t="s">
        <v>1</v>
      </c>
      <c r="D1" s="375" t="s">
        <v>2</v>
      </c>
    </row>
    <row r="2" spans="1:4" s="200" customFormat="1" ht="44.25" customHeight="1" thickBot="1">
      <c r="A2" s="331" t="s">
        <v>400</v>
      </c>
      <c r="B2" s="312"/>
      <c r="C2" s="803" t="s">
        <v>402</v>
      </c>
      <c r="D2" s="806">
        <v>44586</v>
      </c>
    </row>
    <row r="3" spans="1:4" s="200" customFormat="1" ht="96.6" customHeight="1" thickBot="1">
      <c r="A3" s="332" t="s">
        <v>401</v>
      </c>
      <c r="B3" s="313" t="s">
        <v>403</v>
      </c>
      <c r="C3" s="804"/>
      <c r="D3" s="807"/>
    </row>
    <row r="4" spans="1:4" s="200" customFormat="1" ht="34.950000000000003" customHeight="1" thickBot="1">
      <c r="A4" s="333" t="s">
        <v>404</v>
      </c>
      <c r="B4" s="314"/>
      <c r="C4" s="805"/>
      <c r="D4" s="807"/>
    </row>
    <row r="5" spans="1:4" s="200" customFormat="1" ht="51.6" customHeight="1" thickTop="1" thickBot="1">
      <c r="A5" s="336" t="s">
        <v>407</v>
      </c>
      <c r="B5" s="814" t="s">
        <v>410</v>
      </c>
      <c r="C5" s="818" t="s">
        <v>409</v>
      </c>
      <c r="D5" s="806">
        <v>44582</v>
      </c>
    </row>
    <row r="6" spans="1:4" s="200" customFormat="1" ht="265.8" customHeight="1" thickBot="1">
      <c r="A6" s="337" t="s">
        <v>411</v>
      </c>
      <c r="B6" s="815"/>
      <c r="C6" s="819"/>
      <c r="D6" s="807"/>
    </row>
    <row r="7" spans="1:4" s="200" customFormat="1" ht="30.6" customHeight="1" thickBot="1">
      <c r="A7" s="338" t="s">
        <v>408</v>
      </c>
      <c r="B7" s="816"/>
      <c r="C7" s="820"/>
      <c r="D7" s="817"/>
    </row>
    <row r="8" spans="1:4" s="58" customFormat="1" ht="44.25" customHeight="1" thickTop="1" thickBot="1">
      <c r="A8" s="520" t="s">
        <v>414</v>
      </c>
      <c r="B8" s="821" t="s">
        <v>417</v>
      </c>
      <c r="C8" s="818" t="s">
        <v>416</v>
      </c>
      <c r="D8" s="806">
        <v>44583</v>
      </c>
    </row>
    <row r="9" spans="1:4" s="58" customFormat="1" ht="78" customHeight="1" thickBot="1">
      <c r="A9" s="335" t="s">
        <v>415</v>
      </c>
      <c r="B9" s="822"/>
      <c r="C9" s="819"/>
      <c r="D9" s="807"/>
    </row>
    <row r="10" spans="1:4" s="58" customFormat="1" ht="35.4" customHeight="1" thickBot="1">
      <c r="A10" s="388" t="s">
        <v>418</v>
      </c>
      <c r="B10" s="823"/>
      <c r="C10" s="824"/>
      <c r="D10" s="807"/>
    </row>
    <row r="11" spans="1:4" s="200" customFormat="1" ht="43.2" customHeight="1" thickTop="1" thickBot="1">
      <c r="A11" s="334" t="s">
        <v>422</v>
      </c>
      <c r="B11" s="821" t="s">
        <v>417</v>
      </c>
      <c r="C11" s="818" t="s">
        <v>416</v>
      </c>
      <c r="D11" s="806">
        <v>44591</v>
      </c>
    </row>
    <row r="12" spans="1:4" s="200" customFormat="1" ht="105.6" customHeight="1" thickBot="1">
      <c r="A12" s="335" t="s">
        <v>423</v>
      </c>
      <c r="B12" s="822"/>
      <c r="C12" s="819"/>
      <c r="D12" s="807"/>
    </row>
    <row r="13" spans="1:4" s="200" customFormat="1" ht="43.2" customHeight="1" thickBot="1">
      <c r="A13" s="409" t="s">
        <v>424</v>
      </c>
      <c r="B13" s="823"/>
      <c r="C13" s="824"/>
      <c r="D13" s="807"/>
    </row>
    <row r="14" spans="1:4" s="200" customFormat="1" ht="44.25" hidden="1" customHeight="1" thickTop="1" thickBot="1">
      <c r="A14" s="334"/>
      <c r="B14" s="821"/>
      <c r="C14" s="818"/>
      <c r="D14" s="806"/>
    </row>
    <row r="15" spans="1:4" s="200" customFormat="1" ht="54.6" hidden="1" customHeight="1" thickBot="1">
      <c r="A15" s="335"/>
      <c r="B15" s="822"/>
      <c r="C15" s="819"/>
      <c r="D15" s="807"/>
    </row>
    <row r="16" spans="1:4" s="200" customFormat="1" ht="43.2" hidden="1" customHeight="1" thickBot="1">
      <c r="A16" s="409"/>
      <c r="B16" s="823"/>
      <c r="C16" s="824"/>
      <c r="D16" s="807"/>
    </row>
    <row r="17" spans="1:4" s="200" customFormat="1" ht="48.6" hidden="1" customHeight="1" thickTop="1" thickBot="1">
      <c r="A17" s="336"/>
      <c r="B17" s="814"/>
      <c r="C17" s="818"/>
      <c r="D17" s="806"/>
    </row>
    <row r="18" spans="1:4" s="200" customFormat="1" ht="279" hidden="1" customHeight="1" thickBot="1">
      <c r="A18" s="337"/>
      <c r="B18" s="815"/>
      <c r="C18" s="819"/>
      <c r="D18" s="807"/>
    </row>
    <row r="19" spans="1:4" s="200" customFormat="1" ht="40.950000000000003" hidden="1" customHeight="1" thickBot="1">
      <c r="A19" s="338"/>
      <c r="B19" s="816"/>
      <c r="C19" s="820"/>
      <c r="D19" s="817"/>
    </row>
    <row r="20" spans="1:4" s="58" customFormat="1" ht="45.6" hidden="1" customHeight="1" thickTop="1" thickBot="1">
      <c r="A20" s="339"/>
      <c r="B20" s="808"/>
      <c r="C20" s="811"/>
      <c r="D20" s="806"/>
    </row>
    <row r="21" spans="1:4" s="200" customFormat="1" ht="147" hidden="1" customHeight="1" thickBot="1">
      <c r="A21" s="340"/>
      <c r="B21" s="809"/>
      <c r="C21" s="812"/>
      <c r="D21" s="807"/>
    </row>
    <row r="22" spans="1:4" s="200" customFormat="1" ht="33" hidden="1" customHeight="1" thickBot="1">
      <c r="A22" s="382"/>
      <c r="B22" s="810"/>
      <c r="C22" s="813"/>
      <c r="D22" s="807"/>
    </row>
    <row r="23" spans="1:4" s="58" customFormat="1" ht="43.95" hidden="1" customHeight="1" thickTop="1" thickBot="1">
      <c r="A23" s="341"/>
      <c r="B23" s="825"/>
      <c r="C23" s="835"/>
      <c r="D23" s="806"/>
    </row>
    <row r="24" spans="1:4" s="58" customFormat="1" ht="92.4" hidden="1" customHeight="1" thickBot="1">
      <c r="A24" s="342"/>
      <c r="B24" s="826"/>
      <c r="C24" s="836"/>
      <c r="D24" s="807"/>
    </row>
    <row r="25" spans="1:4" s="298" customFormat="1" ht="34.200000000000003" hidden="1" customHeight="1" thickBot="1">
      <c r="A25" s="383"/>
      <c r="B25" s="827"/>
      <c r="C25" s="837"/>
      <c r="D25" s="834"/>
    </row>
    <row r="26" spans="1:4" s="58" customFormat="1" ht="37.950000000000003" hidden="1" customHeight="1" thickBot="1">
      <c r="A26" s="219"/>
      <c r="B26" s="217"/>
      <c r="C26" s="218"/>
      <c r="D26" s="289"/>
    </row>
    <row r="27" spans="1:4" s="58" customFormat="1" ht="169.2" hidden="1" customHeight="1" thickTop="1">
      <c r="A27" s="518"/>
      <c r="B27" s="830"/>
      <c r="C27" s="832"/>
      <c r="D27" s="828"/>
    </row>
    <row r="28" spans="1:4" s="58" customFormat="1" ht="37.950000000000003" hidden="1" customHeight="1" thickBot="1">
      <c r="A28" s="519"/>
      <c r="B28" s="831"/>
      <c r="C28" s="833"/>
      <c r="D28" s="829"/>
    </row>
    <row r="29" spans="1:4" s="58" customFormat="1" ht="36.75" customHeight="1" thickTop="1">
      <c r="A29" s="292"/>
      <c r="B29" s="282"/>
      <c r="C29" s="282"/>
      <c r="D29" s="282"/>
    </row>
    <row r="30" spans="1:4" s="58" customFormat="1" ht="44.25" customHeight="1">
      <c r="A30" s="295" t="s">
        <v>28</v>
      </c>
      <c r="B30" s="4"/>
      <c r="C30" s="4"/>
      <c r="D30" s="68"/>
    </row>
    <row r="31" spans="1:4">
      <c r="A31" s="296" t="s">
        <v>27</v>
      </c>
    </row>
  </sheetData>
  <mergeCells count="26">
    <mergeCell ref="B23:B25"/>
    <mergeCell ref="D27:D28"/>
    <mergeCell ref="B27:B28"/>
    <mergeCell ref="C27:C28"/>
    <mergeCell ref="C5:C7"/>
    <mergeCell ref="D5:D7"/>
    <mergeCell ref="D14:D16"/>
    <mergeCell ref="D23:D25"/>
    <mergeCell ref="C23:C25"/>
    <mergeCell ref="B11:B13"/>
    <mergeCell ref="C11:C13"/>
    <mergeCell ref="D11:D13"/>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s>
  <phoneticPr fontId="16"/>
  <hyperlinks>
    <hyperlink ref="A4" r:id="rId1" xr:uid="{A2D14F23-2907-4D69-A40F-EA8C5342D130}"/>
    <hyperlink ref="A7" r:id="rId2" xr:uid="{70032A8A-BEAF-43B4-A1C5-83E4D79A039B}"/>
    <hyperlink ref="A10" r:id="rId3" xr:uid="{CFE45D39-9E64-469D-A834-04423C91375E}"/>
    <hyperlink ref="A13" r:id="rId4" xr:uid="{464C28F8-0040-4FA2-A3F5-3B7F0A58FC25}"/>
  </hyperlinks>
  <pageMargins left="0" right="0" top="0.19685039370078741" bottom="0.39370078740157483" header="0" footer="0.19685039370078741"/>
  <pageSetup paperSize="8" scale="28" orientation="portrait" horizontalDpi="300" verticalDpi="300"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9"/>
  <sheetViews>
    <sheetView view="pageBreakPreview" zoomScale="85" zoomScaleNormal="66" zoomScaleSheetLayoutView="85" workbookViewId="0">
      <selection activeCell="A42" sqref="A42"/>
    </sheetView>
  </sheetViews>
  <sheetFormatPr defaultColWidth="9" defaultRowHeight="19.2"/>
  <cols>
    <col min="1" max="1" width="206.44140625" style="45" customWidth="1"/>
    <col min="2" max="2" width="17.109375" style="233" customWidth="1"/>
    <col min="3" max="3" width="20.109375" style="234" customWidth="1"/>
    <col min="4" max="16384" width="9" style="44"/>
  </cols>
  <sheetData>
    <row r="1" spans="1:3" ht="58.95" customHeight="1" thickBot="1">
      <c r="A1" s="43" t="s">
        <v>304</v>
      </c>
      <c r="B1" s="221" t="s">
        <v>24</v>
      </c>
      <c r="C1" s="222" t="s">
        <v>2</v>
      </c>
    </row>
    <row r="2" spans="1:3" ht="48" customHeight="1">
      <c r="A2" s="201" t="s">
        <v>419</v>
      </c>
      <c r="B2" s="223"/>
      <c r="C2" s="224"/>
    </row>
    <row r="3" spans="1:3" ht="135" customHeight="1">
      <c r="A3" s="154" t="s">
        <v>420</v>
      </c>
      <c r="B3" s="225" t="s">
        <v>445</v>
      </c>
      <c r="C3" s="226">
        <v>44590</v>
      </c>
    </row>
    <row r="4" spans="1:3" ht="27.6" customHeight="1" thickBot="1">
      <c r="A4" s="411" t="s">
        <v>421</v>
      </c>
      <c r="B4" s="225"/>
      <c r="C4" s="226"/>
    </row>
    <row r="5" spans="1:3" ht="48" customHeight="1">
      <c r="A5" s="201" t="s">
        <v>452</v>
      </c>
      <c r="B5" s="223"/>
      <c r="C5" s="224"/>
    </row>
    <row r="6" spans="1:3" ht="102.6" customHeight="1">
      <c r="A6" s="515" t="s">
        <v>437</v>
      </c>
      <c r="B6" s="297" t="s">
        <v>445</v>
      </c>
      <c r="C6" s="281">
        <v>44586</v>
      </c>
    </row>
    <row r="7" spans="1:3" ht="39.75" customHeight="1" thickBot="1">
      <c r="A7" s="245" t="s">
        <v>425</v>
      </c>
      <c r="B7" s="227"/>
      <c r="C7" s="228"/>
    </row>
    <row r="8" spans="1:3" ht="48" customHeight="1">
      <c r="A8" s="201" t="s">
        <v>453</v>
      </c>
      <c r="B8" s="223"/>
      <c r="C8" s="224"/>
    </row>
    <row r="9" spans="1:3" ht="76.2" customHeight="1">
      <c r="A9" s="542" t="s">
        <v>438</v>
      </c>
      <c r="B9" s="297" t="s">
        <v>446</v>
      </c>
      <c r="C9" s="281">
        <v>44589</v>
      </c>
    </row>
    <row r="10" spans="1:3" ht="39.75" customHeight="1" thickBot="1">
      <c r="A10" s="245" t="s">
        <v>426</v>
      </c>
      <c r="B10" s="227"/>
      <c r="C10" s="228"/>
    </row>
    <row r="11" spans="1:3" ht="44.4" customHeight="1">
      <c r="A11" s="528" t="s">
        <v>454</v>
      </c>
      <c r="B11" s="223"/>
      <c r="C11" s="224"/>
    </row>
    <row r="12" spans="1:3" ht="170.4" customHeight="1">
      <c r="A12" s="154" t="s">
        <v>439</v>
      </c>
      <c r="B12" s="225" t="s">
        <v>447</v>
      </c>
      <c r="C12" s="226">
        <v>44587</v>
      </c>
    </row>
    <row r="13" spans="1:3" ht="46.2" customHeight="1" thickBot="1">
      <c r="A13" s="65" t="s">
        <v>427</v>
      </c>
      <c r="B13" s="227"/>
      <c r="C13" s="228"/>
    </row>
    <row r="14" spans="1:3" ht="48" customHeight="1">
      <c r="A14" s="201" t="s">
        <v>455</v>
      </c>
      <c r="B14" s="223"/>
      <c r="C14" s="224"/>
    </row>
    <row r="15" spans="1:3" ht="342.6" customHeight="1">
      <c r="A15" s="343" t="s">
        <v>440</v>
      </c>
      <c r="B15" s="297" t="s">
        <v>448</v>
      </c>
      <c r="C15" s="281">
        <v>44587</v>
      </c>
    </row>
    <row r="16" spans="1:3" ht="39.75" customHeight="1" thickBot="1">
      <c r="A16" s="245" t="s">
        <v>428</v>
      </c>
      <c r="B16" s="227"/>
      <c r="C16" s="228"/>
    </row>
    <row r="17" spans="1:3" ht="45.6" customHeight="1">
      <c r="A17" s="201" t="s">
        <v>456</v>
      </c>
      <c r="B17" s="223"/>
      <c r="C17" s="224"/>
    </row>
    <row r="18" spans="1:3" ht="111.6" customHeight="1">
      <c r="A18" s="154" t="s">
        <v>441</v>
      </c>
      <c r="B18" s="225" t="s">
        <v>445</v>
      </c>
      <c r="C18" s="226">
        <v>44587</v>
      </c>
    </row>
    <row r="19" spans="1:3" ht="37.200000000000003" customHeight="1" thickBot="1">
      <c r="A19" s="65" t="s">
        <v>429</v>
      </c>
      <c r="B19" s="227"/>
      <c r="C19" s="228"/>
    </row>
    <row r="20" spans="1:3" ht="40.950000000000003" customHeight="1">
      <c r="A20" s="201" t="s">
        <v>457</v>
      </c>
      <c r="B20" s="223"/>
      <c r="C20" s="224"/>
    </row>
    <row r="21" spans="1:3" ht="112.2" customHeight="1">
      <c r="A21" s="205" t="s">
        <v>442</v>
      </c>
      <c r="B21" s="225" t="s">
        <v>447</v>
      </c>
      <c r="C21" s="226">
        <v>44587</v>
      </c>
    </row>
    <row r="22" spans="1:3" ht="36" customHeight="1" thickBot="1">
      <c r="A22" s="246" t="s">
        <v>430</v>
      </c>
      <c r="B22" s="227"/>
      <c r="C22" s="228"/>
    </row>
    <row r="23" spans="1:3" ht="36" customHeight="1">
      <c r="A23" s="201" t="s">
        <v>458</v>
      </c>
      <c r="B23" s="223"/>
      <c r="C23" s="224"/>
    </row>
    <row r="24" spans="1:3" ht="100.8" customHeight="1" thickBot="1">
      <c r="A24" s="154" t="s">
        <v>443</v>
      </c>
      <c r="B24" s="315" t="s">
        <v>445</v>
      </c>
      <c r="C24" s="226">
        <v>44586</v>
      </c>
    </row>
    <row r="25" spans="1:3" ht="36" customHeight="1" thickBot="1">
      <c r="A25" s="65" t="s">
        <v>431</v>
      </c>
      <c r="B25" s="315"/>
      <c r="C25" s="228"/>
    </row>
    <row r="26" spans="1:3" ht="36" customHeight="1">
      <c r="A26" s="201" t="s">
        <v>459</v>
      </c>
      <c r="B26" s="223"/>
      <c r="C26" s="224"/>
    </row>
    <row r="27" spans="1:3" ht="364.2" customHeight="1">
      <c r="A27" s="154" t="s">
        <v>444</v>
      </c>
      <c r="B27" s="229" t="s">
        <v>449</v>
      </c>
      <c r="C27" s="226">
        <v>44582</v>
      </c>
    </row>
    <row r="28" spans="1:3" ht="36" customHeight="1" thickBot="1">
      <c r="A28" s="65" t="s">
        <v>432</v>
      </c>
      <c r="B28" s="227"/>
      <c r="C28" s="228"/>
    </row>
    <row r="29" spans="1:3" s="143" customFormat="1" ht="36" customHeight="1">
      <c r="A29" s="201" t="s">
        <v>460</v>
      </c>
      <c r="B29" s="223"/>
      <c r="C29" s="224"/>
    </row>
    <row r="30" spans="1:3" s="141" customFormat="1" ht="111" customHeight="1">
      <c r="A30" s="154" t="s">
        <v>436</v>
      </c>
      <c r="B30" s="229" t="s">
        <v>450</v>
      </c>
      <c r="C30" s="226">
        <v>44584</v>
      </c>
    </row>
    <row r="31" spans="1:3" s="2" customFormat="1" ht="39.6" customHeight="1" thickBot="1">
      <c r="A31" s="65" t="s">
        <v>433</v>
      </c>
      <c r="B31" s="227"/>
      <c r="C31" s="228"/>
    </row>
    <row r="32" spans="1:3" s="2" customFormat="1" ht="39.6" customHeight="1">
      <c r="A32" s="201" t="s">
        <v>461</v>
      </c>
      <c r="B32" s="223"/>
      <c r="C32" s="224"/>
    </row>
    <row r="33" spans="1:3" s="2" customFormat="1" ht="145.80000000000001" customHeight="1">
      <c r="A33" s="154" t="s">
        <v>435</v>
      </c>
      <c r="B33" s="229" t="s">
        <v>451</v>
      </c>
      <c r="C33" s="226">
        <v>44583</v>
      </c>
    </row>
    <row r="34" spans="1:3" s="2" customFormat="1" ht="39.6" customHeight="1" thickBot="1">
      <c r="A34" s="65" t="s">
        <v>434</v>
      </c>
      <c r="B34" s="227"/>
      <c r="C34" s="228"/>
    </row>
    <row r="35" spans="1:3" ht="27" hidden="1" customHeight="1">
      <c r="A35" s="201"/>
      <c r="B35" s="223"/>
      <c r="C35" s="224"/>
    </row>
    <row r="36" spans="1:3" ht="28.5" hidden="1" customHeight="1">
      <c r="A36" s="154"/>
      <c r="B36" s="229"/>
      <c r="C36" s="226"/>
    </row>
    <row r="37" spans="1:3" ht="23.4" hidden="1" customHeight="1" thickBot="1">
      <c r="A37" s="65"/>
      <c r="B37" s="227"/>
      <c r="C37" s="228"/>
    </row>
    <row r="38" spans="1:3" ht="23.4" customHeight="1">
      <c r="A38" s="142"/>
      <c r="B38" s="230"/>
      <c r="C38" s="231"/>
    </row>
    <row r="39" spans="1:3" ht="28.5" customHeight="1" thickBot="1">
      <c r="A39" s="172"/>
      <c r="B39" s="232"/>
      <c r="C39" s="232"/>
    </row>
    <row r="40" spans="1:3" ht="28.5" customHeight="1">
      <c r="A40" s="838" t="s">
        <v>28</v>
      </c>
      <c r="B40" s="839"/>
      <c r="C40" s="839"/>
    </row>
    <row r="41" spans="1:3" ht="28.5" customHeight="1">
      <c r="A41" s="840" t="s">
        <v>27</v>
      </c>
      <c r="B41" s="841"/>
      <c r="C41" s="841"/>
    </row>
    <row r="42" spans="1:3" ht="248.25" customHeight="1"/>
    <row r="43" spans="1:3" ht="37.5" customHeight="1"/>
    <row r="44" spans="1:3" ht="24" customHeight="1"/>
    <row r="45" spans="1:3" ht="24" customHeight="1"/>
    <row r="46" spans="1:3" ht="26.25" customHeight="1"/>
    <row r="47" spans="1:3" ht="26.25" customHeight="1"/>
    <row r="48" spans="1:3" ht="199.5" customHeight="1"/>
    <row r="49" ht="33.75" customHeight="1"/>
    <row r="50" ht="48.75" customHeight="1"/>
    <row r="51" ht="233.25" customHeight="1"/>
    <row r="52" ht="33.75" customHeight="1"/>
    <row r="53" ht="19.5" customHeight="1"/>
    <row r="54" ht="19.5" customHeight="1"/>
    <row r="55" ht="28.5" customHeight="1"/>
    <row r="56" ht="35.25" customHeight="1"/>
    <row r="57" ht="218.25" customHeight="1"/>
    <row r="58" ht="218.25" customHeight="1"/>
    <row r="59" ht="218.25" customHeight="1"/>
  </sheetData>
  <mergeCells count="2">
    <mergeCell ref="A40:C40"/>
    <mergeCell ref="A41:C41"/>
  </mergeCells>
  <phoneticPr fontId="16"/>
  <hyperlinks>
    <hyperlink ref="A4" r:id="rId1" xr:uid="{679EB4C8-A7DD-432A-93BB-AA11399D0CE0}"/>
    <hyperlink ref="A7" r:id="rId2" xr:uid="{E88A1F93-3BF2-4E1D-9759-A446D20AC1FF}"/>
    <hyperlink ref="A10" r:id="rId3" xr:uid="{7A9F9D57-77FB-4C9B-B0A9-600FB48CD9F4}"/>
    <hyperlink ref="A13" r:id="rId4" xr:uid="{CCD595B9-A3D5-4DBB-8290-1646E0539521}"/>
    <hyperlink ref="A16" r:id="rId5" xr:uid="{8D28F20E-AA38-45D6-B368-586DC7C1B18B}"/>
    <hyperlink ref="A19" r:id="rId6" xr:uid="{4F8308A4-B231-44CF-B6FD-380420EB765B}"/>
    <hyperlink ref="A22" r:id="rId7" xr:uid="{F9AC36B6-9A1A-4390-B657-E73C79AF26AD}"/>
    <hyperlink ref="A25" r:id="rId8" xr:uid="{44FED24A-9DF2-4BE0-8A16-7A167B60CE49}"/>
    <hyperlink ref="A28" r:id="rId9" xr:uid="{887884F6-ACF7-453C-B6F2-66C7A362806F}"/>
    <hyperlink ref="A31" r:id="rId10" xr:uid="{6CCF74CB-9C31-40F8-BD94-95C0C2EFC5C5}"/>
    <hyperlink ref="A34" r:id="rId11" xr:uid="{7B31F488-093E-441E-ADC1-A75008ABB879}"/>
  </hyperlinks>
  <pageMargins left="0.74803149606299213" right="0.74803149606299213" top="0.98425196850393704" bottom="0.98425196850393704" header="0.51181102362204722" footer="0.51181102362204722"/>
  <pageSetup paperSize="9" scale="19"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8"/>
  <sheetViews>
    <sheetView zoomScale="94" zoomScaleNormal="94" zoomScaleSheetLayoutView="100" workbookViewId="0">
      <selection activeCell="AE3" sqref="AE3"/>
    </sheetView>
  </sheetViews>
  <sheetFormatPr defaultColWidth="9" defaultRowHeight="13.2"/>
  <cols>
    <col min="1" max="1" width="7.33203125" style="414" customWidth="1"/>
    <col min="2" max="13" width="6.77734375" style="414" customWidth="1"/>
    <col min="14" max="14" width="7.44140625" style="414" customWidth="1"/>
    <col min="15" max="15" width="5.88671875" style="414" customWidth="1"/>
    <col min="16" max="16" width="7.5546875" style="414" customWidth="1"/>
    <col min="17" max="29" width="6.77734375" style="414" customWidth="1"/>
    <col min="30" max="16384" width="9" style="414"/>
  </cols>
  <sheetData>
    <row r="1" spans="1:29" ht="15" customHeight="1">
      <c r="A1" s="844" t="s">
        <v>3</v>
      </c>
      <c r="B1" s="845"/>
      <c r="C1" s="845"/>
      <c r="D1" s="845"/>
      <c r="E1" s="845"/>
      <c r="F1" s="845"/>
      <c r="G1" s="845"/>
      <c r="H1" s="845"/>
      <c r="I1" s="845"/>
      <c r="J1" s="845"/>
      <c r="K1" s="845"/>
      <c r="L1" s="845"/>
      <c r="M1" s="845"/>
      <c r="N1" s="846"/>
      <c r="P1" s="847" t="s">
        <v>4</v>
      </c>
      <c r="Q1" s="848"/>
      <c r="R1" s="848"/>
      <c r="S1" s="848"/>
      <c r="T1" s="848"/>
      <c r="U1" s="848"/>
      <c r="V1" s="848"/>
      <c r="W1" s="848"/>
      <c r="X1" s="848"/>
      <c r="Y1" s="848"/>
      <c r="Z1" s="848"/>
      <c r="AA1" s="848"/>
      <c r="AB1" s="848"/>
      <c r="AC1" s="849"/>
    </row>
    <row r="2" spans="1:29" ht="18" customHeight="1" thickBot="1">
      <c r="A2" s="850" t="s">
        <v>5</v>
      </c>
      <c r="B2" s="851"/>
      <c r="C2" s="851"/>
      <c r="D2" s="851"/>
      <c r="E2" s="851"/>
      <c r="F2" s="851"/>
      <c r="G2" s="851"/>
      <c r="H2" s="851"/>
      <c r="I2" s="851"/>
      <c r="J2" s="851"/>
      <c r="K2" s="851"/>
      <c r="L2" s="851"/>
      <c r="M2" s="851"/>
      <c r="N2" s="852"/>
      <c r="P2" s="853" t="s">
        <v>6</v>
      </c>
      <c r="Q2" s="851"/>
      <c r="R2" s="851"/>
      <c r="S2" s="851"/>
      <c r="T2" s="851"/>
      <c r="U2" s="851"/>
      <c r="V2" s="851"/>
      <c r="W2" s="851"/>
      <c r="X2" s="851"/>
      <c r="Y2" s="851"/>
      <c r="Z2" s="851"/>
      <c r="AA2" s="851"/>
      <c r="AB2" s="851"/>
      <c r="AC2" s="854"/>
    </row>
    <row r="3" spans="1:29" ht="13.8" thickBot="1">
      <c r="A3" s="9"/>
      <c r="B3" s="240" t="s">
        <v>286</v>
      </c>
      <c r="C3" s="258" t="s">
        <v>7</v>
      </c>
      <c r="D3" s="258" t="s">
        <v>8</v>
      </c>
      <c r="E3" s="258" t="s">
        <v>9</v>
      </c>
      <c r="F3" s="258" t="s">
        <v>10</v>
      </c>
      <c r="G3" s="258" t="s">
        <v>11</v>
      </c>
      <c r="H3" s="258" t="s">
        <v>12</v>
      </c>
      <c r="I3" s="258" t="s">
        <v>13</v>
      </c>
      <c r="J3" s="258" t="s">
        <v>14</v>
      </c>
      <c r="K3" s="258" t="s">
        <v>15</v>
      </c>
      <c r="L3" s="258" t="s">
        <v>16</v>
      </c>
      <c r="M3" s="258" t="s">
        <v>17</v>
      </c>
      <c r="N3" s="10" t="s">
        <v>18</v>
      </c>
      <c r="P3" s="11"/>
      <c r="Q3" s="240" t="s">
        <v>286</v>
      </c>
      <c r="R3" s="257" t="s">
        <v>7</v>
      </c>
      <c r="S3" s="257" t="s">
        <v>8</v>
      </c>
      <c r="T3" s="257" t="s">
        <v>9</v>
      </c>
      <c r="U3" s="257" t="s">
        <v>10</v>
      </c>
      <c r="V3" s="257" t="s">
        <v>11</v>
      </c>
      <c r="W3" s="257" t="s">
        <v>12</v>
      </c>
      <c r="X3" s="257" t="s">
        <v>13</v>
      </c>
      <c r="Y3" s="258" t="s">
        <v>14</v>
      </c>
      <c r="Z3" s="258" t="s">
        <v>15</v>
      </c>
      <c r="AA3" s="258" t="s">
        <v>16</v>
      </c>
      <c r="AB3" s="258" t="s">
        <v>17</v>
      </c>
      <c r="AC3" s="12" t="s">
        <v>19</v>
      </c>
    </row>
    <row r="4" spans="1:29" ht="19.8" thickBot="1">
      <c r="A4" s="543" t="s">
        <v>261</v>
      </c>
      <c r="B4" s="475">
        <f>AVERAGE(B8:B17)</f>
        <v>65.400000000000006</v>
      </c>
      <c r="C4" s="475">
        <f t="shared" ref="C4:L4" si="0">AVERAGE(C7:C17)</f>
        <v>57.2</v>
      </c>
      <c r="D4" s="475">
        <f t="shared" si="0"/>
        <v>63.7</v>
      </c>
      <c r="E4" s="475">
        <f t="shared" si="0"/>
        <v>103.8</v>
      </c>
      <c r="F4" s="475">
        <f t="shared" si="0"/>
        <v>177.5</v>
      </c>
      <c r="G4" s="475">
        <f t="shared" si="0"/>
        <v>404.2</v>
      </c>
      <c r="H4" s="475">
        <f t="shared" si="0"/>
        <v>621</v>
      </c>
      <c r="I4" s="475">
        <f t="shared" si="0"/>
        <v>905.9</v>
      </c>
      <c r="J4" s="475">
        <f t="shared" si="0"/>
        <v>563.4</v>
      </c>
      <c r="K4" s="475">
        <f t="shared" si="0"/>
        <v>366.4</v>
      </c>
      <c r="L4" s="475">
        <f t="shared" si="0"/>
        <v>210.8</v>
      </c>
      <c r="M4" s="475">
        <f>AVERAGE(M7:M17)</f>
        <v>131.5</v>
      </c>
      <c r="N4" s="475">
        <f>SUM(B4:M4)</f>
        <v>3670.8</v>
      </c>
      <c r="O4" s="14"/>
      <c r="P4" s="13" t="str">
        <f>+A4</f>
        <v>12-21年月平均</v>
      </c>
      <c r="Q4" s="475">
        <f>AVERAGE(Q8:Q17)</f>
        <v>9.6999999999999993</v>
      </c>
      <c r="R4" s="475">
        <f>AVERAGE(R8:R17)</f>
        <v>9.9</v>
      </c>
      <c r="S4" s="475">
        <f t="shared" ref="S4:AB4" si="1">AVERAGE(S8:S17)</f>
        <v>15</v>
      </c>
      <c r="T4" s="475">
        <f t="shared" si="1"/>
        <v>7.5</v>
      </c>
      <c r="U4" s="475">
        <f t="shared" si="1"/>
        <v>10.7</v>
      </c>
      <c r="V4" s="475">
        <f t="shared" si="1"/>
        <v>9.9</v>
      </c>
      <c r="W4" s="475">
        <f t="shared" si="1"/>
        <v>8.9</v>
      </c>
      <c r="X4" s="475">
        <f t="shared" si="1"/>
        <v>12.6</v>
      </c>
      <c r="Y4" s="475">
        <f t="shared" si="1"/>
        <v>10.9</v>
      </c>
      <c r="Z4" s="475">
        <f t="shared" si="1"/>
        <v>21.8</v>
      </c>
      <c r="AA4" s="475">
        <f t="shared" si="1"/>
        <v>12.8</v>
      </c>
      <c r="AB4" s="475">
        <f t="shared" si="1"/>
        <v>12.9</v>
      </c>
      <c r="AC4" s="475">
        <f>SUM(Q4:AB4)</f>
        <v>142.6</v>
      </c>
    </row>
    <row r="5" spans="1:29" s="574" customFormat="1" ht="13.8" thickBot="1">
      <c r="A5" s="579"/>
      <c r="B5" s="15" t="s">
        <v>20</v>
      </c>
      <c r="C5" s="477"/>
      <c r="D5" s="477"/>
      <c r="E5" s="477"/>
      <c r="F5" s="477"/>
      <c r="G5" s="477"/>
      <c r="H5" s="477"/>
      <c r="I5" s="477"/>
      <c r="J5" s="477"/>
      <c r="K5" s="477"/>
      <c r="L5" s="477"/>
      <c r="M5" s="477"/>
      <c r="N5" s="477"/>
      <c r="O5" s="148"/>
      <c r="P5" s="239"/>
      <c r="Q5" s="15" t="s">
        <v>20</v>
      </c>
      <c r="R5" s="477"/>
      <c r="S5" s="477"/>
      <c r="T5" s="477"/>
      <c r="U5" s="477"/>
      <c r="V5" s="477"/>
      <c r="W5" s="477"/>
      <c r="X5" s="477"/>
      <c r="Y5" s="477"/>
      <c r="Z5" s="477"/>
      <c r="AA5" s="477"/>
      <c r="AB5" s="477"/>
      <c r="AC5" s="477"/>
    </row>
    <row r="6" spans="1:29" ht="13.8" thickBot="1">
      <c r="A6" s="239"/>
      <c r="B6" s="386">
        <v>22</v>
      </c>
      <c r="C6" s="476"/>
      <c r="D6" s="476"/>
      <c r="E6" s="476"/>
      <c r="F6" s="476"/>
      <c r="G6" s="476"/>
      <c r="H6" s="476"/>
      <c r="I6" s="476"/>
      <c r="J6" s="476"/>
      <c r="K6" s="476"/>
      <c r="L6" s="476"/>
      <c r="M6" s="476"/>
      <c r="N6" s="477"/>
      <c r="O6" s="14"/>
      <c r="P6" s="243"/>
      <c r="Q6" s="386">
        <v>0</v>
      </c>
      <c r="R6" s="139"/>
      <c r="S6" s="139"/>
      <c r="T6" s="139"/>
      <c r="U6" s="139"/>
      <c r="V6" s="139"/>
      <c r="W6" s="139"/>
      <c r="X6" s="139"/>
      <c r="Y6" s="139"/>
      <c r="Z6" s="139"/>
      <c r="AA6" s="139"/>
      <c r="AB6" s="139"/>
      <c r="AC6" s="477"/>
    </row>
    <row r="7" spans="1:29" ht="18" customHeight="1" thickBot="1">
      <c r="A7" s="586" t="s">
        <v>285</v>
      </c>
      <c r="B7" s="578">
        <v>55</v>
      </c>
      <c r="C7" s="476"/>
      <c r="D7" s="476"/>
      <c r="E7" s="476"/>
      <c r="F7" s="476"/>
      <c r="G7" s="476"/>
      <c r="H7" s="476"/>
      <c r="I7" s="476"/>
      <c r="J7" s="476"/>
      <c r="K7" s="476"/>
      <c r="L7" s="476"/>
      <c r="M7" s="476"/>
      <c r="N7" s="16"/>
      <c r="O7" s="153" t="s">
        <v>21</v>
      </c>
      <c r="P7" s="586" t="s">
        <v>285</v>
      </c>
      <c r="Q7" s="578">
        <v>0</v>
      </c>
      <c r="R7" s="476"/>
      <c r="S7" s="476"/>
      <c r="T7" s="476"/>
      <c r="U7" s="476"/>
      <c r="V7" s="476"/>
      <c r="W7" s="476" t="s">
        <v>29</v>
      </c>
      <c r="X7" s="476" t="s">
        <v>29</v>
      </c>
      <c r="Y7" s="476" t="s">
        <v>29</v>
      </c>
      <c r="Z7" s="476" t="s">
        <v>29</v>
      </c>
      <c r="AA7" s="476" t="s">
        <v>29</v>
      </c>
      <c r="AB7" s="476" t="s">
        <v>29</v>
      </c>
      <c r="AC7" s="478"/>
    </row>
    <row r="8" spans="1:29" ht="18" customHeight="1" thickBot="1">
      <c r="A8" s="586" t="s">
        <v>206</v>
      </c>
      <c r="B8" s="575">
        <v>81</v>
      </c>
      <c r="C8" s="575">
        <v>48</v>
      </c>
      <c r="D8" s="576">
        <v>71</v>
      </c>
      <c r="E8" s="575">
        <v>128</v>
      </c>
      <c r="F8" s="575">
        <v>171</v>
      </c>
      <c r="G8" s="575">
        <v>350</v>
      </c>
      <c r="H8" s="575">
        <v>569</v>
      </c>
      <c r="I8" s="575">
        <v>553</v>
      </c>
      <c r="J8" s="575">
        <v>458</v>
      </c>
      <c r="K8" s="575">
        <v>306</v>
      </c>
      <c r="L8" s="575">
        <v>220</v>
      </c>
      <c r="M8" s="576">
        <v>229</v>
      </c>
      <c r="N8" s="242">
        <f>SUM(B8:M8)</f>
        <v>3184</v>
      </c>
      <c r="O8" s="577"/>
      <c r="P8" s="587" t="s">
        <v>205</v>
      </c>
      <c r="Q8" s="290">
        <v>1</v>
      </c>
      <c r="R8" s="290">
        <v>2</v>
      </c>
      <c r="S8" s="290">
        <v>1</v>
      </c>
      <c r="T8" s="290">
        <v>0</v>
      </c>
      <c r="U8" s="479">
        <v>0</v>
      </c>
      <c r="V8" s="479">
        <v>0</v>
      </c>
      <c r="W8" s="479">
        <v>1</v>
      </c>
      <c r="X8" s="140">
        <v>1</v>
      </c>
      <c r="Y8" s="140">
        <v>0</v>
      </c>
      <c r="Z8" s="140">
        <v>1</v>
      </c>
      <c r="AA8" s="140">
        <v>0</v>
      </c>
      <c r="AB8" s="140">
        <v>0</v>
      </c>
      <c r="AC8" s="241">
        <f>SUM(Q8:AB8)</f>
        <v>7</v>
      </c>
    </row>
    <row r="9" spans="1:29" ht="18" customHeight="1" thickBot="1">
      <c r="A9" s="587" t="s">
        <v>137</v>
      </c>
      <c r="B9" s="376">
        <v>112</v>
      </c>
      <c r="C9" s="376">
        <v>85</v>
      </c>
      <c r="D9" s="376">
        <v>60</v>
      </c>
      <c r="E9" s="376">
        <v>97</v>
      </c>
      <c r="F9" s="376">
        <v>95</v>
      </c>
      <c r="G9" s="376">
        <v>305</v>
      </c>
      <c r="H9" s="376">
        <v>544</v>
      </c>
      <c r="I9" s="376">
        <v>449</v>
      </c>
      <c r="J9" s="376">
        <v>475</v>
      </c>
      <c r="K9" s="376">
        <v>505</v>
      </c>
      <c r="L9" s="376">
        <v>219</v>
      </c>
      <c r="M9" s="377">
        <v>98</v>
      </c>
      <c r="N9" s="241">
        <f>SUM(B9:M9)</f>
        <v>3044</v>
      </c>
      <c r="O9" s="153"/>
      <c r="P9" s="587" t="s">
        <v>137</v>
      </c>
      <c r="Q9" s="480">
        <v>16</v>
      </c>
      <c r="R9" s="480">
        <v>1</v>
      </c>
      <c r="S9" s="480">
        <v>19</v>
      </c>
      <c r="T9" s="476">
        <v>3</v>
      </c>
      <c r="U9" s="476">
        <v>13</v>
      </c>
      <c r="V9" s="476">
        <v>1</v>
      </c>
      <c r="W9" s="476">
        <v>2</v>
      </c>
      <c r="X9" s="476">
        <v>2</v>
      </c>
      <c r="Y9" s="476">
        <v>0</v>
      </c>
      <c r="Z9" s="476">
        <v>24</v>
      </c>
      <c r="AA9" s="476">
        <v>4</v>
      </c>
      <c r="AB9" s="476">
        <v>1</v>
      </c>
      <c r="AC9" s="591">
        <f>SUM(Q9:AB9)</f>
        <v>86</v>
      </c>
    </row>
    <row r="10" spans="1:29" ht="18" customHeight="1" thickBot="1">
      <c r="A10" s="588" t="s">
        <v>30</v>
      </c>
      <c r="B10" s="481">
        <v>84</v>
      </c>
      <c r="C10" s="481">
        <v>100</v>
      </c>
      <c r="D10" s="482">
        <v>77</v>
      </c>
      <c r="E10" s="482">
        <v>80</v>
      </c>
      <c r="F10" s="203">
        <v>236</v>
      </c>
      <c r="G10" s="203">
        <v>438</v>
      </c>
      <c r="H10" s="204">
        <v>631</v>
      </c>
      <c r="I10" s="203">
        <v>752</v>
      </c>
      <c r="J10" s="202">
        <v>523</v>
      </c>
      <c r="K10" s="203">
        <v>427</v>
      </c>
      <c r="L10" s="202">
        <v>253</v>
      </c>
      <c r="M10" s="483">
        <v>136</v>
      </c>
      <c r="N10" s="594">
        <f>SUM(B10:M10)</f>
        <v>3737</v>
      </c>
      <c r="O10" s="153"/>
      <c r="P10" s="589" t="s">
        <v>22</v>
      </c>
      <c r="Q10" s="484">
        <v>7</v>
      </c>
      <c r="R10" s="484">
        <v>7</v>
      </c>
      <c r="S10" s="485">
        <v>13</v>
      </c>
      <c r="T10" s="485">
        <v>3</v>
      </c>
      <c r="U10" s="485">
        <v>8</v>
      </c>
      <c r="V10" s="485">
        <v>11</v>
      </c>
      <c r="W10" s="484">
        <v>5</v>
      </c>
      <c r="X10" s="485">
        <v>11</v>
      </c>
      <c r="Y10" s="485">
        <v>9</v>
      </c>
      <c r="Z10" s="485">
        <v>9</v>
      </c>
      <c r="AA10" s="486">
        <v>20</v>
      </c>
      <c r="AB10" s="486">
        <v>35</v>
      </c>
      <c r="AC10" s="488">
        <f>SUM(Q10:AB10)</f>
        <v>138</v>
      </c>
    </row>
    <row r="11" spans="1:29" ht="18" customHeight="1" thickBot="1">
      <c r="A11" s="588" t="s">
        <v>31</v>
      </c>
      <c r="B11" s="485">
        <v>41</v>
      </c>
      <c r="C11" s="485">
        <v>44</v>
      </c>
      <c r="D11" s="485">
        <v>67</v>
      </c>
      <c r="E11" s="485">
        <v>103</v>
      </c>
      <c r="F11" s="487">
        <v>311</v>
      </c>
      <c r="G11" s="485">
        <v>415</v>
      </c>
      <c r="H11" s="485">
        <v>539</v>
      </c>
      <c r="I11" s="487">
        <v>1165</v>
      </c>
      <c r="J11" s="485">
        <v>534</v>
      </c>
      <c r="K11" s="485">
        <v>297</v>
      </c>
      <c r="L11" s="484">
        <v>205</v>
      </c>
      <c r="M11" s="488">
        <v>92</v>
      </c>
      <c r="N11" s="595">
        <f>SUM(B11:M11)</f>
        <v>3813</v>
      </c>
      <c r="O11" s="153"/>
      <c r="P11" s="588" t="s">
        <v>31</v>
      </c>
      <c r="Q11" s="485">
        <v>9</v>
      </c>
      <c r="R11" s="485">
        <v>22</v>
      </c>
      <c r="S11" s="484">
        <v>18</v>
      </c>
      <c r="T11" s="485">
        <v>9</v>
      </c>
      <c r="U11" s="489">
        <v>21</v>
      </c>
      <c r="V11" s="485">
        <v>14</v>
      </c>
      <c r="W11" s="485">
        <v>6</v>
      </c>
      <c r="X11" s="485">
        <v>13</v>
      </c>
      <c r="Y11" s="485">
        <v>7</v>
      </c>
      <c r="Z11" s="490">
        <v>81</v>
      </c>
      <c r="AA11" s="489">
        <v>31</v>
      </c>
      <c r="AB11" s="490">
        <v>37</v>
      </c>
      <c r="AC11" s="592">
        <f t="shared" ref="AC11:AC18" si="2">SUM(Q11:AB11)</f>
        <v>268</v>
      </c>
    </row>
    <row r="12" spans="1:29" ht="18" customHeight="1" thickBot="1">
      <c r="A12" s="588" t="s">
        <v>32</v>
      </c>
      <c r="B12" s="485">
        <v>57</v>
      </c>
      <c r="C12" s="484">
        <v>35</v>
      </c>
      <c r="D12" s="485">
        <v>95</v>
      </c>
      <c r="E12" s="484">
        <v>112</v>
      </c>
      <c r="F12" s="485">
        <v>131</v>
      </c>
      <c r="G12" s="19">
        <v>340</v>
      </c>
      <c r="H12" s="19">
        <v>483</v>
      </c>
      <c r="I12" s="20">
        <v>1339</v>
      </c>
      <c r="J12" s="19">
        <v>614</v>
      </c>
      <c r="K12" s="19">
        <v>349</v>
      </c>
      <c r="L12" s="19">
        <v>236</v>
      </c>
      <c r="M12" s="491">
        <v>68</v>
      </c>
      <c r="N12" s="594">
        <f t="shared" ref="N12:N18" si="3">SUM(B12:M12)</f>
        <v>3859</v>
      </c>
      <c r="O12" s="153"/>
      <c r="P12" s="588" t="s">
        <v>32</v>
      </c>
      <c r="Q12" s="485">
        <v>19</v>
      </c>
      <c r="R12" s="485">
        <v>12</v>
      </c>
      <c r="S12" s="485">
        <v>8</v>
      </c>
      <c r="T12" s="484">
        <v>12</v>
      </c>
      <c r="U12" s="485">
        <v>7</v>
      </c>
      <c r="V12" s="485">
        <v>15</v>
      </c>
      <c r="W12" s="19">
        <v>16</v>
      </c>
      <c r="X12" s="491">
        <v>12</v>
      </c>
      <c r="Y12" s="484">
        <v>16</v>
      </c>
      <c r="Z12" s="485">
        <v>6</v>
      </c>
      <c r="AA12" s="484">
        <v>12</v>
      </c>
      <c r="AB12" s="484">
        <v>6</v>
      </c>
      <c r="AC12" s="488">
        <f t="shared" si="2"/>
        <v>141</v>
      </c>
    </row>
    <row r="13" spans="1:29" ht="18" customHeight="1" thickBot="1">
      <c r="A13" s="588" t="s">
        <v>33</v>
      </c>
      <c r="B13" s="492">
        <v>68</v>
      </c>
      <c r="C13" s="485">
        <v>42</v>
      </c>
      <c r="D13" s="485">
        <v>44</v>
      </c>
      <c r="E13" s="484">
        <v>75</v>
      </c>
      <c r="F13" s="484">
        <v>135</v>
      </c>
      <c r="G13" s="484">
        <v>448</v>
      </c>
      <c r="H13" s="485">
        <v>507</v>
      </c>
      <c r="I13" s="485">
        <v>808</v>
      </c>
      <c r="J13" s="489">
        <v>795</v>
      </c>
      <c r="K13" s="484">
        <v>313</v>
      </c>
      <c r="L13" s="484">
        <v>246</v>
      </c>
      <c r="M13" s="484">
        <v>143</v>
      </c>
      <c r="N13" s="594">
        <f>SUM(B13:M13)</f>
        <v>3624</v>
      </c>
      <c r="O13" s="153"/>
      <c r="P13" s="588" t="s">
        <v>33</v>
      </c>
      <c r="Q13" s="494">
        <v>9</v>
      </c>
      <c r="R13" s="485">
        <v>16</v>
      </c>
      <c r="S13" s="485">
        <v>12</v>
      </c>
      <c r="T13" s="484">
        <v>6</v>
      </c>
      <c r="U13" s="495">
        <v>7</v>
      </c>
      <c r="V13" s="495">
        <v>14</v>
      </c>
      <c r="W13" s="485">
        <v>9</v>
      </c>
      <c r="X13" s="485">
        <v>14</v>
      </c>
      <c r="Y13" s="485">
        <v>9</v>
      </c>
      <c r="Z13" s="485">
        <v>9</v>
      </c>
      <c r="AA13" s="495">
        <v>8</v>
      </c>
      <c r="AB13" s="495">
        <v>7</v>
      </c>
      <c r="AC13" s="488">
        <f t="shared" si="2"/>
        <v>120</v>
      </c>
    </row>
    <row r="14" spans="1:29" ht="18" customHeight="1" thickBot="1">
      <c r="A14" s="18" t="s">
        <v>34</v>
      </c>
      <c r="B14" s="496">
        <v>71</v>
      </c>
      <c r="C14" s="496">
        <v>97</v>
      </c>
      <c r="D14" s="496">
        <v>61</v>
      </c>
      <c r="E14" s="497">
        <v>105</v>
      </c>
      <c r="F14" s="497">
        <v>198</v>
      </c>
      <c r="G14" s="497">
        <v>442</v>
      </c>
      <c r="H14" s="498">
        <v>790</v>
      </c>
      <c r="I14" s="21">
        <v>674</v>
      </c>
      <c r="J14" s="21">
        <v>594</v>
      </c>
      <c r="K14" s="497">
        <v>275</v>
      </c>
      <c r="L14" s="497">
        <v>133</v>
      </c>
      <c r="M14" s="497">
        <v>108</v>
      </c>
      <c r="N14" s="594">
        <f t="shared" si="3"/>
        <v>3548</v>
      </c>
      <c r="O14" s="14"/>
      <c r="P14" s="590" t="s">
        <v>34</v>
      </c>
      <c r="Q14" s="496">
        <v>7</v>
      </c>
      <c r="R14" s="496">
        <v>13</v>
      </c>
      <c r="S14" s="496">
        <v>11</v>
      </c>
      <c r="T14" s="497">
        <v>11</v>
      </c>
      <c r="U14" s="497">
        <v>12</v>
      </c>
      <c r="V14" s="497">
        <v>15</v>
      </c>
      <c r="W14" s="497">
        <v>20</v>
      </c>
      <c r="X14" s="497">
        <v>15</v>
      </c>
      <c r="Y14" s="497">
        <v>15</v>
      </c>
      <c r="Z14" s="497">
        <v>20</v>
      </c>
      <c r="AA14" s="497">
        <v>9</v>
      </c>
      <c r="AB14" s="497">
        <v>7</v>
      </c>
      <c r="AC14" s="593">
        <f t="shared" si="2"/>
        <v>155</v>
      </c>
    </row>
    <row r="15" spans="1:29" ht="13.8" hidden="1" thickBot="1">
      <c r="A15" s="23" t="s">
        <v>35</v>
      </c>
      <c r="B15" s="494">
        <v>38</v>
      </c>
      <c r="C15" s="497">
        <v>19</v>
      </c>
      <c r="D15" s="497">
        <v>38</v>
      </c>
      <c r="E15" s="497">
        <v>203</v>
      </c>
      <c r="F15" s="497">
        <v>146</v>
      </c>
      <c r="G15" s="497">
        <v>439</v>
      </c>
      <c r="H15" s="498">
        <v>964</v>
      </c>
      <c r="I15" s="498">
        <v>1154</v>
      </c>
      <c r="J15" s="497">
        <v>423</v>
      </c>
      <c r="K15" s="497">
        <v>388</v>
      </c>
      <c r="L15" s="497">
        <v>176</v>
      </c>
      <c r="M15" s="497">
        <v>143</v>
      </c>
      <c r="N15" s="499">
        <f t="shared" si="3"/>
        <v>4131</v>
      </c>
      <c r="O15" s="14"/>
      <c r="P15" s="22" t="s">
        <v>35</v>
      </c>
      <c r="Q15" s="497">
        <v>7</v>
      </c>
      <c r="R15" s="497">
        <v>7</v>
      </c>
      <c r="S15" s="497">
        <v>8</v>
      </c>
      <c r="T15" s="497">
        <v>12</v>
      </c>
      <c r="U15" s="497">
        <v>9</v>
      </c>
      <c r="V15" s="497">
        <v>6</v>
      </c>
      <c r="W15" s="497">
        <v>11</v>
      </c>
      <c r="X15" s="497">
        <v>8</v>
      </c>
      <c r="Y15" s="497">
        <v>16</v>
      </c>
      <c r="Z15" s="497">
        <v>40</v>
      </c>
      <c r="AA15" s="497">
        <v>17</v>
      </c>
      <c r="AB15" s="497">
        <v>16</v>
      </c>
      <c r="AC15" s="497">
        <f t="shared" si="2"/>
        <v>157</v>
      </c>
    </row>
    <row r="16" spans="1:29" ht="13.8" hidden="1" thickBot="1">
      <c r="A16" s="500" t="s">
        <v>36</v>
      </c>
      <c r="B16" s="21">
        <v>49</v>
      </c>
      <c r="C16" s="21">
        <v>63</v>
      </c>
      <c r="D16" s="21">
        <v>50</v>
      </c>
      <c r="E16" s="21">
        <v>71</v>
      </c>
      <c r="F16" s="21">
        <v>144</v>
      </c>
      <c r="G16" s="21">
        <v>374</v>
      </c>
      <c r="H16" s="150">
        <v>729</v>
      </c>
      <c r="I16" s="150">
        <v>1097</v>
      </c>
      <c r="J16" s="150">
        <v>650</v>
      </c>
      <c r="K16" s="21">
        <v>397</v>
      </c>
      <c r="L16" s="21">
        <v>192</v>
      </c>
      <c r="M16" s="21">
        <v>217</v>
      </c>
      <c r="N16" s="499">
        <f t="shared" si="3"/>
        <v>4033</v>
      </c>
      <c r="O16" s="14"/>
      <c r="P16" s="24" t="s">
        <v>36</v>
      </c>
      <c r="Q16" s="21">
        <v>10</v>
      </c>
      <c r="R16" s="21">
        <v>6</v>
      </c>
      <c r="S16" s="21">
        <v>14</v>
      </c>
      <c r="T16" s="21">
        <v>10</v>
      </c>
      <c r="U16" s="21">
        <v>10</v>
      </c>
      <c r="V16" s="21">
        <v>19</v>
      </c>
      <c r="W16" s="21">
        <v>11</v>
      </c>
      <c r="X16" s="21">
        <v>20</v>
      </c>
      <c r="Y16" s="21">
        <v>15</v>
      </c>
      <c r="Z16" s="21">
        <v>8</v>
      </c>
      <c r="AA16" s="21">
        <v>11</v>
      </c>
      <c r="AB16" s="21">
        <v>8</v>
      </c>
      <c r="AC16" s="497">
        <f t="shared" si="2"/>
        <v>142</v>
      </c>
    </row>
    <row r="17" spans="1:30" ht="13.8" hidden="1" thickBot="1">
      <c r="A17" s="23" t="s">
        <v>37</v>
      </c>
      <c r="B17" s="21">
        <v>53</v>
      </c>
      <c r="C17" s="21">
        <v>39</v>
      </c>
      <c r="D17" s="21">
        <v>74</v>
      </c>
      <c r="E17" s="21">
        <v>64</v>
      </c>
      <c r="F17" s="21">
        <v>208</v>
      </c>
      <c r="G17" s="21">
        <v>491</v>
      </c>
      <c r="H17" s="21">
        <v>454</v>
      </c>
      <c r="I17" s="150">
        <v>1068</v>
      </c>
      <c r="J17" s="21">
        <v>568</v>
      </c>
      <c r="K17" s="21">
        <v>407</v>
      </c>
      <c r="L17" s="21">
        <v>228</v>
      </c>
      <c r="M17" s="21">
        <v>81</v>
      </c>
      <c r="N17" s="493">
        <f t="shared" si="3"/>
        <v>3735</v>
      </c>
      <c r="O17" s="14"/>
      <c r="P17" s="22" t="s">
        <v>37</v>
      </c>
      <c r="Q17" s="21">
        <v>12</v>
      </c>
      <c r="R17" s="21">
        <v>13</v>
      </c>
      <c r="S17" s="21">
        <v>46</v>
      </c>
      <c r="T17" s="21">
        <v>9</v>
      </c>
      <c r="U17" s="21">
        <v>20</v>
      </c>
      <c r="V17" s="21">
        <v>4</v>
      </c>
      <c r="W17" s="21">
        <v>8</v>
      </c>
      <c r="X17" s="21">
        <v>30</v>
      </c>
      <c r="Y17" s="21">
        <v>22</v>
      </c>
      <c r="Z17" s="21">
        <v>20</v>
      </c>
      <c r="AA17" s="21">
        <v>16</v>
      </c>
      <c r="AB17" s="21">
        <v>12</v>
      </c>
      <c r="AC17" s="501">
        <f t="shared" si="2"/>
        <v>212</v>
      </c>
    </row>
    <row r="18" spans="1:30" ht="13.8" hidden="1" thickBot="1">
      <c r="A18" s="23" t="s">
        <v>23</v>
      </c>
      <c r="B18" s="151">
        <v>67</v>
      </c>
      <c r="C18" s="151">
        <v>62</v>
      </c>
      <c r="D18" s="151">
        <v>57</v>
      </c>
      <c r="E18" s="151">
        <v>77</v>
      </c>
      <c r="F18" s="151">
        <v>473</v>
      </c>
      <c r="G18" s="151">
        <v>468</v>
      </c>
      <c r="H18" s="152">
        <v>659</v>
      </c>
      <c r="I18" s="151">
        <v>851</v>
      </c>
      <c r="J18" s="151">
        <v>542</v>
      </c>
      <c r="K18" s="151">
        <v>270</v>
      </c>
      <c r="L18" s="151">
        <v>208</v>
      </c>
      <c r="M18" s="151">
        <v>174</v>
      </c>
      <c r="N18" s="502">
        <f t="shared" si="3"/>
        <v>3908</v>
      </c>
      <c r="O18" s="14" t="s">
        <v>29</v>
      </c>
      <c r="P18" s="24" t="s">
        <v>23</v>
      </c>
      <c r="Q18" s="21">
        <v>6</v>
      </c>
      <c r="R18" s="21">
        <v>25</v>
      </c>
      <c r="S18" s="21">
        <v>29</v>
      </c>
      <c r="T18" s="21">
        <v>4</v>
      </c>
      <c r="U18" s="21">
        <v>17</v>
      </c>
      <c r="V18" s="21">
        <v>19</v>
      </c>
      <c r="W18" s="21">
        <v>14</v>
      </c>
      <c r="X18" s="21">
        <v>37</v>
      </c>
      <c r="Y18" s="25">
        <v>76</v>
      </c>
      <c r="Z18" s="21">
        <v>34</v>
      </c>
      <c r="AA18" s="21">
        <v>17</v>
      </c>
      <c r="AB18" s="21">
        <v>18</v>
      </c>
      <c r="AC18" s="501">
        <f t="shared" si="2"/>
        <v>296</v>
      </c>
    </row>
    <row r="19" spans="1:30">
      <c r="A19" s="26"/>
      <c r="B19" s="503"/>
      <c r="C19" s="503"/>
      <c r="D19" s="503"/>
      <c r="E19" s="503"/>
      <c r="F19" s="503"/>
      <c r="G19" s="503"/>
      <c r="H19" s="503"/>
      <c r="I19" s="503"/>
      <c r="J19" s="503"/>
      <c r="K19" s="503"/>
      <c r="L19" s="503"/>
      <c r="M19" s="503"/>
      <c r="N19" s="27"/>
      <c r="O19" s="14"/>
      <c r="P19" s="28"/>
      <c r="Q19" s="504"/>
      <c r="R19" s="504"/>
      <c r="S19" s="504"/>
      <c r="T19" s="504"/>
      <c r="U19" s="504"/>
      <c r="V19" s="504"/>
      <c r="W19" s="504"/>
      <c r="X19" s="504"/>
      <c r="Y19" s="504"/>
      <c r="Z19" s="504"/>
      <c r="AA19" s="504"/>
      <c r="AB19" s="504"/>
      <c r="AC19" s="503"/>
    </row>
    <row r="20" spans="1:30" ht="13.5" customHeight="1">
      <c r="A20" s="855" t="s">
        <v>311</v>
      </c>
      <c r="B20" s="856"/>
      <c r="C20" s="856"/>
      <c r="D20" s="856"/>
      <c r="E20" s="856"/>
      <c r="F20" s="856"/>
      <c r="G20" s="856"/>
      <c r="H20" s="856"/>
      <c r="I20" s="856"/>
      <c r="J20" s="856"/>
      <c r="K20" s="856"/>
      <c r="L20" s="856"/>
      <c r="M20" s="856"/>
      <c r="N20" s="857"/>
      <c r="O20" s="14"/>
      <c r="P20" s="855" t="str">
        <f>+A20</f>
        <v>※2022年 第3週（1/17～1/23） 現在</v>
      </c>
      <c r="Q20" s="856"/>
      <c r="R20" s="856"/>
      <c r="S20" s="856"/>
      <c r="T20" s="856"/>
      <c r="U20" s="856"/>
      <c r="V20" s="856"/>
      <c r="W20" s="856"/>
      <c r="X20" s="856"/>
      <c r="Y20" s="856"/>
      <c r="Z20" s="856"/>
      <c r="AA20" s="856"/>
      <c r="AB20" s="856"/>
      <c r="AC20" s="857"/>
    </row>
    <row r="21" spans="1:30" ht="13.8" thickBot="1">
      <c r="A21" s="29"/>
      <c r="B21" s="14"/>
      <c r="C21" s="14"/>
      <c r="D21" s="14"/>
      <c r="E21" s="14"/>
      <c r="F21" s="14"/>
      <c r="G21" s="14" t="s">
        <v>21</v>
      </c>
      <c r="H21" s="14"/>
      <c r="I21" s="14"/>
      <c r="J21" s="14"/>
      <c r="K21" s="14"/>
      <c r="L21" s="14"/>
      <c r="M21" s="14"/>
      <c r="N21" s="30"/>
      <c r="O21" s="14"/>
      <c r="P21" s="275"/>
      <c r="Q21" s="14"/>
      <c r="R21" s="14"/>
      <c r="S21" s="14"/>
      <c r="T21" s="14"/>
      <c r="U21" s="14"/>
      <c r="V21" s="14"/>
      <c r="W21" s="14"/>
      <c r="X21" s="14"/>
      <c r="Y21" s="14"/>
      <c r="Z21" s="14"/>
      <c r="AA21" s="14"/>
      <c r="AB21" s="14"/>
      <c r="AC21" s="32"/>
    </row>
    <row r="22" spans="1:30" ht="17.25" customHeight="1" thickBot="1">
      <c r="A22" s="29"/>
      <c r="B22" s="505" t="s">
        <v>243</v>
      </c>
      <c r="C22" s="14"/>
      <c r="D22" s="33" t="s">
        <v>312</v>
      </c>
      <c r="E22" s="34"/>
      <c r="F22" s="14"/>
      <c r="G22" s="14" t="s">
        <v>21</v>
      </c>
      <c r="H22" s="14"/>
      <c r="I22" s="14"/>
      <c r="J22" s="14"/>
      <c r="K22" s="14"/>
      <c r="L22" s="14"/>
      <c r="M22" s="14"/>
      <c r="N22" s="30"/>
      <c r="O22" s="153" t="s">
        <v>21</v>
      </c>
      <c r="P22" s="276"/>
      <c r="Q22" s="506" t="s">
        <v>244</v>
      </c>
      <c r="R22" s="842" t="s">
        <v>245</v>
      </c>
      <c r="S22" s="843"/>
      <c r="T22" s="14" t="s">
        <v>21</v>
      </c>
      <c r="U22" s="14"/>
      <c r="V22" s="14"/>
      <c r="W22" s="14"/>
      <c r="X22" s="14"/>
      <c r="Y22" s="14"/>
      <c r="Z22" s="14"/>
      <c r="AA22" s="14"/>
      <c r="AB22" s="14"/>
      <c r="AC22" s="32"/>
    </row>
    <row r="23" spans="1:30" ht="15" customHeight="1">
      <c r="A23" s="29"/>
      <c r="B23" s="14"/>
      <c r="C23" s="14"/>
      <c r="D23" s="14" t="s">
        <v>29</v>
      </c>
      <c r="E23" s="14"/>
      <c r="F23" s="14"/>
      <c r="G23" s="14"/>
      <c r="H23" s="14"/>
      <c r="I23" s="14"/>
      <c r="J23" s="14"/>
      <c r="K23" s="14"/>
      <c r="L23" s="14"/>
      <c r="M23" s="14"/>
      <c r="N23" s="30"/>
      <c r="O23" s="153" t="s">
        <v>21</v>
      </c>
      <c r="P23" s="275"/>
      <c r="Q23" s="14"/>
      <c r="R23" s="14"/>
      <c r="S23" s="14"/>
      <c r="T23" s="14"/>
      <c r="U23" s="14"/>
      <c r="V23" s="14"/>
      <c r="W23" s="14"/>
      <c r="X23" s="14"/>
      <c r="Y23" s="14"/>
      <c r="Z23" s="14"/>
      <c r="AA23" s="14"/>
      <c r="AB23" s="14"/>
      <c r="AC23" s="32"/>
    </row>
    <row r="24" spans="1:30" ht="9" customHeight="1">
      <c r="A24" s="29"/>
      <c r="B24" s="14"/>
      <c r="C24" s="14"/>
      <c r="D24" s="14"/>
      <c r="E24" s="14"/>
      <c r="F24" s="14"/>
      <c r="G24" s="14"/>
      <c r="H24" s="14"/>
      <c r="I24" s="14"/>
      <c r="J24" s="14"/>
      <c r="K24" s="14"/>
      <c r="L24" s="14"/>
      <c r="M24" s="14"/>
      <c r="N24" s="30"/>
      <c r="O24" s="153" t="s">
        <v>21</v>
      </c>
      <c r="P24" s="31"/>
      <c r="Q24" s="14"/>
      <c r="R24" s="14"/>
      <c r="S24" s="14"/>
      <c r="T24" s="14"/>
      <c r="U24" s="14"/>
      <c r="V24" s="14"/>
      <c r="W24" s="14"/>
      <c r="X24" s="14"/>
      <c r="Y24" s="14"/>
      <c r="Z24" s="14"/>
      <c r="AA24" s="14"/>
      <c r="AB24" s="14"/>
      <c r="AC24" s="32"/>
    </row>
    <row r="25" spans="1:30">
      <c r="A25" s="29"/>
      <c r="B25" s="14"/>
      <c r="C25" s="14"/>
      <c r="D25" s="14"/>
      <c r="E25" s="14"/>
      <c r="F25" s="14"/>
      <c r="G25" s="14"/>
      <c r="H25" s="14"/>
      <c r="I25" s="14"/>
      <c r="J25" s="14"/>
      <c r="K25" s="14"/>
      <c r="L25" s="14"/>
      <c r="M25" s="14"/>
      <c r="N25" s="30"/>
      <c r="O25" s="14" t="s">
        <v>21</v>
      </c>
      <c r="P25" s="17"/>
      <c r="AC25" s="35"/>
    </row>
    <row r="26" spans="1:30">
      <c r="A26" s="29"/>
      <c r="B26" s="14"/>
      <c r="C26" s="14"/>
      <c r="D26" s="14"/>
      <c r="E26" s="14"/>
      <c r="F26" s="14"/>
      <c r="G26" s="14"/>
      <c r="H26" s="14"/>
      <c r="I26" s="14"/>
      <c r="J26" s="14"/>
      <c r="K26" s="14"/>
      <c r="L26" s="14"/>
      <c r="M26" s="14"/>
      <c r="N26" s="30"/>
      <c r="O26" s="14" t="s">
        <v>21</v>
      </c>
      <c r="P26" s="17"/>
      <c r="AC26" s="35"/>
    </row>
    <row r="27" spans="1:30">
      <c r="A27" s="29"/>
      <c r="B27" s="14"/>
      <c r="C27" s="14"/>
      <c r="D27" s="14"/>
      <c r="E27" s="14"/>
      <c r="F27" s="14"/>
      <c r="G27" s="14"/>
      <c r="H27" s="14"/>
      <c r="I27" s="14"/>
      <c r="J27" s="14"/>
      <c r="K27" s="14"/>
      <c r="L27" s="14"/>
      <c r="M27" s="14"/>
      <c r="N27" s="30"/>
      <c r="O27" s="14" t="s">
        <v>21</v>
      </c>
      <c r="P27" s="17"/>
      <c r="AC27" s="35"/>
      <c r="AD27" s="380"/>
    </row>
    <row r="28" spans="1:30">
      <c r="A28" s="29"/>
      <c r="B28" s="14"/>
      <c r="C28" s="14"/>
      <c r="D28" s="14"/>
      <c r="E28" s="14"/>
      <c r="F28" s="14"/>
      <c r="G28" s="14"/>
      <c r="H28" s="14"/>
      <c r="I28" s="14"/>
      <c r="J28" s="14"/>
      <c r="K28" s="14"/>
      <c r="L28" s="14"/>
      <c r="M28" s="14"/>
      <c r="N28" s="30"/>
      <c r="O28" s="14"/>
      <c r="P28" s="17"/>
      <c r="AC28" s="35"/>
    </row>
    <row r="29" spans="1:30">
      <c r="A29" s="29"/>
      <c r="B29" s="14"/>
      <c r="C29" s="14"/>
      <c r="D29" s="14"/>
      <c r="E29" s="14"/>
      <c r="F29" s="14"/>
      <c r="G29" s="14"/>
      <c r="H29" s="14"/>
      <c r="I29" s="14"/>
      <c r="J29" s="14"/>
      <c r="K29" s="14"/>
      <c r="L29" s="14"/>
      <c r="M29" s="14"/>
      <c r="N29" s="30"/>
      <c r="O29" s="14"/>
      <c r="P29" s="17"/>
      <c r="AC29" s="35"/>
    </row>
    <row r="30" spans="1:30" ht="13.8" thickBot="1">
      <c r="A30" s="36"/>
      <c r="B30" s="37"/>
      <c r="C30" s="37"/>
      <c r="D30" s="37"/>
      <c r="E30" s="37"/>
      <c r="F30" s="37"/>
      <c r="G30" s="37"/>
      <c r="H30" s="37"/>
      <c r="I30" s="37"/>
      <c r="J30" s="37"/>
      <c r="K30" s="37"/>
      <c r="L30" s="37"/>
      <c r="M30" s="37"/>
      <c r="N30" s="38"/>
      <c r="O30" s="14"/>
      <c r="P30" s="39"/>
      <c r="Q30" s="40"/>
      <c r="R30" s="40"/>
      <c r="S30" s="40"/>
      <c r="T30" s="40"/>
      <c r="U30" s="40"/>
      <c r="V30" s="40"/>
      <c r="W30" s="40"/>
      <c r="X30" s="40"/>
      <c r="Y30" s="40"/>
      <c r="Z30" s="40"/>
      <c r="AA30" s="40"/>
      <c r="AB30" s="40"/>
      <c r="AC30" s="41"/>
    </row>
    <row r="31" spans="1:30">
      <c r="A31" s="42"/>
      <c r="C31" s="14"/>
      <c r="D31" s="14"/>
      <c r="E31" s="14"/>
      <c r="F31" s="14"/>
      <c r="G31" s="14"/>
      <c r="H31" s="14"/>
      <c r="I31" s="14"/>
      <c r="J31" s="14"/>
      <c r="K31" s="14"/>
      <c r="L31" s="14"/>
      <c r="M31" s="14"/>
      <c r="N31" s="14"/>
      <c r="O31" s="14"/>
    </row>
    <row r="32" spans="1:30">
      <c r="O32" s="14"/>
    </row>
    <row r="33" spans="1:29">
      <c r="K33" s="507"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90" t="s">
        <v>246</v>
      </c>
      <c r="R37" s="190"/>
      <c r="S37" s="190"/>
      <c r="T37" s="190"/>
      <c r="U37" s="190"/>
      <c r="V37" s="190"/>
      <c r="W37" s="190"/>
      <c r="X37" s="190"/>
    </row>
    <row r="38" spans="1:29">
      <c r="Q38" s="190" t="s">
        <v>247</v>
      </c>
      <c r="R38" s="190"/>
      <c r="S38" s="190"/>
      <c r="T38" s="190"/>
      <c r="U38" s="190"/>
      <c r="V38" s="190"/>
      <c r="W38" s="190"/>
      <c r="X38" s="190"/>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G8" sqref="G8"/>
    </sheetView>
  </sheetViews>
  <sheetFormatPr defaultColWidth="9" defaultRowHeight="13.2"/>
  <cols>
    <col min="1" max="1" width="2.109375" style="414" customWidth="1"/>
    <col min="2" max="2" width="25.77734375" style="122" customWidth="1"/>
    <col min="3" max="3" width="60.109375" style="414" customWidth="1"/>
    <col min="4" max="4" width="85.33203125" style="414" customWidth="1"/>
    <col min="5" max="5" width="3.88671875" style="414" customWidth="1"/>
    <col min="6" max="16384" width="9" style="414"/>
  </cols>
  <sheetData>
    <row r="1" spans="2:7" ht="18.75" customHeight="1">
      <c r="B1" s="122" t="s">
        <v>113</v>
      </c>
    </row>
    <row r="2" spans="2:7" ht="17.25" customHeight="1" thickBot="1">
      <c r="B2" s="413" t="s">
        <v>321</v>
      </c>
      <c r="D2" s="860"/>
      <c r="E2" s="861"/>
    </row>
    <row r="3" spans="2:7" ht="16.5" customHeight="1" thickBot="1">
      <c r="B3" s="123" t="s">
        <v>114</v>
      </c>
      <c r="C3" s="412" t="s">
        <v>115</v>
      </c>
      <c r="D3" s="245" t="s">
        <v>223</v>
      </c>
    </row>
    <row r="4" spans="2:7" ht="17.25" customHeight="1" thickBot="1">
      <c r="B4" s="124" t="s">
        <v>116</v>
      </c>
      <c r="C4" s="163" t="s">
        <v>314</v>
      </c>
      <c r="D4" s="125"/>
    </row>
    <row r="5" spans="2:7" ht="17.25" customHeight="1">
      <c r="B5" s="862" t="s">
        <v>177</v>
      </c>
      <c r="C5" s="865" t="s">
        <v>220</v>
      </c>
      <c r="D5" s="866"/>
    </row>
    <row r="6" spans="2:7" ht="19.2" customHeight="1">
      <c r="B6" s="863"/>
      <c r="C6" s="867" t="s">
        <v>221</v>
      </c>
      <c r="D6" s="868"/>
      <c r="G6" s="283"/>
    </row>
    <row r="7" spans="2:7" ht="19.95" customHeight="1">
      <c r="B7" s="863"/>
      <c r="C7" s="415" t="s">
        <v>222</v>
      </c>
      <c r="D7" s="416"/>
      <c r="G7" s="283"/>
    </row>
    <row r="8" spans="2:7" ht="19.2" customHeight="1" thickBot="1">
      <c r="B8" s="864"/>
      <c r="C8" s="285" t="s">
        <v>224</v>
      </c>
      <c r="D8" s="284"/>
      <c r="G8" s="283"/>
    </row>
    <row r="9" spans="2:7" ht="28.2" customHeight="1" thickBot="1">
      <c r="B9" s="126" t="s">
        <v>117</v>
      </c>
      <c r="C9" s="869" t="s">
        <v>241</v>
      </c>
      <c r="D9" s="870"/>
    </row>
    <row r="10" spans="2:7" ht="66" customHeight="1" thickBot="1">
      <c r="B10" s="127" t="s">
        <v>118</v>
      </c>
      <c r="C10" s="871" t="s">
        <v>315</v>
      </c>
      <c r="D10" s="872"/>
    </row>
    <row r="11" spans="2:7" ht="51.6" customHeight="1" thickBot="1">
      <c r="B11" s="128"/>
      <c r="C11" s="129" t="s">
        <v>317</v>
      </c>
      <c r="D11" s="311" t="s">
        <v>316</v>
      </c>
      <c r="F11" s="414" t="s">
        <v>21</v>
      </c>
    </row>
    <row r="12" spans="2:7" ht="22.2" hidden="1" customHeight="1" thickBot="1">
      <c r="B12" s="126" t="s">
        <v>251</v>
      </c>
      <c r="C12" s="131" t="s">
        <v>252</v>
      </c>
      <c r="D12" s="130"/>
    </row>
    <row r="13" spans="2:7" ht="91.8" customHeight="1" thickBot="1">
      <c r="B13" s="132" t="s">
        <v>119</v>
      </c>
      <c r="C13" s="133" t="s">
        <v>318</v>
      </c>
      <c r="D13" s="238" t="s">
        <v>319</v>
      </c>
      <c r="F13" s="199" t="s">
        <v>29</v>
      </c>
    </row>
    <row r="14" spans="2:7" ht="62.4" customHeight="1" thickBot="1">
      <c r="B14" s="134" t="s">
        <v>120</v>
      </c>
      <c r="C14" s="858" t="s">
        <v>320</v>
      </c>
      <c r="D14" s="859"/>
    </row>
    <row r="15" spans="2:7" ht="17.25" customHeight="1"/>
    <row r="16" spans="2:7" ht="17.25" customHeight="1">
      <c r="C16" s="414" t="s">
        <v>121</v>
      </c>
    </row>
    <row r="17" spans="2:5">
      <c r="C17" s="414" t="s">
        <v>29</v>
      </c>
    </row>
    <row r="18" spans="2:5">
      <c r="E18" s="414" t="s">
        <v>21</v>
      </c>
    </row>
    <row r="21" spans="2:5">
      <c r="B21" s="122"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3　ノロウイルス関連情報 </vt:lpstr>
      <vt:lpstr>3  衛生訓話</vt:lpstr>
      <vt:lpstr>3　新型コロナウイルス情報</vt:lpstr>
      <vt:lpstr>3　食中毒記事等 </vt:lpstr>
      <vt:lpstr>3　海外情報</vt:lpstr>
      <vt:lpstr>3　感染症統計</vt:lpstr>
      <vt:lpstr>2　感染症情報</vt:lpstr>
      <vt:lpstr>3 食品回収</vt:lpstr>
      <vt:lpstr>3　食品表示</vt:lpstr>
      <vt:lpstr>3 残留農薬　等 </vt:lpstr>
      <vt:lpstr>'2　感染症情報'!Print_Area</vt:lpstr>
      <vt:lpstr>'3  衛生訓話'!Print_Area</vt:lpstr>
      <vt:lpstr>'3　ノロウイルス関連情報 '!Print_Area</vt:lpstr>
      <vt:lpstr>'3　海外情報'!Print_Area</vt:lpstr>
      <vt:lpstr>'3　感染症統計'!Print_Area</vt:lpstr>
      <vt:lpstr>'3 残留農薬　等 '!Print_Area</vt:lpstr>
      <vt:lpstr>'3　食中毒記事等 '!Print_Area</vt:lpstr>
      <vt:lpstr>'3 食品回収'!Print_Area</vt:lpstr>
      <vt:lpstr>'3　食品表示'!Print_Area</vt:lpstr>
      <vt:lpstr>スポンサー広告!Print_Area</vt:lpstr>
      <vt:lpstr>'3 残留農薬　等 '!Print_Titles</vt:lpstr>
      <vt:lpstr>'3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2022-01-30T09:19:26Z</dcterms:modified>
</cp:coreProperties>
</file>