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codeName="ThisWorkbook"/>
  <xr:revisionPtr revIDLastSave="0" documentId="13_ncr:1_{79A99A89-A630-4080-9851-DD9A7698FB41}" xr6:coauthVersionLast="47" xr6:coauthVersionMax="47" xr10:uidLastSave="{00000000-0000-0000-0000-000000000000}"/>
  <bookViews>
    <workbookView xWindow="-108" yWindow="-108" windowWidth="23256" windowHeight="12576" firstSheet="1" activeTab="4" xr2:uid="{00000000-000D-0000-FFFF-FFFF00000000}"/>
  </bookViews>
  <sheets>
    <sheet name="ヘッドライン" sheetId="78" state="hidden" r:id="rId1"/>
    <sheet name="スポンサー広告" sheetId="95" r:id="rId2"/>
    <sheet name="1　ノロウイルス関連情報 " sheetId="101" r:id="rId3"/>
    <sheet name="1  衛生訓話" sheetId="104" r:id="rId4"/>
    <sheet name="1　新型コロナウイルス情報" sheetId="82" r:id="rId5"/>
    <sheet name="1　食中毒記事等 " sheetId="29" r:id="rId6"/>
    <sheet name="1　海外情報" sheetId="31" r:id="rId7"/>
    <sheet name="1　感染症統計" sheetId="102" r:id="rId8"/>
    <sheet name="50　感染症情報" sheetId="103" state="hidden" r:id="rId9"/>
    <sheet name="1 食品回収" sheetId="60" r:id="rId10"/>
    <sheet name="1　食品表示" sheetId="34" r:id="rId11"/>
    <sheet name="1 残留農薬　等 " sheetId="35" r:id="rId12"/>
  </sheets>
  <definedNames>
    <definedName name="_xlnm._FilterDatabase" localSheetId="2" hidden="1">'1　ノロウイルス関連情報 '!$A$22:$G$75</definedName>
    <definedName name="_xlnm._FilterDatabase" localSheetId="11" hidden="1">'1 残留農薬　等 '!$A$1:$C$1</definedName>
    <definedName name="_xlnm._FilterDatabase" localSheetId="5" hidden="1">'1　食中毒記事等 '!$A$1:$D$1</definedName>
    <definedName name="_xlnm.Print_Area" localSheetId="3">'1  衛生訓話'!$A$1:$M$29</definedName>
    <definedName name="_xlnm.Print_Area" localSheetId="2">'1　ノロウイルス関連情報 '!$A$1:$N$84</definedName>
    <definedName name="_xlnm.Print_Area" localSheetId="6">'1　海外情報'!$A$1:$C$44</definedName>
    <definedName name="_xlnm.Print_Area" localSheetId="7">'1　感染症統計'!$A$1:$AC$36</definedName>
    <definedName name="_xlnm.Print_Area" localSheetId="11">'1 残留農薬　等 '!$A$1:$A$16</definedName>
    <definedName name="_xlnm.Print_Area" localSheetId="5">'1　食中毒記事等 '!$A$1:$D$30</definedName>
    <definedName name="_xlnm.Print_Area" localSheetId="9">'1 食品回収'!$A$1:$E$43</definedName>
    <definedName name="_xlnm.Print_Area" localSheetId="10">'1　食品表示'!$A$1:$N$19</definedName>
    <definedName name="_xlnm.Print_Area" localSheetId="8">'50　感染症情報'!$A$1:$E$21</definedName>
    <definedName name="_xlnm.Print_Area" localSheetId="1">スポンサー広告!$C$1:$T$23</definedName>
    <definedName name="_xlnm.Print_Titles" localSheetId="11">'1 残留農薬　等 '!$1:$1</definedName>
    <definedName name="_xlnm.Print_Titles" localSheetId="5">'1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B19" i="78" l="1"/>
  <c r="N14" i="82"/>
  <c r="I22" i="82"/>
  <c r="B15" i="78"/>
  <c r="B16" i="78"/>
  <c r="B9" i="78" l="1"/>
  <c r="C13" i="78" l="1"/>
  <c r="B13" i="78"/>
  <c r="B10" i="78" l="1"/>
  <c r="P20" i="102" l="1"/>
  <c r="AC18" i="102"/>
  <c r="N18" i="102"/>
  <c r="AC17" i="102"/>
  <c r="N17" i="102"/>
  <c r="AC16" i="102"/>
  <c r="N16" i="102"/>
  <c r="AC15" i="102"/>
  <c r="N15" i="102"/>
  <c r="AC14" i="102"/>
  <c r="N14" i="102"/>
  <c r="AC13" i="102"/>
  <c r="N13" i="102"/>
  <c r="AC12" i="102"/>
  <c r="N12" i="102"/>
  <c r="AC11" i="102"/>
  <c r="N11" i="102"/>
  <c r="AC10" i="102"/>
  <c r="N10" i="102"/>
  <c r="AC9" i="102"/>
  <c r="N9" i="102"/>
  <c r="AC8" i="102"/>
  <c r="N8" i="102"/>
  <c r="AB4" i="102"/>
  <c r="AA4" i="102"/>
  <c r="Z4" i="102"/>
  <c r="Y4" i="102"/>
  <c r="X4" i="102"/>
  <c r="W4" i="102"/>
  <c r="V4" i="102"/>
  <c r="U4" i="102"/>
  <c r="T4" i="102"/>
  <c r="S4" i="102"/>
  <c r="R4" i="102"/>
  <c r="Q4" i="102"/>
  <c r="P4" i="102"/>
  <c r="M4" i="102"/>
  <c r="L4" i="102"/>
  <c r="K4" i="102"/>
  <c r="J4" i="102"/>
  <c r="I4" i="102"/>
  <c r="H4" i="102"/>
  <c r="G4" i="102"/>
  <c r="F4" i="102"/>
  <c r="E4" i="102"/>
  <c r="D4" i="102"/>
  <c r="C4" i="102"/>
  <c r="B4" i="102"/>
  <c r="G75" i="101"/>
  <c r="F75" i="101" s="1"/>
  <c r="G74" i="101"/>
  <c r="G73" i="101"/>
  <c r="D10" i="78" s="1"/>
  <c r="N71" i="101"/>
  <c r="M71" i="101"/>
  <c r="G70" i="101"/>
  <c r="B70" i="101" s="1"/>
  <c r="G69" i="101"/>
  <c r="B69" i="101" s="1"/>
  <c r="G68" i="101"/>
  <c r="B68" i="101" s="1"/>
  <c r="G67" i="101"/>
  <c r="B67" i="101" s="1"/>
  <c r="G66" i="101"/>
  <c r="B66" i="101" s="1"/>
  <c r="G65" i="101"/>
  <c r="B65" i="101" s="1"/>
  <c r="G64" i="101"/>
  <c r="B64" i="101" s="1"/>
  <c r="G63" i="101"/>
  <c r="B63" i="101" s="1"/>
  <c r="G62" i="101"/>
  <c r="B62" i="101" s="1"/>
  <c r="G61" i="101"/>
  <c r="B61" i="101" s="1"/>
  <c r="G60" i="101"/>
  <c r="B60" i="101" s="1"/>
  <c r="G59" i="101"/>
  <c r="B59" i="101" s="1"/>
  <c r="G58" i="101"/>
  <c r="B58" i="101" s="1"/>
  <c r="G57" i="101"/>
  <c r="B57" i="101" s="1"/>
  <c r="G56" i="101"/>
  <c r="B56" i="101" s="1"/>
  <c r="G55" i="101"/>
  <c r="B55" i="101" s="1"/>
  <c r="G54" i="101"/>
  <c r="B54" i="101" s="1"/>
  <c r="G53" i="101"/>
  <c r="B53" i="101" s="1"/>
  <c r="G52" i="101"/>
  <c r="B52" i="101" s="1"/>
  <c r="G51" i="101"/>
  <c r="B51" i="101" s="1"/>
  <c r="G50" i="101"/>
  <c r="B50" i="101" s="1"/>
  <c r="G49" i="101"/>
  <c r="B49" i="101" s="1"/>
  <c r="G48" i="101"/>
  <c r="B48" i="101" s="1"/>
  <c r="G47" i="101"/>
  <c r="B47" i="101" s="1"/>
  <c r="G46" i="101"/>
  <c r="B46" i="101" s="1"/>
  <c r="G45" i="101"/>
  <c r="B45" i="101" s="1"/>
  <c r="G44" i="101"/>
  <c r="B44" i="101" s="1"/>
  <c r="G43" i="101"/>
  <c r="B43" i="101" s="1"/>
  <c r="G42" i="101"/>
  <c r="B42" i="101" s="1"/>
  <c r="G41" i="101"/>
  <c r="B41" i="101" s="1"/>
  <c r="G40" i="101"/>
  <c r="B40" i="101" s="1"/>
  <c r="G39" i="101"/>
  <c r="B39" i="101" s="1"/>
  <c r="G38" i="101"/>
  <c r="B38" i="101" s="1"/>
  <c r="G37" i="101"/>
  <c r="B37" i="101" s="1"/>
  <c r="G36" i="101"/>
  <c r="B36" i="101" s="1"/>
  <c r="G35" i="101"/>
  <c r="B35" i="101" s="1"/>
  <c r="G34" i="101"/>
  <c r="B34" i="101" s="1"/>
  <c r="G33" i="101"/>
  <c r="B33" i="101" s="1"/>
  <c r="G32" i="101"/>
  <c r="B32" i="101" s="1"/>
  <c r="G31" i="101"/>
  <c r="B31" i="101" s="1"/>
  <c r="G30" i="101"/>
  <c r="B30" i="101" s="1"/>
  <c r="G29" i="101"/>
  <c r="B29" i="101" s="1"/>
  <c r="G28" i="101"/>
  <c r="B28" i="101" s="1"/>
  <c r="G27" i="101"/>
  <c r="B27" i="101" s="1"/>
  <c r="G26" i="101"/>
  <c r="B26" i="101" s="1"/>
  <c r="G25" i="101"/>
  <c r="B25" i="101" s="1"/>
  <c r="G24" i="101"/>
  <c r="B24" i="101" s="1"/>
  <c r="G23" i="101"/>
  <c r="B23" i="101" s="1"/>
  <c r="I74" i="101" l="1"/>
  <c r="I73" i="101"/>
  <c r="F10" i="78" s="1"/>
  <c r="AC4" i="102"/>
  <c r="N4" i="102"/>
  <c r="M75" i="101"/>
  <c r="K75" i="101"/>
  <c r="B11" i="78" l="1"/>
  <c r="K23" i="82" l="1"/>
  <c r="I21" i="82"/>
  <c r="B12" i="78" l="1"/>
  <c r="K13" i="82"/>
  <c r="B14" i="78" l="1"/>
  <c r="L24" i="82" l="1"/>
  <c r="B18" i="78" l="1"/>
  <c r="K14" i="82" l="1"/>
  <c r="I13" i="82" l="1"/>
  <c r="L26" i="82" l="1"/>
  <c r="K28" i="82" l="1"/>
  <c r="K29" i="82"/>
  <c r="K27" i="82"/>
  <c r="K26" i="82"/>
  <c r="K18" i="82"/>
  <c r="K19" i="82"/>
  <c r="K20" i="82"/>
  <c r="K21" i="82"/>
  <c r="K22" i="82"/>
  <c r="K24" i="82"/>
  <c r="K25" i="82"/>
  <c r="K17" i="82"/>
  <c r="K16" i="82"/>
  <c r="K15" i="82"/>
  <c r="L15" i="82"/>
  <c r="I14" i="82" l="1"/>
  <c r="C14" i="78" l="1"/>
  <c r="L13" i="82"/>
  <c r="L14" i="82"/>
  <c r="I15" i="82"/>
  <c r="I16" i="82"/>
  <c r="I17" i="82"/>
  <c r="I18" i="82"/>
  <c r="I19" i="82"/>
  <c r="I20" i="82"/>
  <c r="I23" i="82"/>
  <c r="I24" i="82"/>
  <c r="I25" i="82"/>
  <c r="I26" i="82"/>
  <c r="I27" i="82"/>
  <c r="I28" i="82"/>
  <c r="I29" i="82"/>
  <c r="L29" i="82"/>
  <c r="L16" i="82"/>
  <c r="L17" i="82"/>
  <c r="L18" i="82"/>
  <c r="L19" i="82"/>
  <c r="L20" i="82"/>
  <c r="L21" i="82"/>
  <c r="L22" i="82"/>
  <c r="L23" i="82"/>
  <c r="L25" i="82"/>
  <c r="L27" i="82"/>
  <c r="L28" i="82"/>
</calcChain>
</file>

<file path=xl/sharedStrings.xml><?xml version="1.0" encoding="utf-8"?>
<sst xmlns="http://schemas.openxmlformats.org/spreadsheetml/2006/main" count="737" uniqueCount="523">
  <si>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</si>
  <si>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</si>
  <si>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</si>
  <si>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</si>
  <si>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</si>
  <si>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</si>
  <si>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</si>
  <si>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</si>
  <si>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</si>
  <si>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</si>
  <si>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</si>
  <si>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</si>
  <si>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</si>
  <si>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</si>
  <si>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</si>
  <si>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</si>
  <si>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</si>
  <si>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</si>
  <si>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</si>
  <si>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</si>
  <si>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</si>
  <si>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</si>
  <si>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</si>
  <si>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</si>
  <si>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</si>
  <si>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</si>
  <si>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</si>
  <si>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</si>
  <si>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</si>
  <si>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</si>
  <si>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</si>
  <si>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</si>
  <si>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</si>
  <si>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</si>
  <si>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</si>
  <si>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</si>
  <si>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</si>
  <si>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</si>
  <si>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</si>
  <si>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</si>
  <si>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</si>
  <si>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</si>
  <si>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</si>
  <si>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</si>
  <si>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</si>
  <si>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</si>
  <si>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</si>
  <si>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</si>
  <si>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</si>
  <si>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</si>
  <si>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</si>
  <si>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</si>
  <si>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</si>
  <si>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</si>
  <si>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</si>
  <si>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</si>
  <si>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</si>
  <si>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</si>
  <si>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</si>
  <si>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</si>
  <si>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</si>
  <si>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</si>
  <si>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</si>
  <si>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</si>
  <si>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</si>
  <si>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</si>
  <si>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</si>
  <si>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</si>
  <si>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</si>
  <si>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</si>
  <si>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</si>
  <si>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</si>
  <si>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</si>
  <si>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</si>
  <si>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</si>
  <si>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</si>
  <si>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</si>
  <si>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</si>
  <si>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</si>
  <si>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</si>
  <si>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</si>
  <si>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</si>
  <si>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</si>
  <si>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</si>
  <si>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</si>
  <si>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</si>
  <si>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</si>
  <si>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</si>
  <si>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</si>
  <si>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</si>
  <si>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</si>
  <si>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</si>
  <si>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</si>
  <si>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</si>
  <si>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</si>
  <si>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</si>
  <si>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</si>
  <si>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</si>
  <si>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</si>
  <si>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</si>
  <si>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</si>
  <si>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</si>
  <si>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</si>
  <si>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</si>
  <si>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</si>
  <si>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</si>
  <si>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</si>
  <si>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</si>
  <si>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</si>
  <si>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</si>
  <si>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</si>
  <si>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</si>
  <si>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</si>
  <si>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</si>
  <si>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</si>
  <si>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</si>
  <si>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</si>
  <si>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</si>
  <si>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</si>
  <si>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</si>
  <si>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</si>
  <si>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</si>
  <si>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</si>
  <si>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</si>
  <si>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</si>
  <si>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</si>
  <si>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</si>
  <si>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</si>
  <si>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</si>
  <si>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</si>
  <si>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</si>
  <si>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</si>
  <si>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</si>
  <si>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</si>
  <si>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</si>
  <si>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</si>
  <si>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</si>
  <si>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</si>
  <si>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4"/>
  </si>
  <si>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</si>
  <si>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</si>
  <si>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</si>
  <si>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</si>
  <si>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</si>
  <si>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</si>
  <si>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</si>
  <si>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</si>
  <si>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</si>
  <si>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</si>
  <si>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</si>
  <si>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</si>
  <si>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</si>
  <si>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</si>
  <si>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</si>
  <si>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</si>
  <si>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</si>
  <si>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</si>
  <si>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</si>
  <si>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</si>
  <si>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</si>
  <si>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</si>
  <si>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</si>
  <si>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</si>
  <si>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</si>
  <si>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</si>
  <si>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</si>
  <si>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</si>
  <si>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</si>
  <si>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</si>
  <si>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</si>
  <si>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4"/>
  </si>
  <si>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4"/>
  </si>
  <si>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4"/>
  </si>
  <si>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4"/>
  </si>
  <si>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4"/>
  </si>
  <si>
    <t>　</t>
    <phoneticPr fontId="34"/>
  </si>
  <si>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</si>
  <si>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</si>
  <si>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</si>
  <si>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</si>
  <si>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</si>
  <si>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</si>
  <si>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</si>
  <si>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</si>
  <si>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</si>
  <si>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</si>
  <si>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</si>
  <si>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</si>
  <si>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</si>
  <si>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</si>
  <si>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</si>
  <si>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</si>
  <si>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</si>
  <si>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</si>
  <si>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</si>
  <si>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</si>
  <si>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フランス</t>
    <phoneticPr fontId="108"/>
  </si>
  <si>
    <t>ドイツ</t>
    <phoneticPr fontId="108"/>
  </si>
  <si>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</si>
  <si>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</si>
  <si>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8"/>
  </si>
  <si>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8"/>
  </si>
  <si>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8"/>
  </si>
  <si>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8"/>
  </si>
  <si>
    <t>3.  地域住民、同居者の参加団体に感染者が確認された段階</t>
    <phoneticPr fontId="108"/>
  </si>
  <si>
    <t>2021年</t>
  </si>
  <si>
    <t>2021年</t>
    <phoneticPr fontId="5"/>
  </si>
  <si>
    <t>日本</t>
    <rPh sb="0" eb="2">
      <t>ニホン</t>
    </rPh>
    <phoneticPr fontId="108"/>
  </si>
  <si>
    <t>・長期間休業に対する対策　従業員のケア</t>
    <phoneticPr fontId="108"/>
  </si>
  <si>
    <t>　</t>
    <phoneticPr fontId="108"/>
  </si>
  <si>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8"/>
  </si>
  <si>
    <t>PCR検査確認</t>
    <rPh sb="3" eb="5">
      <t>ケンサ</t>
    </rPh>
    <rPh sb="5" eb="7">
      <t>カクニン</t>
    </rPh>
    <phoneticPr fontId="108"/>
  </si>
  <si>
    <t>無症状なら１週間経過と就業制限</t>
    <rPh sb="0" eb="3">
      <t>ムショウジョウ</t>
    </rPh>
    <rPh sb="6" eb="8">
      <t>シュウカン</t>
    </rPh>
    <rPh sb="8" eb="10">
      <t>ケイカ</t>
    </rPh>
    <rPh sb="11" eb="13">
      <t>シュウギョウ</t>
    </rPh>
    <rPh sb="13" eb="15">
      <t>セイゲン</t>
    </rPh>
    <phoneticPr fontId="108"/>
  </si>
  <si>
    <t>★</t>
    <phoneticPr fontId="108"/>
  </si>
  <si>
    <t>★PCR+</t>
    <phoneticPr fontId="108"/>
  </si>
  <si>
    <t>保健所　　       医療機関</t>
    <phoneticPr fontId="108"/>
  </si>
  <si>
    <t>行動履歴整理</t>
    <rPh sb="0" eb="2">
      <t>コウドウ</t>
    </rPh>
    <rPh sb="2" eb="4">
      <t>リレキ</t>
    </rPh>
    <rPh sb="4" eb="6">
      <t>セイリ</t>
    </rPh>
    <phoneticPr fontId="108"/>
  </si>
  <si>
    <r>
      <rPr>
        <sz val="13"/>
        <color theme="0"/>
        <rFont val="ＭＳ Ｐゴシック"/>
        <family val="3"/>
        <charset val="128"/>
      </rPr>
      <t>南アフリカ</t>
    </r>
    <rPh sb="0" eb="1">
      <t>ミナミ</t>
    </rPh>
    <phoneticPr fontId="5"/>
  </si>
  <si>
    <t xml:space="preserve"> </t>
    <phoneticPr fontId="16"/>
  </si>
  <si>
    <t xml:space="preserve"> </t>
    <phoneticPr fontId="108"/>
  </si>
  <si>
    <t>厚生労働省：国内の発生状況など
https://www.mhlw.go.jp/stf/covid-19/kokunainohasseijoukyou.html#h2_1
厚生労働省：データからわかる－新型コロナウイルス感染症情報－
https：//covid19.mhlw.go.jp/</t>
    <phoneticPr fontId="108"/>
  </si>
  <si>
    <t>https://www.mhlw.go.jp/stf/covid-19/kokunainohasseijoukyou.html#h2_1</t>
    <phoneticPr fontId="108"/>
  </si>
  <si>
    <t>厚生労働省：データからわかる－新型コロナウイルス感染症情報－</t>
    <phoneticPr fontId="108"/>
  </si>
  <si>
    <t xml:space="preserve">
</t>
    <phoneticPr fontId="108"/>
  </si>
  <si>
    <t>https：//covid19.mhlw.go.jp/</t>
    <phoneticPr fontId="108"/>
  </si>
  <si>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</si>
  <si>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</si>
  <si>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r>
      <rPr>
        <sz val="13"/>
        <color theme="0"/>
        <rFont val="ＭＳ Ｐゴシック"/>
        <family val="3"/>
        <charset val="128"/>
      </rPr>
      <t>イラン</t>
    </r>
    <phoneticPr fontId="5"/>
  </si>
  <si>
    <r>
      <rPr>
        <sz val="13"/>
        <color theme="0"/>
        <rFont val="ＭＳ Ｐゴシック"/>
        <family val="3"/>
        <charset val="128"/>
      </rPr>
      <t>ロシア</t>
    </r>
    <phoneticPr fontId="5"/>
  </si>
  <si>
    <r>
      <rPr>
        <sz val="13"/>
        <color theme="0"/>
        <rFont val="ＭＳ Ｐゴシック"/>
        <family val="3"/>
        <charset val="128"/>
      </rPr>
      <t>ブラジル</t>
    </r>
    <phoneticPr fontId="5"/>
  </si>
  <si>
    <t>&gt;</t>
    <phoneticPr fontId="108"/>
  </si>
  <si>
    <t>インド変異株、南アフリカ変異株の動向に注意しましょう</t>
    <rPh sb="3" eb="6">
      <t>ヘンイカブ</t>
    </rPh>
    <rPh sb="7" eb="8">
      <t>ミナミ</t>
    </rPh>
    <rPh sb="12" eb="15">
      <t>ヘンイカブ</t>
    </rPh>
    <rPh sb="16" eb="18">
      <t>ドウコウ</t>
    </rPh>
    <rPh sb="19" eb="21">
      <t>チュウイ</t>
    </rPh>
    <phoneticPr fontId="108"/>
  </si>
  <si>
    <r>
      <rPr>
        <sz val="13"/>
        <color theme="0"/>
        <rFont val="Inherit"/>
        <family val="2"/>
      </rPr>
      <t>スペイン</t>
    </r>
    <phoneticPr fontId="108"/>
  </si>
  <si>
    <r>
      <rPr>
        <sz val="13"/>
        <color theme="0"/>
        <rFont val="ＭＳ Ｐゴシック"/>
        <family val="3"/>
        <charset val="128"/>
      </rPr>
      <t>パキスタン</t>
    </r>
    <phoneticPr fontId="5"/>
  </si>
  <si>
    <t>米国再拡大傾向在り</t>
    <rPh sb="0" eb="2">
      <t>ベイコク</t>
    </rPh>
    <rPh sb="2" eb="5">
      <t>サイカクダイ</t>
    </rPh>
    <rPh sb="5" eb="7">
      <t>ケイコウ</t>
    </rPh>
    <rPh sb="7" eb="8">
      <t>ア</t>
    </rPh>
    <phoneticPr fontId="108"/>
  </si>
  <si>
    <r>
      <rPr>
        <sz val="13"/>
        <color theme="0"/>
        <rFont val="ＭＳ Ｐゴシック"/>
        <family val="3"/>
        <charset val="128"/>
      </rPr>
      <t>米国</t>
    </r>
    <rPh sb="0" eb="2">
      <t>ベイコク</t>
    </rPh>
    <phoneticPr fontId="5"/>
  </si>
  <si>
    <r>
      <rPr>
        <sz val="13"/>
        <color theme="0"/>
        <rFont val="ＭＳ Ｐゴシック"/>
        <family val="3"/>
        <charset val="128"/>
      </rPr>
      <t>インド</t>
    </r>
    <phoneticPr fontId="5"/>
  </si>
  <si>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</si>
  <si>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rPr>
        <sz val="13"/>
        <color theme="0"/>
        <rFont val="ＭＳ Ｐゴシック"/>
        <family val="3"/>
        <charset val="128"/>
      </rPr>
      <t>トルコ</t>
    </r>
    <phoneticPr fontId="5"/>
  </si>
  <si>
    <r>
      <rPr>
        <sz val="13"/>
        <color theme="0"/>
        <rFont val="ＭＳ Ｐゴシック"/>
        <family val="3"/>
        <charset val="128"/>
      </rPr>
      <t>チリ</t>
    </r>
    <phoneticPr fontId="5"/>
  </si>
  <si>
    <r>
      <rPr>
        <sz val="13"/>
        <color theme="0"/>
        <rFont val="ＭＳ Ｐゴシック"/>
        <family val="3"/>
        <charset val="128"/>
      </rPr>
      <t>メキシコ</t>
    </r>
    <phoneticPr fontId="5"/>
  </si>
  <si>
    <t xml:space="preserve">業者
</t>
    <rPh sb="0" eb="2">
      <t>ギョウシャ</t>
    </rPh>
    <phoneticPr fontId="5"/>
  </si>
  <si>
    <t>タイトル (表示ミスで回収が目立ちました!!)</t>
    <rPh sb="6" eb="8">
      <t>ヒョウジ</t>
    </rPh>
    <rPh sb="11" eb="13">
      <t>カイシュウ</t>
    </rPh>
    <rPh sb="14" eb="16">
      <t>メダ</t>
    </rPh>
    <phoneticPr fontId="5"/>
  </si>
  <si>
    <t>コロナ・ワクチン接種予定と内容　(菅前首相の最大の功績)</t>
    <rPh sb="8" eb="10">
      <t>セッシュ</t>
    </rPh>
    <rPh sb="10" eb="12">
      <t>ヨテイ</t>
    </rPh>
    <rPh sb="13" eb="15">
      <t>ナイヨウ</t>
    </rPh>
    <rPh sb="17" eb="18">
      <t>スガ</t>
    </rPh>
    <rPh sb="18" eb="21">
      <t>ゼンシュショウ</t>
    </rPh>
    <rPh sb="22" eb="24">
      <t>サイダイ</t>
    </rPh>
    <rPh sb="25" eb="27">
      <t>コウセキ</t>
    </rPh>
    <phoneticPr fontId="108"/>
  </si>
  <si>
    <t>赤痢感染症　無</t>
    <rPh sb="0" eb="2">
      <t>セキリ</t>
    </rPh>
    <rPh sb="2" eb="5">
      <t>カンセンショウ</t>
    </rPh>
    <rPh sb="6" eb="7">
      <t>ナシ</t>
    </rPh>
    <phoneticPr fontId="5"/>
  </si>
  <si>
    <t>新型コロナウイルス感染防止対策の効果で感染は全く発生していない</t>
    <rPh sb="0" eb="2">
      <t>シンガタ</t>
    </rPh>
    <rPh sb="9" eb="11">
      <t>カンセン</t>
    </rPh>
    <rPh sb="11" eb="13">
      <t>ボウシ</t>
    </rPh>
    <rPh sb="13" eb="15">
      <t>タイサク</t>
    </rPh>
    <rPh sb="16" eb="18">
      <t>コウカ</t>
    </rPh>
    <rPh sb="19" eb="21">
      <t>カンセン</t>
    </rPh>
    <rPh sb="22" eb="23">
      <t>マッタ</t>
    </rPh>
    <rPh sb="24" eb="26">
      <t>ハッセイ</t>
    </rPh>
    <phoneticPr fontId="5"/>
  </si>
  <si>
    <t>腸管出血性大腸菌</t>
    <rPh sb="0" eb="2">
      <t>チョウカン</t>
    </rPh>
    <rPh sb="2" eb="5">
      <t>シュッケツセイ</t>
    </rPh>
    <rPh sb="5" eb="8">
      <t>ダイチョウキン</t>
    </rPh>
    <phoneticPr fontId="5"/>
  </si>
  <si>
    <t>赤痢</t>
    <rPh sb="0" eb="2">
      <t>セキリ</t>
    </rPh>
    <phoneticPr fontId="5"/>
  </si>
  <si>
    <t>発生なし</t>
    <rPh sb="0" eb="2">
      <t>ハッセイ</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</si>
  <si>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</si>
  <si>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</si>
  <si>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</si>
  <si>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</si>
  <si>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8"/>
  </si>
  <si>
    <t xml:space="preserve">腸チフス
</t>
    <rPh sb="0" eb="1">
      <t>チョウレイカンセンチイキ</t>
    </rPh>
    <phoneticPr fontId="5"/>
  </si>
  <si>
    <t>腸チフス1例 感染地域：インド</t>
    <phoneticPr fontId="108"/>
  </si>
  <si>
    <t>管理レベル「2」　</t>
    <phoneticPr fontId="5"/>
  </si>
  <si>
    <t>9-10月、4月以降　
施設の所在市町村で流行・食中毒が報告される　
定点観測値が5.00前後</t>
    <phoneticPr fontId="5"/>
  </si>
  <si>
    <t>【情報共有】　週間・情報収集/情報は毎週確認する
【常設】　嘔吐物処理セットの配備
【体調管理】従業員の健康状況を徹底し、不良者は調理・加工ラインより外す</t>
    <rPh sb="26" eb="28">
      <t>ジョウセツ</t>
    </rPh>
    <rPh sb="30" eb="32">
      <t>オウト</t>
    </rPh>
    <rPh sb="32" eb="33">
      <t>ブツ</t>
    </rPh>
    <rPh sb="33" eb="35">
      <t>ショリ</t>
    </rPh>
    <rPh sb="39" eb="41">
      <t>ハイビ</t>
    </rPh>
    <phoneticPr fontId="5"/>
  </si>
  <si>
    <t>　    レベル2</t>
    <phoneticPr fontId="5"/>
  </si>
  <si>
    <r>
      <rPr>
        <b/>
        <sz val="13"/>
        <color theme="0"/>
        <rFont val="ＭＳ Ｐゴシック"/>
        <family val="3"/>
        <charset val="128"/>
      </rPr>
      <t>カナダ</t>
    </r>
    <phoneticPr fontId="5"/>
  </si>
  <si>
    <t>8．衛生訓話</t>
    <rPh sb="2" eb="4">
      <t>エイセイ</t>
    </rPh>
    <rPh sb="4" eb="6">
      <t>クンワ</t>
    </rPh>
    <phoneticPr fontId="5"/>
  </si>
  <si>
    <t>回収＆返金</t>
  </si>
  <si>
    <t>回収</t>
  </si>
  <si>
    <t>ボーアンドボン</t>
  </si>
  <si>
    <t>ポクイ・クルフカ・トラディショナル 一部カビ発生の恐れ</t>
  </si>
  <si>
    <t>ジェイアール西日...</t>
  </si>
  <si>
    <t>北海道十勝産小豆使用 豆大福 一部 冷蔵を常温販売</t>
  </si>
  <si>
    <t>やや多い</t>
    <rPh sb="2" eb="3">
      <t>オオ</t>
    </rPh>
    <phoneticPr fontId="5"/>
  </si>
  <si>
    <t>長崎新聞</t>
    <rPh sb="0" eb="4">
      <t>ナガサキシンブン</t>
    </rPh>
    <phoneticPr fontId="108"/>
  </si>
  <si>
    <t xml:space="preserve">世界的な第三波の大型感染は終息を迎えている。
・第一波　中国武漢発　全世界的な流行期　　2020/3-2021/3
・第二波　イギリス・南アフリカ変異株による欧州流行　2021/3-6
・第三波　δインド変異株による東南アジア・中東流行　2021/7-
</t>
    <rPh sb="0" eb="2">
      <t>セカイ</t>
    </rPh>
    <rPh sb="2" eb="3">
      <t>テキ</t>
    </rPh>
    <rPh sb="4" eb="6">
      <t>ダイサン</t>
    </rPh>
    <rPh sb="6" eb="7">
      <t>ハ</t>
    </rPh>
    <rPh sb="8" eb="10">
      <t>オオガタ</t>
    </rPh>
    <rPh sb="10" eb="12">
      <t>カンセン</t>
    </rPh>
    <rPh sb="13" eb="15">
      <t>シュウソク</t>
    </rPh>
    <rPh sb="16" eb="17">
      <t>ムカ</t>
    </rPh>
    <rPh sb="24" eb="27">
      <t>ダイイッパ</t>
    </rPh>
    <rPh sb="28" eb="30">
      <t>チュウゴク</t>
    </rPh>
    <rPh sb="30" eb="32">
      <t>ブカン</t>
    </rPh>
    <rPh sb="32" eb="33">
      <t>ハツ</t>
    </rPh>
    <rPh sb="34" eb="38">
      <t>ゼンセカイテキ</t>
    </rPh>
    <rPh sb="39" eb="42">
      <t>リュウコウキ</t>
    </rPh>
    <rPh sb="60" eb="63">
      <t>ダイニハ</t>
    </rPh>
    <rPh sb="69" eb="70">
      <t>ミナミ</t>
    </rPh>
    <rPh sb="74" eb="76">
      <t>ヘンイ</t>
    </rPh>
    <rPh sb="76" eb="77">
      <t>カブ</t>
    </rPh>
    <rPh sb="80" eb="82">
      <t>オウシュウ</t>
    </rPh>
    <rPh sb="82" eb="84">
      <t>リュウコウ</t>
    </rPh>
    <rPh sb="96" eb="98">
      <t>ダイサン</t>
    </rPh>
    <rPh sb="98" eb="99">
      <t>ナミ</t>
    </rPh>
    <rPh sb="104" eb="107">
      <t>ヘンイカブ</t>
    </rPh>
    <rPh sb="110" eb="112">
      <t>トウナン</t>
    </rPh>
    <rPh sb="116" eb="118">
      <t>チュウトウ</t>
    </rPh>
    <rPh sb="118" eb="120">
      <t>リュウコウ</t>
    </rPh>
    <phoneticPr fontId="108"/>
  </si>
  <si>
    <t>12-21年月平均</t>
  </si>
  <si>
    <t>2021年第50週（12月13日〜 12月19日）</t>
    <phoneticPr fontId="5"/>
  </si>
  <si>
    <t>結核例272</t>
    <phoneticPr fontId="5"/>
  </si>
  <si>
    <t xml:space="preserve">腸管出血性大腸菌感染症57例（有症者22例、うちHUS なし）
感染地域：国内42例、ネパール2例、国内・国外不明13例
国内の感染地域：‌広島県11例、岐阜県4例、福島県2例、東京都2例、佐賀県2例、宮崎県2例、北海道1例、秋田県1例、茨城県1例、埼玉県1例、神奈川県1例、石川県1例、  愛知県1例、三重県1例、兵庫県1例、愛媛県1例、福岡県1例、長崎県1例、沖縄県1例、国内（都道府県不明）6例
</t>
    <phoneticPr fontId="108"/>
  </si>
  <si>
    <t>血清型・毒素型：‌O157 VT1・VT2（16例）、O91 VT1（3例）、O26 VT1（3例）、O128 VT1・VT2（3例）、
O103 VT1（2例）、O28 VT2（1例）、O126VT2（1例）、O28 VT1（1例）、O166 VT1・VT2（1例）、
O8 VT2（1例）、O165 VT2（1例）、その他・不明（24例）
累積報告数：3,109例（有症者1,966例、うちHUS 56例．死亡2例）</t>
    <phoneticPr fontId="108"/>
  </si>
  <si>
    <t xml:space="preserve">年齢群：‌1歳（3例）、3歳（1例）、4歳（2例）、6歳（1例）、10代（3例）、
20代（15例）、30代（5例）、40代（5例）、50代（7例）、60代（2例）、
70代（6例）、80代（4例）、90代以上（3例）
</t>
    <phoneticPr fontId="108"/>
  </si>
  <si>
    <t>E型肝炎7例 感染地域（感染源）：‌東京都2例（不明2例）、北海道1例（不明）、埼玉県1例（不明）、新潟県1例（熊肉）、国内・国外不明2例（医療廃棄物1例、
不明1例）
A型肝炎1例 感染地域：国内・国外不明</t>
    <phoneticPr fontId="108"/>
  </si>
  <si>
    <t>レジオネラ症29例（肺炎型27例、ポンティアック型2例）
感染地域：‌山形県4例、東京都3例、愛知県3例、広島県2例、北海道1例、群馬県1例、千葉県1例、   神奈川県1例、新潟県1例、滋賀県1例、大阪府1例、長崎県1例、熊本県1例、鹿児島県1例、
国内（都道府県不明）3例、国内・国外不明4例
年齢群：‌30代（1例）、50代（5例）、60代（6例）、70代（8例）、80代（8例）、90代以上（1例）
累積報告数：2,056例</t>
    <phoneticPr fontId="108"/>
  </si>
  <si>
    <t>アメーバ赤痢6例（腸管アメーバ症6例）
感染地域：‌国内（都道府県不明）2例、インドネシア/ベトナム/カンボジア1例、国内・国外不明3例
感染経路：‌性的接触1例（異性間）、経口感染1例、その他・不明4例</t>
    <phoneticPr fontId="108"/>
  </si>
  <si>
    <t>回収＆返金/交換</t>
  </si>
  <si>
    <t>米山そば工業</t>
  </si>
  <si>
    <t>イオンスーパーセ...</t>
  </si>
  <si>
    <t>ツルヤ</t>
  </si>
  <si>
    <t>マックスバリュ東...</t>
  </si>
  <si>
    <t>いなげや</t>
  </si>
  <si>
    <t>ウオロク</t>
  </si>
  <si>
    <t>回収＆交換</t>
  </si>
  <si>
    <t>生鮮食品は、1三ヶ日ミカン、2大豆イソフラボン,3小大豆もやし、4ベジフラボン　5 小大豆もやし　、6トピアみかん(浜松)、7清水のみかん、8オーガニック大豆もやし、9西浦みかん　
10 広島みかん 、11よかとと　、12薩摩カンパチどん、13 大豆イソフラボン　14　プライムアップル！（ふじ） 15ＧＡＢＡ　Ｓｅｌｅｃｔ（ギャバセレクト）　
16　ひなとま　ＧＡＢＡ（ギャバ）ミディとまと（フルティカ）　　17紀南みかん　　18  糖調唐辛子　　19　瀧本農園温州みかん  20  森隆みかん　　　21 　藏光農園ゆらわせみかん
22 小粒大豆もやし　　23　ソフトケールＧＡＢＡ（ギャバ）　　24　ちぢみほうれんそう　　25　プライムアップル！（王林） 　　26　大豆イソフラボン　北海道大豆もやし
27 活〆黒瀬ぶりロイン　　28 大井川みかん  　29ハイナンみかん　　30ながみねみかん    31 機能性伊勢の卵      32 ＧＡＢＡ（ギャバ）子大豆もやし 　33 クラウンメロン  34 ぎゅっとルテイン　
35 寒じめほうれんそう 　 36はかた地どり（胸肉）   37毎日グレープ（ナガノパープル） 　　　37長野県ＪＡ（ジェイエー）産えのきたけ
38枝豚肉氷温熟成氷室豚　１４日熟成　　 39きらベジ　ルテインケール        40ファイトリッチ　フルティカ（ＧＡＢＡ） 　　　41ゆめピーりんご   　42サラダボウルのごちそうトマト（ファイトリッチ） 
43 プリンセスパプリカ 　  44 ケールスルフォラファンスプラウト     45ブロッコリースルフォラファンスプラウト   46  ミックスケール　眼にやさしいナチュラルルテイン    47  エゴマの葉
48　みやざき冷凍ほうれん草　　49　りょうおもいかぼちゃ　　　50　子大豆もやし　芽ぐみ    51高ＧＡＢＡ（ギャバ）トマト   52 高知なす    53  ひとくち茄子漬    54  Ｈａｐｉｔｏｍａ（ハピトマ）
55　味よしプラス     56　菜で元気　ＧＡＢＡ（ギャバ）       57　ちゃんこい大豆もやし	　　58　高ＧＡＢＡ（ギャバ）トマト8　　　59　糖調唐辛子   60 ファイトベジブロッコリー
61  ブロッコリースルフォラファンスプラウトお肌７０             62  ブロッコリースルフォラファンスプラウトお肌　Ｂ                 63 ケールスルフォラファンスプラウトお肌　Ｂ 　   　　64　ギャバへちま
64  ぎゅっとＧＡＢＡ（ギャバ）ケール　　65　すぐもどる椎茸プラス    66   ギャバへちま       67  新がり完成品ＳＴＭ（エスティーエム）白         68   おいらせ黒にんにく             69  国内産　乾しいたけ 
70  国内産　乾しいたけ　スライス　　　71　おいしく腸活　スペイン産紫にんにく　　　　　　　72　おいしく腸活　スペイン産紫にんにく              73   たっぷリコ                          74   ＢＨ　Ｔｏｍａｔｏ（ビーエイチトマト）
75  エノキパウダー                           76   兼貞のＧＡＢＡ（ギャバ）椎茸                           77  兼貞のＧＡＢＡ（ギャバ）椎茸【スライス】　　　　78　ぎゅっとＧＡＢＡ（ギャバ）きらきらケール
79　いとしろ白山姫（はくさんひめ）　　80　　フルーツパプリカ　　　　　　　　　　　　　　　　　　81　の～りんのあま姫　　　　　　　　　　　　　　　　　82　ルテインかぼちゃ（スライス）　　　　　　　　　　　　　　　　　　　　　　　　　　　</t>
    <phoneticPr fontId="16"/>
  </si>
  <si>
    <t>【G817】 国内産小葉　　GABA　　GABAには高めの血圧を低下させる機能があることが報告されています。
【G816】 国内産どんこ　GABA　　GABAには高めの血圧を低下させる機能があることが報告されています。　　　　　
　　　</t>
    <phoneticPr fontId="16"/>
  </si>
  <si>
    <t>　県衛生薬務課は８日、宮古島市の飲食店「炭火焼げんじん」で食事をした３０代の男性と２０代の女性が食中毒になったとして、同店を８日から１２日までの営業停止処分にしたと発表した。２人とも回復している。</t>
    <phoneticPr fontId="108"/>
  </si>
  <si>
    <t>沖縄タイムス</t>
    <rPh sb="0" eb="2">
      <t>オキナワ</t>
    </rPh>
    <phoneticPr fontId="108"/>
  </si>
  <si>
    <t>兵庫県西宮市は８日、同市津門宝津町の飲食店「焼肉・韓国料理　明（ミョン）」で昨年１２月２９～３０日に会食した１９～５３歳の男女１４人が発熱やおう吐、下痢などを訴え、うち７人からノロウイルスを検出したと発表した。全員が軽症で快方に向かっている。
　市は食中毒と判断し、９日まで２日間の営業停止を命じた。</t>
    <phoneticPr fontId="108"/>
  </si>
  <si>
    <t>神戸新聞</t>
    <rPh sb="0" eb="4">
      <t>コウベシンブン</t>
    </rPh>
    <phoneticPr fontId="108"/>
  </si>
  <si>
    <t>府によると、京都府南部に複数ある定点医療機関で昨年12月20日～26日の1週間、感染性胃腸炎の平均患者報告数が10.86人となり、基準の1週間あたり10人を超えたため、今冬初めて発表した。　対象地域は京都府全域で、発令期間は1週間あたりの患者報告数が基準を下回るまでとしている。対策として、手洗いの徹底や食品の加熱、調理器具の消毒などを呼び掛けている。</t>
    <phoneticPr fontId="108"/>
  </si>
  <si>
    <t>京都新聞</t>
    <rPh sb="0" eb="4">
      <t>キョウトシンブン</t>
    </rPh>
    <phoneticPr fontId="108"/>
  </si>
  <si>
    <t>長崎県は３０日、島原市田町の飲食店「そば幸」で食事をした８人がノロウイルス食中毒になったとして、同店を同日から２日間の営業停止処分にしたと発表した。うち３人が病院を受診したが、全員快方に向かっているという。県内で今年確認された食中毒は１０件目。　県生活衛生課によると、２４日に同店で会食した同じ会社の１１人のうち、２１〜６６歳の男性８人が２５日午後５時ごろから２６日午後６時半ごろにかけて、下痢や嘔吐（おうと）などを発症した。</t>
    <phoneticPr fontId="108"/>
  </si>
  <si>
    <t>南アフリカの     ο株は1ヶ月で終息している</t>
    <rPh sb="0" eb="1">
      <t>ミナミ</t>
    </rPh>
    <rPh sb="12" eb="13">
      <t>カブ</t>
    </rPh>
    <rPh sb="16" eb="17">
      <t>ゲツ</t>
    </rPh>
    <rPh sb="18" eb="20">
      <t>シュウソク</t>
    </rPh>
    <phoneticPr fontId="108"/>
  </si>
  <si>
    <t xml:space="preserve">           </t>
    <phoneticPr fontId="108"/>
  </si>
  <si>
    <t xml:space="preserve">             南アフリカ</t>
    <rPh sb="13" eb="14">
      <t>ミナミ</t>
    </rPh>
    <phoneticPr fontId="108"/>
  </si>
  <si>
    <t>　　　　　　　</t>
    <phoneticPr fontId="108"/>
  </si>
  <si>
    <t>　　日本でのο株の感染は80,000～120,000人/日で約一ヵ月　</t>
    <phoneticPr fontId="108"/>
  </si>
  <si>
    <t>　　　　1月下旬から2月下旬</t>
    <rPh sb="5" eb="6">
      <t>ガツ</t>
    </rPh>
    <rPh sb="6" eb="8">
      <t>ゲジュン</t>
    </rPh>
    <rPh sb="11" eb="12">
      <t>ガツ</t>
    </rPh>
    <rPh sb="12" eb="14">
      <t>ゲシュン</t>
    </rPh>
    <phoneticPr fontId="108"/>
  </si>
  <si>
    <t>OPR+   N+   S-</t>
    <phoneticPr fontId="108"/>
  </si>
  <si>
    <t>イギリスの感染者数は100万人/日をピークに1/3に減少中</t>
    <rPh sb="5" eb="8">
      <t>カンセンシャ</t>
    </rPh>
    <rPh sb="8" eb="9">
      <t>スウ</t>
    </rPh>
    <rPh sb="13" eb="14">
      <t>マン</t>
    </rPh>
    <rPh sb="14" eb="15">
      <t>ニン</t>
    </rPh>
    <rPh sb="16" eb="17">
      <t>ヒ</t>
    </rPh>
    <rPh sb="26" eb="28">
      <t>ゲンショウ</t>
    </rPh>
    <rPh sb="28" eb="29">
      <t>チュウ</t>
    </rPh>
    <phoneticPr fontId="108"/>
  </si>
  <si>
    <t>新型コロナウイルスの感染予防には、75%アルコールが最も効果的　</t>
    <rPh sb="0" eb="2">
      <t>シンガタ</t>
    </rPh>
    <rPh sb="10" eb="14">
      <t>カンセンヨボウ</t>
    </rPh>
    <rPh sb="26" eb="27">
      <t>モット</t>
    </rPh>
    <rPh sb="28" eb="31">
      <t>コウカテキ</t>
    </rPh>
    <phoneticPr fontId="108"/>
  </si>
  <si>
    <t>標準価格</t>
    <rPh sb="0" eb="4">
      <t>ヒョウジュンカカク</t>
    </rPh>
    <phoneticPr fontId="108"/>
  </si>
  <si>
    <t>500円</t>
    <rPh sb="3" eb="4">
      <t>エン</t>
    </rPh>
    <phoneticPr fontId="108"/>
  </si>
  <si>
    <t>400ml</t>
    <phoneticPr fontId="108"/>
  </si>
  <si>
    <t>5,000円</t>
    <rPh sb="5" eb="6">
      <t>エン</t>
    </rPh>
    <phoneticPr fontId="108"/>
  </si>
  <si>
    <t>5,000ml</t>
    <phoneticPr fontId="108"/>
  </si>
  <si>
    <t>1,200円／l</t>
    <rPh sb="5" eb="6">
      <t>エン</t>
    </rPh>
    <phoneticPr fontId="108"/>
  </si>
  <si>
    <t>1,000円／l</t>
    <rPh sb="5" eb="6">
      <t>エン</t>
    </rPh>
    <phoneticPr fontId="108"/>
  </si>
  <si>
    <t>食品添加物　75%アルコール</t>
    <rPh sb="0" eb="5">
      <t>ショクヒンテンカブツ</t>
    </rPh>
    <phoneticPr fontId="108"/>
  </si>
  <si>
    <t>8,000円　送料込み</t>
    <rPh sb="5" eb="6">
      <t>エン</t>
    </rPh>
    <rPh sb="7" eb="10">
      <t>ソウリョウコ</t>
    </rPh>
    <phoneticPr fontId="108"/>
  </si>
  <si>
    <t>１8,000ml</t>
    <phoneticPr fontId="108"/>
  </si>
  <si>
    <t>まだしばらく続ける安心安全手指消毒は仕事始め、途中、仕事終わりに</t>
    <rPh sb="6" eb="7">
      <t>ツヅ</t>
    </rPh>
    <rPh sb="9" eb="11">
      <t>アンシン</t>
    </rPh>
    <rPh sb="11" eb="13">
      <t>アンゼン</t>
    </rPh>
    <rPh sb="13" eb="17">
      <t>シュシショウドク</t>
    </rPh>
    <rPh sb="18" eb="21">
      <t>シゴトハジ</t>
    </rPh>
    <rPh sb="23" eb="25">
      <t>トチュウ</t>
    </rPh>
    <rPh sb="26" eb="29">
      <t>シゴトオ</t>
    </rPh>
    <phoneticPr fontId="108"/>
  </si>
  <si>
    <t>お見積り、ご注文はこちらから</t>
    <rPh sb="1" eb="3">
      <t>ミツモ</t>
    </rPh>
    <rPh sb="6" eb="8">
      <t>チュウモン</t>
    </rPh>
    <phoneticPr fontId="108"/>
  </si>
  <si>
    <t>株式会社Food・Safety</t>
    <rPh sb="0" eb="4">
      <t>カブシキガイシャ</t>
    </rPh>
    <phoneticPr fontId="108"/>
  </si>
  <si>
    <t>株式会社Food・Safety</t>
    <phoneticPr fontId="108"/>
  </si>
  <si>
    <t>ノロウイルス指数平年より低いものの感染中</t>
    <rPh sb="6" eb="8">
      <t>シスウ</t>
    </rPh>
    <rPh sb="8" eb="10">
      <t>ヘイネン</t>
    </rPh>
    <rPh sb="12" eb="13">
      <t>ヒク</t>
    </rPh>
    <rPh sb="17" eb="20">
      <t>カンセンチュウ</t>
    </rPh>
    <phoneticPr fontId="5"/>
  </si>
  <si>
    <t>2021/52週</t>
    <phoneticPr fontId="5"/>
  </si>
  <si>
    <t>2022/1週</t>
    <phoneticPr fontId="5"/>
  </si>
  <si>
    <t>今週のニュース（Noroｖｉｒｕｓ）　(1/11-1/16)</t>
    <rPh sb="0" eb="2">
      <t>コンシュウ</t>
    </rPh>
    <phoneticPr fontId="5"/>
  </si>
  <si>
    <t>食中毒情報　(1/11-1/16)</t>
    <rPh sb="0" eb="3">
      <t>ショクチュウドク</t>
    </rPh>
    <rPh sb="3" eb="5">
      <t>ジョウホウ</t>
    </rPh>
    <phoneticPr fontId="5"/>
  </si>
  <si>
    <t>海外情報　(1/11-1/16)</t>
    <rPh sb="0" eb="2">
      <t>カイガイ</t>
    </rPh>
    <rPh sb="2" eb="4">
      <t>ジョウホウ</t>
    </rPh>
    <phoneticPr fontId="5"/>
  </si>
  <si>
    <t>食品リコール・回収情報　　　(1/11-1/16)</t>
    <rPh sb="0" eb="2">
      <t>ショクヒン</t>
    </rPh>
    <rPh sb="7" eb="9">
      <t>カイシュウ</t>
    </rPh>
    <rPh sb="9" eb="11">
      <t>ジョウホウ</t>
    </rPh>
    <phoneticPr fontId="5"/>
  </si>
  <si>
    <t>食品表示　(1/11-1/16)</t>
    <rPh sb="0" eb="2">
      <t>ショクヒン</t>
    </rPh>
    <rPh sb="2" eb="4">
      <t>ヒョウジ</t>
    </rPh>
    <phoneticPr fontId="5"/>
  </si>
  <si>
    <t>機能性表示食1/16現在　4,901品目です　(A18,A89,A178,A217を除く)</t>
    <phoneticPr fontId="16"/>
  </si>
  <si>
    <t>2022年</t>
    <phoneticPr fontId="5"/>
  </si>
  <si>
    <t>1月</t>
    <phoneticPr fontId="108"/>
  </si>
  <si>
    <t>※2022年 第1週（1/3～1/9） 現在</t>
    <phoneticPr fontId="5"/>
  </si>
  <si>
    <t>新型指定感染症情報  新規死者数 91</t>
    <rPh sb="0" eb="2">
      <t>シンガタ</t>
    </rPh>
    <rPh sb="2" eb="4">
      <t>シテイ</t>
    </rPh>
    <rPh sb="4" eb="7">
      <t>カンセンショウ</t>
    </rPh>
    <rPh sb="7" eb="9">
      <t>ジョウホウ</t>
    </rPh>
    <rPh sb="11" eb="13">
      <t>シンキ</t>
    </rPh>
    <rPh sb="13" eb="16">
      <t>シシャスウ</t>
    </rPh>
    <phoneticPr fontId="5"/>
  </si>
  <si>
    <t>モンテール</t>
  </si>
  <si>
    <t>ライフフーズ</t>
  </si>
  <si>
    <t>お詫び</t>
  </si>
  <si>
    <t>魚久</t>
  </si>
  <si>
    <t>社会福祉法人けや...</t>
  </si>
  <si>
    <t>野中</t>
  </si>
  <si>
    <t>JALUXエアポ...</t>
  </si>
  <si>
    <t>ベイシア</t>
  </si>
  <si>
    <t>丸広百貨店</t>
  </si>
  <si>
    <t>イオン東北</t>
  </si>
  <si>
    <t>タカギダイニング...</t>
  </si>
  <si>
    <t>八ヶ岳中央農業実...</t>
  </si>
  <si>
    <t>京王ストア</t>
  </si>
  <si>
    <t>ワコーライス</t>
  </si>
  <si>
    <t>朝倉商店</t>
  </si>
  <si>
    <t>オギノ</t>
  </si>
  <si>
    <t>爽健亭</t>
  </si>
  <si>
    <t>佐沼店産直コーナー 漬物（5品目）釘が混入している恐れ</t>
  </si>
  <si>
    <t>サニーマート</t>
  </si>
  <si>
    <t>とりもも唐揚げ ベーキングパウダー添加物表示欠落</t>
  </si>
  <si>
    <t>北勢店 牛サガリ味付けステーキ用 アレルゲン(小麦)表示欠落</t>
  </si>
  <si>
    <t>阪急阪神百貨店</t>
  </si>
  <si>
    <t>宝塚阪急 あげたて剣先 アレルゲン(小麦,卵)表示欠落</t>
  </si>
  <si>
    <t>三和物産</t>
  </si>
  <si>
    <t>むつ店 ⿊⾖⼤福 他2品目 消費期限誤表示</t>
  </si>
  <si>
    <t>住吉店 サク！ゴロ！うまコロッケ(4品目) 一部ラベルと中身相違</t>
  </si>
  <si>
    <t>国産石臼挽き蕎麦 一部カビ発生の恐れ</t>
  </si>
  <si>
    <t>ふんわりどら焼・あずき 一部ビニール混入の恐れ</t>
  </si>
  <si>
    <t>泉野村店 熟成湯こね食パン 食品表示ラベル誤貼付</t>
  </si>
  <si>
    <t>佐久中央店 生鮮魚介類全般 加工日、消費期限誤表記</t>
  </si>
  <si>
    <t>京粕漬詰合せ 一括表示シール誤貼付</t>
  </si>
  <si>
    <t>パウンドケーキ一部 賞味期限1年長く誤表記</t>
  </si>
  <si>
    <t>あんこ屋野中の手作りぜんざい白玉 賞味期限誤表記</t>
  </si>
  <si>
    <t>北九州空港内 博多辛子明太子一部 賞味期限誤表記</t>
  </si>
  <si>
    <t>市原八幡店 信州そばとにぎり寿司セット ラベル誤貼付</t>
  </si>
  <si>
    <t>川越店 いかめし 消費期限誤印字</t>
  </si>
  <si>
    <t>かに入りクリーミーコロッケ アレルゲン(かに,えび)表示欠落</t>
  </si>
  <si>
    <t>藤沢店 お肉屋さんのポテトサラダ アレルギー(小麦)表示欠落</t>
  </si>
  <si>
    <t>ポークソーセージ(ウインナー)他 計4品目 賞味期限未記載</t>
  </si>
  <si>
    <t>桜ヶ丘店 とうもろこしの香ばし揚げ ラベル誤貼付</t>
  </si>
  <si>
    <t>稲城矢野口店 とろっと卵の海老チリ丼 （えび、ごま）表示欠落</t>
  </si>
  <si>
    <t>三色ご飯彩り弁当(さば竜田揚げ、チキン照焼) アレルゲン表示欠落</t>
  </si>
  <si>
    <t>金魚虎ういろ(ハーフ、あん入10個入り) 賞味期限誤表示</t>
  </si>
  <si>
    <t>韮崎店 牛めし合盛カレー（並）アレルゲン表示欠落</t>
  </si>
  <si>
    <t>チルド Lねぎとろ巻 一部原料由来の骨混入で口内創傷の恐れ</t>
  </si>
  <si>
    <t>Reported 1/16　 7:22 (前週より1,540万人増加) 　　世界は感染　第四波が進行中</t>
    <rPh sb="21" eb="23">
      <t>ゼンシュウ</t>
    </rPh>
    <rPh sb="22" eb="23">
      <t>シュウ</t>
    </rPh>
    <rPh sb="23" eb="24">
      <t>ゼンシュウ</t>
    </rPh>
    <rPh sb="30" eb="32">
      <t>マンニン</t>
    </rPh>
    <rPh sb="32" eb="33">
      <t>ゾウ</t>
    </rPh>
    <rPh sb="33" eb="34">
      <t>カ</t>
    </rPh>
    <rPh sb="38" eb="40">
      <t>セカイ</t>
    </rPh>
    <rPh sb="41" eb="43">
      <t>カンセン</t>
    </rPh>
    <rPh sb="44" eb="46">
      <t>ダイヨン</t>
    </rPh>
    <rPh sb="46" eb="47">
      <t>ナミ</t>
    </rPh>
    <rPh sb="48" eb="51">
      <t>シンコウチュウ</t>
    </rPh>
    <phoneticPr fontId="5"/>
  </si>
  <si>
    <r>
      <rPr>
        <b/>
        <sz val="18"/>
        <color rgb="FFFF0000"/>
        <rFont val="ＭＳ Ｐゴシック"/>
        <family val="2"/>
        <charset val="128"/>
      </rPr>
      <t>　　　　　　　　日本国内のワクチン接種状況</t>
    </r>
    <r>
      <rPr>
        <b/>
        <sz val="18"/>
        <color rgb="FFFF0000"/>
        <rFont val="Arial"/>
        <family val="2"/>
      </rPr>
      <t xml:space="preserve">      </t>
    </r>
    <r>
      <rPr>
        <b/>
        <sz val="12"/>
        <color rgb="FFFF0000"/>
        <rFont val="Arial"/>
        <family val="2"/>
      </rPr>
      <t>https://github.com/owid/covid-19-data/blob/master/public/data/vaccinations/country_data/Japan.csv</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1</t>
    </r>
    <r>
      <rPr>
        <b/>
        <sz val="18"/>
        <color rgb="FFFF0000"/>
        <rFont val="ＭＳ Ｐゴシック"/>
        <family val="2"/>
        <charset val="128"/>
      </rPr>
      <t>回接種回数</t>
    </r>
    <r>
      <rPr>
        <b/>
        <sz val="18"/>
        <color rgb="FFFF0000"/>
        <rFont val="Arial"/>
        <family val="2"/>
      </rPr>
      <t xml:space="preserve">	2</t>
    </r>
    <r>
      <rPr>
        <b/>
        <sz val="18"/>
        <color rgb="FFFF0000"/>
        <rFont val="ＭＳ Ｐゴシック"/>
        <family val="2"/>
        <charset val="128"/>
      </rPr>
      <t>回数接種　　ワクチン接種率             第三回目の接種に対して休止状態</t>
    </r>
    <r>
      <rPr>
        <b/>
        <sz val="18"/>
        <color rgb="FFFF0000"/>
        <rFont val="Arial"/>
        <family val="2"/>
      </rPr>
      <t xml:space="preserve">
1</t>
    </r>
    <r>
      <rPr>
        <b/>
        <sz val="18"/>
        <color rgb="FFFF0000"/>
        <rFont val="ＭＳ Ｐゴシック"/>
        <family val="2"/>
        <charset val="128"/>
      </rPr>
      <t>月1</t>
    </r>
    <r>
      <rPr>
        <b/>
        <sz val="18"/>
        <color rgb="FFFF0000"/>
        <rFont val="Arial"/>
        <family val="2"/>
      </rPr>
      <t>3</t>
    </r>
    <r>
      <rPr>
        <b/>
        <sz val="18"/>
        <color rgb="FFFF0000"/>
        <rFont val="ＭＳ Ｐゴシック"/>
        <family val="2"/>
        <charset val="128"/>
      </rPr>
      <t>日（木）</t>
    </r>
    <r>
      <rPr>
        <b/>
        <sz val="18"/>
        <color rgb="FFFF0000"/>
        <rFont val="Arial"/>
        <family val="2"/>
      </rPr>
      <t xml:space="preserve">       101,172,002</t>
    </r>
    <r>
      <rPr>
        <b/>
        <sz val="18"/>
        <color rgb="FFFF0000"/>
        <rFont val="ＭＳ Ｐゴシック"/>
        <family val="2"/>
        <charset val="128"/>
      </rPr>
      <t>　</t>
    </r>
    <r>
      <rPr>
        <b/>
        <sz val="18"/>
        <color rgb="FFFF0000"/>
        <rFont val="Arial"/>
        <family val="2"/>
      </rPr>
      <t xml:space="preserve">	99,495,264</t>
    </r>
    <r>
      <rPr>
        <b/>
        <sz val="18"/>
        <color rgb="FFFF0000"/>
        <rFont val="ＭＳ Ｐゴシック"/>
        <family val="2"/>
        <charset val="128"/>
      </rPr>
      <t>　</t>
    </r>
    <r>
      <rPr>
        <b/>
        <sz val="18"/>
        <color rgb="FFFF0000"/>
        <rFont val="Arial"/>
        <family val="2"/>
      </rPr>
      <t xml:space="preserve"> </t>
    </r>
    <r>
      <rPr>
        <b/>
        <sz val="18"/>
        <color rgb="FFFF0000"/>
        <rFont val="ＭＳ Ｐゴシック"/>
        <family val="2"/>
        <charset val="128"/>
      </rPr>
      <t>　　84.3</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 xml:space="preserve">  2</t>
    </r>
    <r>
      <rPr>
        <b/>
        <sz val="18"/>
        <color rgb="FFFF0000"/>
        <rFont val="ＭＳ Ｐゴシック"/>
        <family val="2"/>
        <charset val="128"/>
      </rPr>
      <t>回接種に関しては、82.9</t>
    </r>
    <r>
      <rPr>
        <b/>
        <sz val="18"/>
        <color rgb="FFFF0000"/>
        <rFont val="Arial"/>
        <family val="2"/>
      </rPr>
      <t>%</t>
    </r>
    <r>
      <rPr>
        <b/>
        <sz val="18"/>
        <color rgb="FFFF0000"/>
        <rFont val="ＭＳ Ｐゴシック"/>
        <family val="2"/>
        <charset val="128"/>
      </rPr>
      <t>程度、前週から硬直状態</t>
    </r>
    <r>
      <rPr>
        <b/>
        <sz val="18"/>
        <color rgb="FFFF0000"/>
        <rFont val="Arial"/>
        <family val="2"/>
      </rPr>
      <t xml:space="preserve">	
----------------------------------------------------------------------------------------    </t>
    </r>
    <rPh sb="64" eb="67">
      <t>シュヨウコク</t>
    </rPh>
    <rPh sb="67" eb="68">
      <t>チュウ</t>
    </rPh>
    <rPh sb="76" eb="78">
      <t>ガンバ</t>
    </rPh>
    <rPh sb="79" eb="80">
      <t>ハジマンカイガンバ</t>
    </rPh>
    <rPh sb="138" eb="139">
      <t>カイ</t>
    </rPh>
    <rPh sb="171" eb="174">
      <t>ダイサンカイ</t>
    </rPh>
    <rPh sb="174" eb="175">
      <t>メ</t>
    </rPh>
    <rPh sb="176" eb="178">
      <t>セッシュ</t>
    </rPh>
    <rPh sb="179" eb="180">
      <t>タイ</t>
    </rPh>
    <rPh sb="182" eb="186">
      <t>キュウシジョウタイ</t>
    </rPh>
    <rPh sb="192" eb="193">
      <t>カ</t>
    </rPh>
    <rPh sb="193" eb="194">
      <t>モク</t>
    </rPh>
    <rPh sb="275" eb="277">
      <t>ゼンシュウ</t>
    </rPh>
    <rPh sb="279" eb="281">
      <t>コウチョク</t>
    </rPh>
    <rPh sb="281" eb="283">
      <t>ジョウタイ</t>
    </rPh>
    <rPh sb="286" eb="288">
      <t>テイド</t>
    </rPh>
    <phoneticPr fontId="108"/>
  </si>
  <si>
    <t>河北新聞</t>
    <rPh sb="0" eb="2">
      <t>カワキタ</t>
    </rPh>
    <rPh sb="2" eb="4">
      <t>シンブン</t>
    </rPh>
    <phoneticPr fontId="108"/>
  </si>
  <si>
    <t>ノロ原因か　高齢者施設で集団感染、19人発症　石巻
　県は１３日、石巻市の高齢者施設で入所者１３人と職員６人がノロウイルスが原因とみられる感染性胃腸炎に集団感染した疑いがあると発表した。　入所者らは１～１１日に嘔吐（おうと）や下痢、吐き気の症状を訴えた。石巻保健所の検査で３人からノロウイルスが検出された。</t>
    <phoneticPr fontId="108"/>
  </si>
  <si>
    <t>屋号　すし銚子丸　大泉インター店
業種　飲食店営業
営業者　株式会社銚子丸患者13名のふん便、調理従事者1名のふん便及び施設の拭き取り1検体からノロウイルスを検出し、患者の症状及び潜伏期間がノロウイルスによるものと一致していた。</t>
    <phoneticPr fontId="108"/>
  </si>
  <si>
    <t>東京都公表</t>
    <rPh sb="0" eb="3">
      <t>トウキョウト</t>
    </rPh>
    <rPh sb="3" eb="5">
      <t>コウヒョウ</t>
    </rPh>
    <phoneticPr fontId="108"/>
  </si>
  <si>
    <t>県保健福祉部は８日、小山市駅南町４丁目の飲食店「海鮮居酒屋どんさん亭小山店」が提供した食品が原因で、ノロウイルスによる食中毒が発生したと発表した。県は同日、食品衛生法に基づき、衛生的環境が確保されるまで同店の営業を禁止とした。</t>
    <phoneticPr fontId="108"/>
  </si>
  <si>
    <t>下野新聞</t>
    <rPh sb="0" eb="2">
      <t>シモノ</t>
    </rPh>
    <rPh sb="2" eb="4">
      <t>シンブン</t>
    </rPh>
    <phoneticPr fontId="108"/>
  </si>
  <si>
    <t>石川県は１０日、七尾市能登島の旅館「ドライブインさとみ」が５日に作った弁当を食べた８人が食中毒を発症したと発表した。患者の便から検出されたノロウイルスが原因と断定し、同旅館を１０日から３日間の営業停止処分とした。ノロウイルスによる食中毒が県内で確認されたのは今冬初となった。　８人は七尾市内に住む３０〜５０代男女で、嘔吐（おうと）や下痢の症状が出た。６人が医療機関を受診し、全員回復傾向にある。弁当にはご飯のほか刺し身や酢の物が含まれており、原因となった食品は調査中という。</t>
    <phoneticPr fontId="108"/>
  </si>
  <si>
    <t>北國新聞</t>
    <rPh sb="0" eb="2">
      <t>ホッコク</t>
    </rPh>
    <rPh sb="2" eb="4">
      <t>シンブン</t>
    </rPh>
    <phoneticPr fontId="108"/>
  </si>
  <si>
    <r>
      <t>岡山県は８日、玉野市田井の飲食店「和洋遊膳ふじわら」が製造した弁当を食べた１７人が、下痢や嘔吐（おうと）などの食中毒症状を訴えたと発表した。入院患者はおらず、全員が快方に向かっているという。　県生活衛生課によると、２０～５０代の男女で、４日に</t>
    </r>
    <r>
      <rPr>
        <b/>
        <sz val="14"/>
        <color rgb="FF000000"/>
        <rFont val="ＭＳ Ｐゴシック"/>
        <family val="3"/>
        <charset val="128"/>
      </rPr>
      <t>ゆ</t>
    </r>
    <r>
      <rPr>
        <b/>
        <sz val="12"/>
        <color indexed="8"/>
        <rFont val="ＭＳ Ｐゴシック"/>
        <family val="3"/>
        <charset val="128"/>
      </rPr>
      <t>で卵や鶏唐揚げ、コロッケなどが入った弁当を食べた。他に共通する食事がなく、患者４人の便からノロウイルスが検出</t>
    </r>
    <phoneticPr fontId="108"/>
  </si>
  <si>
    <t>山陽新聞</t>
    <rPh sb="0" eb="2">
      <t>サンヨウ</t>
    </rPh>
    <rPh sb="2" eb="4">
      <t>シンブン</t>
    </rPh>
    <phoneticPr fontId="108"/>
  </si>
  <si>
    <t>千葉・浦安市、毎月１５日を「手洗いの日」に</t>
    <phoneticPr fontId="16"/>
  </si>
  <si>
    <t>昨年１２月に千葉県浦安市が制定した手洗い条例に基づく初めての「手洗いの日」の１５日、同市は、新型コロナウイルス感染対策にも効果が大きいとされる正しい手洗いの方法を市民に伝えるキャンペーンを開催した。手洗い条例（浦安市民の健康の維持及び増進を図るためのより良い手洗い環境づくり推進に関する条例）は、毎月１５日を「手洗いの日」とすることを定めた。
キャンペーンが行われたＪＲ新浦安駅前の商業施設イオンスタイル新浦安には親子連れが次々と訪れた。特設洗面台でふだん通りに手を洗い、試薬を使って、残った汚れを調べるとまだ不十分。次に「よく泡立てる」「指の間もしっかり」などを守って洗うと、汚れは激減。手洗いチェックに挑戦した西澤健登君（４）は「これからはもっと、もっとていねいに洗います」と約束した。
条例は１２月議会に議員発議で提案・可決されたもので、日本初の手洗い条例という。ユニセフが提唱する１０月１５日の「世界手洗いの日」にならって、毎月１５日を市独自の手洗いの日とするほか、市が公共施設の手洗い環境を整備して感染症、食中毒予防に努めることを求めている。</t>
    <phoneticPr fontId="16"/>
  </si>
  <si>
    <t>https://www.iza.ne.jp/article/20220115-6NM37FLEQNKIRCC4LX4PBA2QYM/</t>
    <phoneticPr fontId="16"/>
  </si>
  <si>
    <t>千葉県</t>
    <rPh sb="0" eb="3">
      <t>チバケン</t>
    </rPh>
    <phoneticPr fontId="16"/>
  </si>
  <si>
    <t>産経新聞</t>
    <rPh sb="0" eb="4">
      <t>サンケイシンブン</t>
    </rPh>
    <phoneticPr fontId="16"/>
  </si>
  <si>
    <t>食中毒の発生について(アニサキス)</t>
    <phoneticPr fontId="16"/>
  </si>
  <si>
    <t>記者発表資料</t>
    <rPh sb="0" eb="4">
      <t>キシャハッピョウ</t>
    </rPh>
    <rPh sb="4" eb="6">
      <t>シリョウ</t>
    </rPh>
    <phoneticPr fontId="16"/>
  </si>
  <si>
    <t>1月12日(水曜日)、葉山町内の飲食店から「1月10日(月曜日)に当施設で食事をした客が、その後、腹痛等の症状を呈し、1月11日（火曜日）に医療機関で寄生虫（アニサキス）が摘出された。」旨の連絡が鎌倉保健福祉事務所にありました。
　当保健福祉事務所で調査を行ったところ、原因と考えられた食品は当該飲食店が提供した食事だけであること、患者を診察した医師から食中毒の届出があったことから、本日、この飲食店が提供した食事を原因とする食中毒と決定しました。
1　摂食者数　　2名（男性：1名、女性：1名）（調査中）
2　患者数　　　1名（男性：1名）（調査中）　　3　入院者数　0名
4　主な症状　　腹痛など
5　原因施設　　名　称　日影茶屋
6　原因食品　　1月10日（月曜日）に提供されたメニュー　　琥珀コース：造り盛り合わせ（サバ、タチウオなど）など</t>
    <phoneticPr fontId="16"/>
  </si>
  <si>
    <t>https://www.pref.kanagawa.jp/docs/e8z/prs/r6904466.html</t>
    <phoneticPr fontId="16"/>
  </si>
  <si>
    <t>食中毒の発生について　　練馬区内の飲食店が調理提供した食事による食中毒</t>
    <phoneticPr fontId="16"/>
  </si>
  <si>
    <t>鎌倉市</t>
    <rPh sb="0" eb="3">
      <t>カマクラシ</t>
    </rPh>
    <phoneticPr fontId="16"/>
  </si>
  <si>
    <r>
      <t xml:space="preserve">令和3年12月31日（金曜日）午後1時30分、東京都保健医療情報センターを通じて喫食者から練馬区保健所に、「12月29日（水曜日）午後1時頃、練馬区の飲食店にて、出前の寿司をとり、喫食したところ、12月30日（木曜日）の午後5時頃から吐き気、おう吐、下痢、発熱（37.2℃）の症状を呈した。」旨、連絡があった。
調査結果　　練馬区保健所は、探知後直ちに食中毒の疑いで調査を開始した。
現在までに確認された患者は、12月29日（水曜日）に練馬区内の飲食店が調理提供した食事を喫食した19グループ41名で、同月30日（木曜日）午前2時から1月1日（土曜日）午前0時にかけて、おう吐、下痢、発熱等の症状を呈していた。
患者全員に共通する行動はなく、患者全員に共通する食事は当該飲食店が12月29日（水曜日）に調理提供した食事以外になかった。
患者13名のふん便、調理従事者1名のふん便及び施設の拭き取り1検体からノロウイルスG2を検出した。
屋号　すし銚子丸　大泉インター店　　
従事者ふん便
細菌　16検体（16検体陰性）
</t>
    </r>
    <r>
      <rPr>
        <sz val="16"/>
        <color rgb="FFFF0000"/>
        <rFont val="ＭＳ Ｐゴシック"/>
        <family val="3"/>
        <charset val="128"/>
      </rPr>
      <t>ウイルス　21検体（1検体ノロウイルスG2検出</t>
    </r>
    <r>
      <rPr>
        <sz val="16"/>
        <rFont val="ＭＳ Ｐゴシック"/>
        <family val="3"/>
        <charset val="128"/>
      </rPr>
      <t xml:space="preserve">、20検体陰性）
拭き取り検体
細菌　9検体（1検体黄色ブドウ球菌検出、8検体陰性）
</t>
    </r>
    <r>
      <rPr>
        <sz val="16"/>
        <color rgb="FFFF0000"/>
        <rFont val="ＭＳ Ｐゴシック"/>
        <family val="3"/>
        <charset val="128"/>
      </rPr>
      <t>ウイルス　6検体（1検体ノロウイルスG2検出</t>
    </r>
    <r>
      <rPr>
        <sz val="16"/>
        <rFont val="ＭＳ Ｐゴシック"/>
        <family val="3"/>
        <charset val="128"/>
      </rPr>
      <t xml:space="preserve">、5検体陰性）
食品（参考品）
細菌　2検体（1検体黄色ブドウ球菌検出、1検体陰性）
</t>
    </r>
    <phoneticPr fontId="16"/>
  </si>
  <si>
    <t>東京都</t>
    <rPh sb="0" eb="3">
      <t>トウキョウト</t>
    </rPh>
    <phoneticPr fontId="16"/>
  </si>
  <si>
    <t>東京都公表</t>
    <rPh sb="0" eb="3">
      <t>トウキョウト</t>
    </rPh>
    <rPh sb="3" eb="5">
      <t>コウヒョウ</t>
    </rPh>
    <phoneticPr fontId="16"/>
  </si>
  <si>
    <t>https://www.metro.tokyo.lg.jp/tosei/hodohappyo/press/2022/01/14/09.html</t>
    <phoneticPr fontId="16"/>
  </si>
  <si>
    <t>【京都ホテルオークラ】HACCPの考え方を取り入れた衛生管理実施店「食の安心・安全五つ星店」</t>
    <phoneticPr fontId="16"/>
  </si>
  <si>
    <t>京都ホテルオークラ（本社：京都市中京区　(株)京都ホテル、東証2部上場、代表取締役社長　福永法弘）では2021年12月13日付でHACCPの考え方を取り入れた衛生管理実施店として館内レストラン・カフェ・バー8店舗が「食の安心・安全五つ星店」に認証されました。
2018年6月の食品衛生法改正により食品等事業者が実施する衛生管理の基準が変わり、原則として全ての食品等事業者は2021年6月1日から、施設の内外の清潔保持等の「一般的な衛生管理」に加え、「HACCP（ハサップ）に沿った衛生管理」の実施が求められています。
京都ホテルオークラではこれまでも、2017年に「京（みやこ）・食の安全衛生管理認証制度」の認証を京都市のホテル内厨房としては初めて3階宴会場厨房が受けるなど、食の安全確保に努めてまいりました。
今回、飲食店に求められる「HACCPの考え方を取り入れた衛生管理」として公益社団法人日本食品衛生協会が定めた5つの食品衛生管理項目を満たした店舗に与えられる「食の安心・安全五つ星店」認証を主要直営8店舗にて取得。カフェやベーカリー、バーを含めた取得は市内ホテル初となります。今後もお客様に安心して食事を楽しんでいただけるよう、日々食の安全に取り組んでまいります。</t>
    <phoneticPr fontId="16"/>
  </si>
  <si>
    <t>https://www.jiji.com/jc/article?k=000001611.000005118&amp;g=prt</t>
    <phoneticPr fontId="16"/>
  </si>
  <si>
    <t>京都府</t>
    <rPh sb="0" eb="3">
      <t>キョウトフ</t>
    </rPh>
    <phoneticPr fontId="16"/>
  </si>
  <si>
    <t xml:space="preserve">
prtimes</t>
    <phoneticPr fontId="16"/>
  </si>
  <si>
    <t>金沢市内２店舗で食中毒 アニサキス検出</t>
    <phoneticPr fontId="16"/>
  </si>
  <si>
    <t>金沢市内２つの飲食店で、食中毒が発生しました。
金沢市保健所によりますと、今月７日、田上の里２丁目の海天すし田上店で食事をした４０代の男性が腹痛などの症状を訴えました。また、今月９日にはもりの里２丁目の炉ばたや火富良で刺身などを食べた２０代の男性が腹痛で医療機関を受診しました。患者からいずれも、食中毒の原因となるアニサキスが検出されたということです。
保健所は２つの飲食店を１月１１日（１日間）を営業停止の処分とし、魚介類の取り扱いについても改善を指示しました。</t>
    <phoneticPr fontId="16"/>
  </si>
  <si>
    <t>北陸放送</t>
    <rPh sb="0" eb="4">
      <t>ホクリクホウソウ</t>
    </rPh>
    <phoneticPr fontId="16"/>
  </si>
  <si>
    <t>金沢市</t>
    <rPh sb="0" eb="3">
      <t>カナザワシ</t>
    </rPh>
    <phoneticPr fontId="16"/>
  </si>
  <si>
    <t>https://news.livedoor.com/article/detail/21492710/</t>
    <phoneticPr fontId="16"/>
  </si>
  <si>
    <t>奈良市の飲食店で７人が食中毒 ３日間の営業停止処分(カンピロバクター)</t>
    <phoneticPr fontId="16"/>
  </si>
  <si>
    <t>先月、奈良市の飲食店で食事をした男性７人が下痢や発熱などの症状を訴え、保健所は、提供された料理が原因の食中毒と断定し、この店を１１日から３日間の営業停止処分としました。
食中毒が発生したのは奈良市の飲食店で、調理場を共通で使っている「からあげ酒場 祭」と「大和飛鳥鍋 膳」です。
奈良市保健所によりますと、先月２９日、この店をグループで利用した１９歳と２０歳の男性、あわせて７人が相次いで下痢や腹痛、発熱などの症状を訴えました。３人から食中毒の原因となる「カンピロバクター」が検出されたことから、保健所は、店が提供した加熱不十分な鶏肉が含まれた料理が原因の食中毒と断定し、１１日から３日間の営業停止処分としました。
７人の中に入院した人はおらず、全員が快方に向かっているということです。</t>
    <phoneticPr fontId="16"/>
  </si>
  <si>
    <t>奈良市</t>
    <rPh sb="0" eb="3">
      <t>ナラシ</t>
    </rPh>
    <phoneticPr fontId="16"/>
  </si>
  <si>
    <t>NHK</t>
    <phoneticPr fontId="16"/>
  </si>
  <si>
    <t>https://www3.nhk.or.jp/lnews/nara/20220111/2050009395.html</t>
    <phoneticPr fontId="16"/>
  </si>
  <si>
    <t>中津川市の飲食店で作った弁当で７３人食中毒　営業禁止処分に(調査中)</t>
    <rPh sb="30" eb="33">
      <t>チョウサチュウ</t>
    </rPh>
    <phoneticPr fontId="16"/>
  </si>
  <si>
    <t>１月、岐阜県中津川市の飲食店で作った弁当を食べた７３人が下痢やおう吐などの症状を訴え、保健所は食中毒と断定し、この店を８日から営業禁止の処分にしました。営業禁止の処分になったのは、中津川市茄子川の飲食店、扇フーズです。
保健所によりますと、１月５日にこの店で作った弁当を食べた１０代未満から８０代の男女あわせて７３人が、下痢やおう吐、それに発熱などの症状を相次いで訴えたということです。
入院した人はいないということです。
保健所は、７３人全員が食べていたこの店の弁当が原因の食中毒と断定し、８日からこの店を営業禁止の処分にするとともに、食中毒の原因を調べています。</t>
    <phoneticPr fontId="16"/>
  </si>
  <si>
    <t>岐阜県</t>
    <rPh sb="0" eb="3">
      <t>ギフケン</t>
    </rPh>
    <phoneticPr fontId="16"/>
  </si>
  <si>
    <t>https://www3.nhk.or.jp/lnews/gifu/20220108/3080007895.html</t>
    <phoneticPr fontId="16"/>
  </si>
  <si>
    <t>通常、食品が食中毒菌に汚染されているかどうかは、目で見るだけではわかりません。また、従来の公定法による培養法での食中毒菌検出には、大変な時間と労力（図２）を必要とし、食中毒菌が検出されたときには、もう既に消費者まで食品が渡ってしまいます。このような問題点を解決するため、当研究所はプリマハム（株）基礎研究所との共同研究により、規制により食品に存在してはならない複数の食中毒菌（サルモネラ、リステリア、病原性大腸菌O157:H7（図1））について、一度に短時間で検出する技術を開発し、キット化しました。</t>
    <phoneticPr fontId="16"/>
  </si>
  <si>
    <t>食 中 毒 菌 汚 染 を 迅 速 判 定－ 複数の食中毒菌を一度で迅速に検出する技術 －</t>
    <phoneticPr fontId="16"/>
  </si>
  <si>
    <t>https://www.naro.affrc.go.jp/archive/nfri/seikatenji/files/2010_P8.pdf</t>
    <phoneticPr fontId="16"/>
  </si>
  <si>
    <t xml:space="preserve">農研機構 </t>
    <phoneticPr fontId="16"/>
  </si>
  <si>
    <t>https://foodtech-japan.com/2022/01/06/remilk-2/</t>
    <phoneticPr fontId="16"/>
  </si>
  <si>
    <t>https://sp.m.jiji.com/article/show/2685885</t>
    <phoneticPr fontId="16"/>
  </si>
  <si>
    <t>https://nordot.app/851633264711188480?c=39546741839462401</t>
    <phoneticPr fontId="16"/>
  </si>
  <si>
    <t>https://www.epochtimes.jp/2022/01/84414.html</t>
    <phoneticPr fontId="16"/>
  </si>
  <si>
    <t>https://www.nikkei.com/article/DGXZQOGM06CDZ0W2A100C2000000/</t>
    <phoneticPr fontId="16"/>
  </si>
  <si>
    <t>https://www.jiji.com/jc/article?k=2022010900215&amp;g=int</t>
    <phoneticPr fontId="16"/>
  </si>
  <si>
    <t>https://nordot.app/851666181760598016?c=113896078018594299</t>
    <phoneticPr fontId="16"/>
  </si>
  <si>
    <t>https://www3.nhk.or.jp/news/html/20220111/k10013424221000.html</t>
    <phoneticPr fontId="16"/>
  </si>
  <si>
    <t>https://www.nna.jp/news/show/2285446</t>
    <phoneticPr fontId="16"/>
  </si>
  <si>
    <t>https://news.yahoo.co.jp/articles/7f7898f5d0cd93fa20c489badf628f8da3221b1a</t>
    <phoneticPr fontId="16"/>
  </si>
  <si>
    <t>https://www.nikkei.com/article/DGXZQOUC05D1M0V00C22A1000000/</t>
    <phoneticPr fontId="16"/>
  </si>
  <si>
    <t>キリン、中国飲料の合弁解消へ　1000億円で持ち分売却: 日本経済新聞</t>
  </si>
  <si>
    <t>インドのiPhone工場寮って社食に虫が這ってるんだって。250人が食中毒 - Yahoo!ニュース</t>
  </si>
  <si>
    <t>米食品カーギル、インドに初の研究開発拠点 - NNA ASIA・インド・食品・飲料</t>
  </si>
  <si>
    <t>ケンタッキーフライドチキン 全米店舗で代替肉の商品 販売開始 | NHKニュース</t>
  </si>
  <si>
    <t>日本産食品の解禁議論加速　ＴＰＰにらみ、住民投票が追い風―台湾：時事ドットコム</t>
  </si>
  <si>
    <t xml:space="preserve">韓国紙「EU向け韓国産ラーメンが全量廃棄か...規則変更に対応遅れ」「韓国政府への批判避けにくい」 </t>
  </si>
  <si>
    <t>北京市当局、セブンイレブンに罰金　地図の記載巡り: 日本経済新聞</t>
  </si>
  <si>
    <t>韓国食品メーカー複数社、合同で中国パクリ業者提訴へ | 大紀元 エポックタイムズ</t>
  </si>
  <si>
    <t>KFC、全米で代替肉チキン販売　健康と環境配慮で ｜ 共同通信</t>
  </si>
  <si>
    <t>ケニアＫＦＣでポテト品切れ、国産イモ不使用発覚で不買運動 | 時事通信ニュース</t>
  </si>
  <si>
    <t>牛を使わずに「本物の」乳製品を開発するイスラエルのRemilkが約139億円を調達 | Foovo -フードテックニュース</t>
  </si>
  <si>
    <t>キリンホールディングス（HD）は中国の飲料大手、華潤集団と現地で手掛ける清涼飲料の合弁事業を解消する。合弁会社の持ち分すべてを1000億円前後で中国系ファンドに売却する。ビール大手は新興国市場の取り込みを狙って現地企業を相次ぎ買収したが、欧米大手などに押されて事業の整理を迫られている。海外戦略を転換し、高採算のクラフトビールなどに投資を振り向ける。飲料合弁の「華潤麒麟飲料」は2011年にキリンHDが4割、華潤が6割を出資して設けた。キリンHDの出資額は330億円で、紅茶飲料「午後の紅茶」などを製造・販売している。ファンドと保有株の売却に向けて最終調整しており、2月にも合意する見通し。22年12月期の決算に売却益を計上する見込みだ。
中国では全額出資子会社などを通じてビールを生産している。華潤との合弁解消で清涼飲料の製造からは撤退することになる。キリンHDは10年前後に新興国でビール会社などを相次ぎ買収したが、ブラジルから撤退するなど事業縮小を急いでいる。アサヒグループホールディングスも19年に中国での飲料事業から撤退した。大量生産する一般的なビールや飲料は利益率が低く、国内のビール各社が苦戦している。キリンは先進国に照準を合わせ、収益性の高いクラフトビールなどに軸足を移す戦略を鮮明にする。</t>
    <phoneticPr fontId="16"/>
  </si>
  <si>
    <t>インド南部にあるFoxconnのiPhone製造工場で女子工員259人が集団食中毒にかかって159人が病院に担ぎ込まれる事案が発生し、衛生管理どうなっとるんじゃい！と言われています。食中毒が起こったのは1万7000人が働くチェンナイ郊外スリペルブデュールの工場の寮で、発生したのは昨年12月15日。折しも秋のApple新作発表後でiPhone 13の製造が急ピッチで進められているさなかの出来事でした。
1部屋に6～30人が雑魚寝
Reutersが女子工員6人に聞いてみたところ、工場で働くのは農村から貧しい家族のために住み込みで出稼ぎにきている18～22歳の女の子がメインとのこと（男子みたいに組合つくらないのが女子が好まれる理由らしい…）。現地の労務基準では1人約11平米の就寝スペースを確保して、防火防災基準や衛生基準を守るとう定めているのですが、寮では1部屋に6～30人が押し込められて床に雑魚寝でした。また、トイレには水洗の水もろくに流れていなくて「いつもだれかが胸の痛みや皮膚アレルギー、食中毒を訴えている」最悪の環境だったといいます。
それでもこれだけ大規模な食中毒は今回が初めてです。いくら最低賃金の3倍もらえるからって、これじゃあ身がもたない！ということになり、17日には周辺のFoxconn社員寮の約2000人が工場周辺の主要道を閉鎖して抗議デモし、翌18日には自動車工場の男子行員も加わって警察が出動。女子工員と報道陣の計67人が身柄を拘束される事態となりました。</t>
    <phoneticPr fontId="16"/>
  </si>
  <si>
    <t>米食品大手カーギルは10日、インドで同社初となる研究開発（Ｒ＆Ｄ）拠点「カーギル・イノベーション・センター」を開設したと発表した。ＰＴＩ通信が伝えた。 設置先は北部グルガオンで、面積は１万7,000平方フィート（約1,600平方メートル）。食品の専門家や研究者27人が勤務す…
関連国・地域： インド／米国
関連業種： 食品・飲料</t>
    <phoneticPr fontId="16"/>
  </si>
  <si>
    <t>環境問題への意識の高まりなどを受けて、アメリカのファストフード大手、ケンタッキーフライドチキンは、肉を一切使わず、植物由来の代替肉を使った商品の限定販売を全米の店舗で始めました。
ケンタッキーフライドチキンによりますと、代替肉を使った商品の販売は10日から全米のおよそ4000店で始まり期間限定だということです。
代替肉は、カリフォルニア州のスタートアップ企業「ビヨンド・ミート」と共同開発したもので、エンドウ豆のたんぱく質などから作られています。
ケンタッキーフライドチキンは、3年前、ジョージア州で初めて代替肉を使った商品を試験販売したのをはじめ、おととしにはカリフォルニア州などでも好評だったことから今回、対象を全米に拡大したということです。代替肉は、家畜を育てて肉として食べるよりも温室効果ガスの排出が少ないとされ、環境問題への意識の高まりなどを背景に普及が進んでいます。
アメリカでは、ハンバーガーチェーン大手のマクドナルドが、去年11月、一部の店舗で植物由来の代替肉を使ったハンバーガーを試験販売したほか、日本でもモスバーガーを展開する会社が動物性の食材を使わない商品を販売しています。ドイツの調査会社、スタティスタによりますと、植物由来の代替肉の市場規模は2026年には世界全体で日本円にして1兆9000億円余りに上るということで、成長が見込まれています。ピザハット “代替肉のピザ” カナダで販売
アメリカのピザチェーン大手、ピザハットは、10日から植物由来の代替肉でできたソーセージを使ったピザをカナダにあるすべての店舗で販売すると発表しました。
ピザハットは去年の夏、カナダ最大の都市トロントなど一部の地域で、エンドウ豆のたんぱく質などを主な原料としたソーセージを使ったピザを試験的に販売していました。ピザハットは去年7月以降、イギリスでも植物由来の代替肉を使ったメニューを展開しています。</t>
    <phoneticPr fontId="16"/>
  </si>
  <si>
    <t>２０１１年の東京電力福島第１原発事故後、福島を含む５県産食品の輸入禁止措置を続けている台湾で、解除に向けた議論が加速している。中国に先行して環太平洋連携協定（ＴＰＰ）入りを目指す中、政府はＴＰＰを主導する日本との貿易問題を早期に解決したい考え。「あとは蔡英文総統の決断一つ」（日本政府筋）とされ、早ければ今春までに解禁されるとの見方も出ている。
【特集】「外国人にも一票　どう考える？住民投票条例
　追い風となっているのが、肥育促進剤を使った米国産などの豚肉禁輸案を否決した先月１８日の住民投票（国民投票）だ。最大野党・国民党が「食の安全より外交を優先すべきではない」と禁輸への支持を呼び掛けたのに対し、蔡総統は安全性を示す科学的なデータを駆使して否決に追い込んだ。地元メディアは、投票結果が「日本産食品の解禁を後押しする」などと報じ、関連記事を連日掲載している。
　福島、茨城、栃木、群馬、千葉の５県産食品をめぐっては、国民党が放射能汚染のリスクがある「核食」と呼び、輸入解禁に反対するキャンペーンを展開。１８年に住民投票に持ち込み、禁輸継続が決まった経緯がある。与党・民進党の郭国文立法委員（国会議員）は先月の豚肉禁輸案の否決を受け、「社会の雰囲気は変わった。（日本産食品の解禁を）これ以上先延ばしする理由はない」と断言。焦点は解禁スケジュールに移っている。今年は統一地方選に向けた動きが春から本格化するため、早ければ１～３月中に実現するとの見方もある。</t>
    <phoneticPr fontId="16"/>
  </si>
  <si>
    <t>欧州執行委員会は、2022年1月6日からEU（欧州連合）に輸入される製品に発癌性物質であるエチレンオキシド含有量が基準値を超えていないかを証明する書類の提出を義務化した。参考記事：韓国ラーメン企業連合が中国の「パクリ」生産社を提訴 「恥を知らない」「我々も日本製品をコピーしてた」ネット民
昨年、韓国産などのインスタントラーメンに同物質などがEUの基準値以上に含まれていることが発覚し、全量回収されたことを受け、ルールが厳格化されたものだ。しかし、これに対し韓国企業や政府が適時対応できなかったことから、EUに向けて航海中のラーメンが全量廃棄される可能性が浮上している。韓国の経済紙マネートゥデイは4日、この問題を取り上げ「欧州連合（ＥＵ）に輸出するために出荷した韓国産ラーメンを廃棄しなければならない危機に瀕した」とし、「 EUがラーメンに人体発がん物質がないという検査証明書を添付するように通知したが、通知前に輸出した物量が今回の措置に適用されるうるからだ」と報じた。</t>
    <phoneticPr fontId="16"/>
  </si>
  <si>
    <t>中国の北京市当局が、北京市内のコンビニエンスストア「セブンイレブン」を運営する企業に対して、15万元（約270万円）の罰金などを命じたことが6日、明らかになった。当局によると、中国での公式サイトの地図で南シナ海の島しょや釣魚島（尖閣諸島の中国名）の記載に漏れがあったほか、台湾を独立した国家として表示した誤りがあったとしている。中国政府系の信用情報サイトによると、北京市政府が昨年12月にセブンイレブンの運営会社に対して罰金と警告の処罰を決めた。新疆ウイグル自治区やチベット自治区の一部の国境の表示でも誤りがあったとしている。セブン&amp;アイ・ホールディングスは「今回の件は事実であり、真摯に受け止め改善を行っております。再発防止を徹底します」とコメントした。</t>
    <phoneticPr fontId="16"/>
  </si>
  <si>
    <t>米ケンタッキーフライドチキン（KFC）は5日、植物由来の原料を使った「代替肉」のフライドチキンを10日から期間限定で、全米で発売すると発表した。代替肉大手のビヨンド・ミートと協業し、専用に開発された代替肉を使う。　米国では消費者の健康志向と環境保護への意識の高まりを受け、代替肉の需要が伸びている。KFCとビヨンド・ミートは2019年8月、ジョージア州アトランタで最初にテスト販売し、20年7月にもカリフォルニア州の50店舗以上で販売。好評だったため全米に拡大する。価格は税別6.99ドル（約810円）から。</t>
    <phoneticPr fontId="16"/>
  </si>
  <si>
    <t>複数の韓国企業が3日、韓国食品のコピー品を生産・販売しているとして中国企業数社を相手取り、合同で提訴すると発表した。
韓国食品産業協会（KFA）の3日の発表によると、KFAは韓国食品メーカーの三養（サムヤン）食品、CJ第一製糖、大象（テサン）、オトゥギとともに共同協議体を結成し、中国最大の韓国食品パクリ業者とされる青島太陽草食と正道食品を相手取り、中国知的財産権裁判所にIP（知的財産権）訴訟を起こす予定。韓国特許庁および韓国知的財産保護院が訴訟に協力する方針だという。これまで、韓国企業が単体で中国でコピー品に対する行政処分や訴訟を起こしたことはあったが、複数の企業が共同で訴訟を起こすのは初めてだ。報道によると、共同協議体は三養食品の「ブルダック炒め麺」とオトゥギのタンミョン（春雨）など9製品の商標権所在をまとめて争う予定。コピー品は、中国全土のネットショップや実店舗で販売されており、韓国本家のパッケージデザインをほぼそのままコピーしている。
韓国の野党「国民の力」の李周桓（イ・ジュファン）議員はかつて韓国特許庁の統計を引用し、中国での韓国商標無断流用の実態を説明した。それによると、判明した盗用件数は2017年に977件、18年に1666件、19年は1486件、20年には3457件、21年8月までに1998件と20年から急増した。これまでの報道によると、韓国の大手フライドチキンチェーン各社や、「雪氷」「ソウルミルク」などの有名スイーツブランドも中国で商標が無断使用された。韓国特許庁の統計によると、2017～21年8月まで、中国での商標先取り出願による韓国企業の経済損出は333億ウォン（約33億3000万円）、商標の盗用による実際の損失額はさらに大きいものとみられる。これまで、米国の電気自動車メーカーのテスラ、アップル、日本の自動車メーカーのトヨタ、無印良品などの外資企業は中国で模倣品を製造する企業に敗訴している。</t>
    <phoneticPr fontId="16"/>
  </si>
  <si>
    <t>ケニアで、米ファストフード大手ケンタッキーフライドチキン（ＫＦＣ）の不買運動が起きている。フライドポテトが品切れとなったことで同チェーンがケニア産ジャガイモを使っていない事実が発覚し、ツイッターユーザーの怒りを買った。≪写真は米ファストフード大手ケンタッキーフライドチキン＜ＫＦＣ＞のロゴ≫
　ＫＦＣは３日、「フライドポテトは大好評につき品切れとなりました。申し訳ございません！」とツイート。代わりとなる商品を宣伝した。
　ＫＦＣの東アフリカ地域の統括責任者ジャック・トイニッセン氏は現地紙ビジネス・デーリーに対し、新型コロナウイルスのパンデミック（世界的な大流行）による国際物流の混乱が原因だと説明。コンテナ１個分のジャガイモが今週到着し、品切れは解消される見通しだとした。
　しかし、ＫＦＣが地元農家からジャガイモを仕入れていないと認めたことで、ツイッターで国民から批判の嵐が巻き起こった。ケニアは現在ジャガイモの収穫期に当たり、在庫がだぶついている。　トイニッセン氏は「全仕入れ先がグローバルな品質保証プロセスを通過する必要がある。消費者の安全を保証するためには、たとえ品切れになろうとプロセスを無視することはできない」と釈明した。
　ソーシャルメディアでは大勢が不買運動を呼び掛け、ツイッターではハッシュタグ「＃ＢｏｙｃｏｔｔＫＦＣ（ＫＦＣをボイコットしよう）」がトレンド入りした。
　あるユーザーは「真のケニア人なら、ＫＦＣのフライドポテトを食べてはいけない！ 他で食べよう」と投稿した。
　ＫＦＣは２０１１年にケニア市場に参入。現在では３５店舗を構えている。
　ＫＦＣは４日、鶏肉や野菜、小麦粉などと同様に、ジャガイモを国産に切り替える計画に着手したと発表した。方針転換とみられる。
　この騒ぎに乗じて自社製品をアピールするライバル企業も見られた。米ファストフード大手バーガーキングはツイッターに「うちには皆さんが満足するだけのフライドポテトがあります」と投稿した。</t>
    <phoneticPr fontId="16"/>
  </si>
  <si>
    <t>精密発酵によりアニマルフリーな乳製品を開発するイスラエル企業RemilkがシリーズBラウンドを1億2000万ドル（約139億円）の調達額で完了した。
ニューヨークとテルアビブを拠点とするベンチャーキャピタルHanaco Venturesが主導し、Rage Capital、CPT Capital、Precision Capitalの新しい出資者に加え、イスラエルの食品大手Tnuva、ドイツの乳製品企業Hochland、アーリーステージへ出資するfresh.fund、イスラエルのベンチャーキャピタルOurCrowdが新たに参加した。
同社は2020年にもシリーズAで約11億円を調達していたが、今回はその10倍以上となる。これによりRemilkの評価額は3億2500万ドルとなった。
牛を使うことなく本物の乳タンパク質を開発するRemilk
出典：Remilk
2019年に設立されたRemilkは、精密発酵により牛を1頭も使うことなく「本物の」乳タンパク質を開発している。共同創業者のAviv Wolff氏とOri Cohavi氏は、牛乳の化学組成を精密に区分し、液体中の脂肪、乳糖、糖質を評価して、牛乳を作るための重要な成分はタンパク質であると判断した。同社はこれらの乳タンパク質をコードする遺伝子を酵母に挿入し、効率的かつスケーラブルな方法でタンパク質を発現するよう微生物を遺伝子操作した。これにより、微生物を乳タンパク質の生産工場とすることに成功した。発酵槽の中で酵母は牛が生産するものと同等な乳タンパク質を生成する。生成された乳タンパク質を乾燥させ、粉末としたものが最終産物となる。これに水や脂肪などを加えチーズ、ヨーグルト、アイスクリームなどを作ることができる。
「本物の」牛乳と100％似ているが、乳糖、コレステロール、成長ホルモン、抗生物質は含まれていない。Remilkは牛乳を生産するメカニズム全体を単細胞性の酵母に移行させた。これにより、牛の残りの部分は不要となり、牛を成長させるために大量の資源を投入する必要がなくなる。このように、微生物を作り手として目的のタンパク質を生成する手法を精密発酵という。1980年代の合成インスリンのブレイクスルーから始まった精密発酵は近年、乳酸品を中心に食品へも開発対象を拡大しており、開発熱・投資熱が高い。Remilkの代替乳製品は畜産と比較して、必要となる土地はわずか1％、原料は4％、水は10％ですむ。牛から牛乳を生産するのに2，3年かかるのに比べて、生産期間は短い。</t>
    <phoneticPr fontId="16"/>
  </si>
  <si>
    <t>扇屋食品株式会社におけるいか加工品の不適正表示に対する措置について</t>
    <phoneticPr fontId="16"/>
  </si>
  <si>
    <t>農林水産省は、扇屋食品株式会社（本社:愛媛県伊予郡松前町大字北黒田571番地。法人番号1500001004849。以下「扇屋食品」という。）が、自らが製造するいか加工品の原材料に、「スルメイカ」を使用していないにもかかわらず、原材料名に「するめいか」と事実と異なる表示をし、一般用加工食品として販売したことを確認しました。
このため、本日、扇屋食品に対し、食品表示法に基づき、表示の是正と併せて、原因の究明・分析の徹底、再発防止対策の実施等について指示を行いました。
1.経過
農林水産省中国四国農政局及び独立行政法人農林水産消費安全技術センターが、令和3年8月11日から12月16日までの間、扇屋食品に対し、食品表示法（平成25年法律第70号）第8条第2項及び第9条第1項の規定に基づく立入検査を行いました。この結果、農林水産省は、扇屋食品が、自らが製造するいか加工品（商品名：「噛みなさいまるごと焼いか」、「話来話喰噛みごたえ」及び「直火焼きするめ」）の3商品に、「アメリカオオアカイカ」及び「ヨーロッパマツイカ」を使用し、又は「スルメイカ」と「アメリカオオアカイカ」を区別せず使用しているにもかかわらず、原材料名に「するめいか」と事実と異なる表示をして、少なくとも令和2年2月7日から令和3年6月30日までの間に、合計314,150個を一般用加工食品として販売したことを確認しました（別紙1参照）。
2.措置
扇屋食品が行った上記1.の行為は、食品表示法第4条第1項の規定に基づき定められた食品表示基準（平成27年内閣府令第10号）第3条第1項の表の「原材料名」の項の規定に違反するものです（別紙2参照）。このため、農林水産省は、扇屋食品に対し、食品表示法第6条第1項の規定に基づき、以下の内容の指示を行いました。
指示の内容
(1)販売する全ての食品について、直ちに表示の点検を行い、不適正な表示の食品については、速やかに食品表示基準の規定に従って、適正な表示に是正した上で販売すること。
(2)販売していた食品について、食品表示基準に定められた遵守事項が遵守されていなかった主な原因として、消費者に対し正しい表示を行うという意識及び食品表示制度に対する認識の欠如並びに食品表示制度についての内容確認及び管理体制の不備があると考えられることから、これを含めた原因の究明・分析を徹底すること。
(3)(2)の結果を踏まえ、食品表示に関する責任の所在を明確にするとともに、食品表示の相互チェック体制の強化、拡充その他の再発防止対策を適切に実施すること。これにより、今後、販売する食品について、食品表示基準に違反する不適正な表示を行わないこと。
(4)全役員及び全従業員に対して、食品表示制度についての啓発を行い、その遵守を徹底すること。
(5)(1)から(4)までに基づき講じた措置について、令和4年2月14日までに農林水産大臣宛てに提出すること。</t>
    <phoneticPr fontId="16"/>
  </si>
  <si>
    <t>賞味期限連動で食品値下げ　12日からロス削減の実験</t>
    <phoneticPr fontId="16"/>
  </si>
  <si>
    <t>日本総合研究所は11日、イトーヨーカ堂や凸版印刷などと連携し、食品ロスを減らすための実証実験を始めると発表した。賞味期限が近づいた食品の価格を下げるほか、電子チラシを使って産地情報を提供して消費者に購入を促し、食品廃棄の削減につなげる。
　実験は経済産業省の委託事業として、12日から2月末にかけて東京都墨田区のイトーヨーカドー曳舟店で実施する。
　値下げは、商品の需要に応じて価格を変動させる「ダイナミックプライシング」と呼ばれる手法を使う。豆腐や菓子パン、甘味類などを対象に、消費期限や賞味期限が迫った場合に表示価格を引き下げる。</t>
    <phoneticPr fontId="16"/>
  </si>
  <si>
    <t>加工食品の原料原産地表示、2022年4月から義務化～事業者のよくある質問と対応ポイント</t>
    <phoneticPr fontId="16"/>
  </si>
  <si>
    <t>平成29（2017）年9月1日、食品表示法に基づく「食品表示基準」が改正された。新たな制度では、全ての加工食品（輸入品を除く）の重量割合上位１位の原材料について原料原産地の表示が必要になる。経過措置期間は令和4（2022）年3月31日までだが、食品事業者は包材の管理や現場に混乱が生じないよう早めの切替えが必要だ。
そこで今回は新制度の概要と事業者が対応すべきポイントを、独立行政法人 農林水産消費安全技術センター（FAMIC） 表示監視部 表示指導課 専門調査官の金杉あすみ氏に解説していただいた。
原料原産地表示制度とは
そもそも原料原産地表示制度とは、「加工食品に使用されている原材料の原産地を商品に表示する制度」のこと。原産地を表示する必要がある原材料が生鮮食品の場合はその産地を、加工食品の場合はその製造地を表示する。食品表示法に規定された食品表示基準（消費者が食品を安全 に摂取し、自主的かつ合理的に選択するために必要な事項を内容とする表示の基準）のひとつとなる。制度のメリットは、「今まで原材料の原産地情報がわからなかった加工食品に新しく原産地が表示されるため、消費者がその表示を見ながら商品を選べるようになる」（金杉氏　以下同）がある。改正前は加工食品の一部に義務付けられていたが、平成29年9月の改正により全ての加工食品へと義務付けが拡大された。
原料原産地表示制度の主な改正点は？
改正前の原料原産地表示制度では原料原産地を表示すべき食品は22食品群と4品目に限られていたが、新しい制度では「輸入品を除く全ての加工食品の重量割合上位1位の原材料」が対象となる。</t>
    <phoneticPr fontId="16"/>
  </si>
  <si>
    <t>食品添加物の不使用表示に関するガイドラインについて</t>
    <phoneticPr fontId="16"/>
  </si>
  <si>
    <t xml:space="preserve">2021年3月4日に第1回食品添加物の不使用表示に関するガイドライン検討会が開催されました。2019年度実施の「食品添加物表示制度に関する検討会」における意見等を踏まえ、食品添加物の不使用表示の実態を把握し、類型化するとともに、実際の表示を例として、以下について検討していくものです。
検討内容について
（1）ガイドラインの内容
ガイドラインの対象
不使用表示の類型：誤認につながるおそれのあるものとそうでないもの
誤認につながらない表示方法
ガイドラインの猶予期間（経過措置期間）
（2）その他 ・食品表示基準Ｑ＆Ａ（加工－90）等の改正の検討 等
現行の課題
　現行の食品表示基準における食品添加物不使用表示に係る解釈は、上記（2）の食品表示基準Q&amp;A（加工－90）に記載があります。 </t>
    <phoneticPr fontId="16"/>
  </si>
  <si>
    <t>残留農薬　(1/11-1/16)</t>
    <rPh sb="0" eb="2">
      <t>ザンリュウ</t>
    </rPh>
    <rPh sb="2" eb="3">
      <t>ノウ</t>
    </rPh>
    <rPh sb="3" eb="4">
      <t>ヤク</t>
    </rPh>
    <phoneticPr fontId="5"/>
  </si>
  <si>
    <t>残留農薬基準値を超えたホウレンソウの自主回収のお知らせ（令和4年1月14日発表）</t>
    <phoneticPr fontId="16"/>
  </si>
  <si>
    <t>道の駅しょうなんが自主的に実施した残留農薬検査において、市内生産者（1名）が出荷したホウレンソウから食品衛生法で規定する残留農薬基準値を超える農薬が検出されたため、自主回収を行っています。
検査結果概要
 農産物名　ホウレンソウ
 生産者　市内生産者（1人）
 検体入手日　令和4年1月7日（金曜日）
 検査機関　(株)つくば分析センター
 検査結果　農薬「エトフェンプロックス」0.02ppm検出（基準値0.01ppm）
（検査結果受領日：令和4年1月13日）
食品衛生法違反疑い</t>
    <phoneticPr fontId="16"/>
  </si>
  <si>
    <t>https://www.city.kashiwa.lg.jp/koho/pressrelease/r3houdou/1gatsu/r4011406.html</t>
    <phoneticPr fontId="16"/>
  </si>
  <si>
    <t>残留農薬検査はどのような野菜について行っていますか。</t>
    <phoneticPr fontId="16"/>
  </si>
  <si>
    <t>野菜等の残留農薬検査については，県が毎年度策定する「徳島県食品衛生監視指導計画」に基づいて行っています。
検査の対象とする野菜は，市場に流通している野菜や果物の中から時期を考慮して選んでおり，また品目は毎年度変更しています。
徳島県産の野菜では，特産品のすだち，さつまいもや出荷量の多いにんじんなど中心に選定しているほか，農産物の加工食品についても検査を行っています。
消費者くらし安全局安全衛生課HACCP食品安全担当
徳島市万代町1ー1　　電話:088-621-2229</t>
    <phoneticPr fontId="16"/>
  </si>
  <si>
    <t>LC-MS/MS を用いた食品中の残留農薬一斉分析法の妥当性評価</t>
    <phoneticPr fontId="16"/>
  </si>
  <si>
    <t xml:space="preserve">池田 耕介、山本 直美、田野 貴仁、田畑 佳世、神藤 正則(堺市健康保険センター)
要旨
LC-MS/MS 装置の新機種導入に伴い、厚生労働省から通知されている妥当性評価ガイドラインに基づき、13 種の農作物および牛乳について妥当性評価を実施した。評価結果は良好であり、測定項目全体の 83～96%の農薬でガイドラインの目標値を満たした。
キーワード：妥当性評価、残留農薬、LC-MS/MS
はじめに
平成 22 年 12 月に「食品中に残留する農薬等に関する試験法の妥当性評価ガイドラインについて 1) (以下、ガイドライン)」
が改正され、通知試験法であっても、各機関で試験法の妥当性を評価することとなった。当所では、農作物および牛乳の残留農薬の試験を、QuEChERS 法に固相カラムによる精製を併用させた方法により実施し、妥当性評価を実施してきた </t>
    <rPh sb="30" eb="32">
      <t>サカイシ</t>
    </rPh>
    <rPh sb="32" eb="34">
      <t>ケンコウ</t>
    </rPh>
    <rPh sb="34" eb="36">
      <t>ホケン</t>
    </rPh>
    <phoneticPr fontId="16"/>
  </si>
  <si>
    <t>http://www.city.sakai.lg.jp/kenko/kenko/hokencenter/eiken/research/chousakenkyu.files/R2LCMSMS.pdf</t>
    <phoneticPr fontId="16"/>
  </si>
  <si>
    <t>日本中国</t>
    <rPh sb="0" eb="2">
      <t>ニホン</t>
    </rPh>
    <rPh sb="2" eb="4">
      <t>チュウゴク</t>
    </rPh>
    <phoneticPr fontId="16"/>
  </si>
  <si>
    <t>インド</t>
    <phoneticPr fontId="16"/>
  </si>
  <si>
    <t>米国</t>
    <rPh sb="0" eb="2">
      <t>ベイコク</t>
    </rPh>
    <phoneticPr fontId="16"/>
  </si>
  <si>
    <t>台湾</t>
    <rPh sb="0" eb="2">
      <t>タイワン</t>
    </rPh>
    <phoneticPr fontId="16"/>
  </si>
  <si>
    <t>韓国</t>
    <rPh sb="0" eb="2">
      <t>カンコク</t>
    </rPh>
    <phoneticPr fontId="16"/>
  </si>
  <si>
    <t>中国</t>
    <rPh sb="0" eb="2">
      <t>チュウゴク</t>
    </rPh>
    <phoneticPr fontId="16"/>
  </si>
  <si>
    <t>ケニア</t>
    <phoneticPr fontId="16"/>
  </si>
  <si>
    <t>イスラエル</t>
    <phoneticPr fontId="16"/>
  </si>
  <si>
    <t>なんと　444円／l</t>
    <rPh sb="7" eb="8">
      <t>エン</t>
    </rPh>
    <phoneticPr fontId="108"/>
  </si>
  <si>
    <t xml:space="preserve"> GⅡ　52週　1例</t>
    <rPh sb="6" eb="7">
      <t>シュウ</t>
    </rPh>
    <phoneticPr fontId="5"/>
  </si>
  <si>
    <t xml:space="preserve"> GⅡ　1週　0例</t>
    <rPh sb="8" eb="9">
      <t>レイ</t>
    </rPh>
    <phoneticPr fontId="5"/>
  </si>
  <si>
    <t>ノロウイルスが流行しています</t>
    <rPh sb="7" eb="9">
      <t>リュウコウ</t>
    </rPh>
    <phoneticPr fontId="5"/>
  </si>
  <si>
    <t>皆様  週刊情報2022-1を配信いたします</t>
    <phoneticPr fontId="5"/>
  </si>
  <si>
    <t>毎週　　ひとつ　　覚えていきましょう</t>
    <phoneticPr fontId="5"/>
  </si>
  <si>
    <t>今週のお題　(作業着のクリーニングは専門店でお願いします)</t>
    <rPh sb="7" eb="10">
      <t>サギョウギ</t>
    </rPh>
    <rPh sb="18" eb="21">
      <t>センモンテン</t>
    </rPh>
    <rPh sb="23" eb="24">
      <t>ネガ</t>
    </rPh>
    <phoneticPr fontId="5"/>
  </si>
  <si>
    <t>仕事が忙しいので、作業着がちょっと汚れていますが！！　　→（Ａ君　退場です！！）</t>
    <rPh sb="0" eb="2">
      <t>シゴト</t>
    </rPh>
    <rPh sb="3" eb="4">
      <t>イソガ</t>
    </rPh>
    <rPh sb="9" eb="12">
      <t>サギョウギ</t>
    </rPh>
    <rPh sb="17" eb="18">
      <t>ヨゴ</t>
    </rPh>
    <rPh sb="31" eb="32">
      <t>キミ</t>
    </rPh>
    <rPh sb="33" eb="35">
      <t>タイジョウ</t>
    </rPh>
    <phoneticPr fontId="5"/>
  </si>
  <si>
    <t>　↓　職場の先輩は以下のことを理解して　わかり易く　指導しましょう　↓</t>
    <phoneticPr fontId="5"/>
  </si>
  <si>
    <r>
      <rPr>
        <b/>
        <sz val="12"/>
        <color indexed="9"/>
        <rFont val="ＭＳ Ｐゴシック"/>
        <family val="3"/>
        <charset val="128"/>
      </rPr>
      <t>会社で決められたクリーニング交換の頻度は必ず守り、気持ち良く皆さんと一緒に作業してください。</t>
    </r>
    <r>
      <rPr>
        <b/>
        <sz val="12"/>
        <color indexed="13"/>
        <rFont val="ＭＳ Ｐゴシック"/>
        <family val="3"/>
        <charset val="128"/>
      </rPr>
      <t xml:space="preserve">
</t>
    </r>
    <r>
      <rPr>
        <b/>
        <u/>
        <sz val="12"/>
        <color indexed="41"/>
        <rFont val="ＭＳ Ｐゴシック"/>
        <family val="3"/>
        <charset val="128"/>
      </rPr>
      <t>★作業着の目的</t>
    </r>
    <r>
      <rPr>
        <b/>
        <sz val="12"/>
        <color indexed="13"/>
        <rFont val="ＭＳ Ｐゴシック"/>
        <family val="3"/>
        <charset val="128"/>
      </rPr>
      <t xml:space="preserve">
①取り扱う食品を汚さない（衛生）
②製造機械、作業環境から作業者自身を守る。（労働安全）
③清潔感を職場に醸成させる。（労働環境）
④チームに連帯感を作る。（職場協調）
⑤作業性を高める。（生産性）
</t>
    </r>
    <r>
      <rPr>
        <b/>
        <sz val="12"/>
        <color indexed="9"/>
        <rFont val="ＭＳ Ｐゴシック"/>
        <family val="3"/>
        <charset val="128"/>
      </rPr>
      <t>　特に食品安全を意識するためには、日々の作業により着衣に付着した細菌が洗濯によりどの程度除菌されるか知っておく必要があります。　</t>
    </r>
    <rPh sb="0" eb="2">
      <t>カイシャ</t>
    </rPh>
    <rPh sb="3" eb="4">
      <t>キ</t>
    </rPh>
    <rPh sb="14" eb="16">
      <t>コウカン</t>
    </rPh>
    <rPh sb="17" eb="19">
      <t>ヒンド</t>
    </rPh>
    <rPh sb="20" eb="21">
      <t>カナラ</t>
    </rPh>
    <rPh sb="22" eb="23">
      <t>マモ</t>
    </rPh>
    <rPh sb="25" eb="27">
      <t>キモ</t>
    </rPh>
    <rPh sb="28" eb="29">
      <t>ヨ</t>
    </rPh>
    <rPh sb="30" eb="31">
      <t>ミナ</t>
    </rPh>
    <rPh sb="34" eb="36">
      <t>イッショ</t>
    </rPh>
    <rPh sb="37" eb="39">
      <t>サギョウ</t>
    </rPh>
    <rPh sb="48" eb="50">
      <t>サギョウ</t>
    </rPh>
    <rPh sb="50" eb="51">
      <t>ギ</t>
    </rPh>
    <rPh sb="52" eb="54">
      <t>モクテキ</t>
    </rPh>
    <rPh sb="56" eb="57">
      <t>ト</t>
    </rPh>
    <rPh sb="58" eb="59">
      <t>アツカ</t>
    </rPh>
    <rPh sb="60" eb="62">
      <t>ショクヒン</t>
    </rPh>
    <rPh sb="63" eb="64">
      <t>ヨゴ</t>
    </rPh>
    <rPh sb="68" eb="70">
      <t>エイセイ</t>
    </rPh>
    <rPh sb="73" eb="75">
      <t>セイゾウ</t>
    </rPh>
    <rPh sb="75" eb="77">
      <t>キカイ</t>
    </rPh>
    <rPh sb="78" eb="80">
      <t>サギョウ</t>
    </rPh>
    <rPh sb="80" eb="82">
      <t>カンキョウ</t>
    </rPh>
    <rPh sb="84" eb="87">
      <t>サギョウシャ</t>
    </rPh>
    <rPh sb="87" eb="89">
      <t>ジシン</t>
    </rPh>
    <rPh sb="90" eb="91">
      <t>マモ</t>
    </rPh>
    <rPh sb="94" eb="96">
      <t>ロウドウ</t>
    </rPh>
    <rPh sb="96" eb="98">
      <t>アンゼン</t>
    </rPh>
    <rPh sb="101" eb="104">
      <t>セイケツカン</t>
    </rPh>
    <rPh sb="105" eb="107">
      <t>ショクバ</t>
    </rPh>
    <rPh sb="108" eb="110">
      <t>ジョウセイ</t>
    </rPh>
    <rPh sb="115" eb="117">
      <t>ロウドウ</t>
    </rPh>
    <rPh sb="117" eb="119">
      <t>カンキョウ</t>
    </rPh>
    <rPh sb="126" eb="129">
      <t>レンタイカン</t>
    </rPh>
    <rPh sb="130" eb="131">
      <t>ツク</t>
    </rPh>
    <rPh sb="134" eb="136">
      <t>ショクバ</t>
    </rPh>
    <rPh sb="141" eb="144">
      <t>サギョウセイ</t>
    </rPh>
    <rPh sb="145" eb="146">
      <t>タカ</t>
    </rPh>
    <rPh sb="150" eb="153">
      <t>セイサンセイ</t>
    </rPh>
    <rPh sb="156" eb="157">
      <t>トク</t>
    </rPh>
    <rPh sb="158" eb="160">
      <t>ショクヒン</t>
    </rPh>
    <rPh sb="160" eb="162">
      <t>アンゼン</t>
    </rPh>
    <rPh sb="163" eb="165">
      <t>イシキ</t>
    </rPh>
    <rPh sb="172" eb="174">
      <t>ヒビ</t>
    </rPh>
    <rPh sb="175" eb="177">
      <t>サギョウ</t>
    </rPh>
    <rPh sb="180" eb="182">
      <t>チャクイ</t>
    </rPh>
    <rPh sb="190" eb="192">
      <t>センタク</t>
    </rPh>
    <rPh sb="197" eb="199">
      <t>テイド</t>
    </rPh>
    <rPh sb="199" eb="201">
      <t>ジョキン</t>
    </rPh>
    <rPh sb="205" eb="206">
      <t>シ</t>
    </rPh>
    <rPh sb="210" eb="212">
      <t>ヒツヨウ</t>
    </rPh>
    <phoneticPr fontId="5"/>
  </si>
  <si>
    <t>★しっかりクリーニング+アイロンをすると付着菌は除菌されます。</t>
    <rPh sb="20" eb="22">
      <t>フチャク</t>
    </rPh>
    <rPh sb="22" eb="23">
      <t>キン</t>
    </rPh>
    <rPh sb="24" eb="26">
      <t>ジョキン</t>
    </rPh>
    <phoneticPr fontId="5"/>
  </si>
  <si>
    <t>（持ち帰り自宅で洗濯するのは止めましょう）</t>
  </si>
  <si>
    <t>電気洗濯機による洗浄試験</t>
    <rPh sb="0" eb="2">
      <t>デンキ</t>
    </rPh>
    <rPh sb="2" eb="5">
      <t>センタッキ</t>
    </rPh>
    <rPh sb="8" eb="10">
      <t>センジョウ</t>
    </rPh>
    <rPh sb="10" eb="12">
      <t>シケン</t>
    </rPh>
    <phoneticPr fontId="5"/>
  </si>
  <si>
    <t>供試菌　病原性大腸菌</t>
    <rPh sb="0" eb="2">
      <t>キョウシ</t>
    </rPh>
    <rPh sb="2" eb="3">
      <t>キン</t>
    </rPh>
    <rPh sb="4" eb="7">
      <t>ビョウゲンセイ</t>
    </rPh>
    <rPh sb="7" eb="10">
      <t>ダイチョウキン</t>
    </rPh>
    <phoneticPr fontId="5"/>
  </si>
  <si>
    <t>厚さmm</t>
    <rPh sb="0" eb="1">
      <t>アツ</t>
    </rPh>
    <phoneticPr fontId="5"/>
  </si>
  <si>
    <t>付着菌量(cfu/g)</t>
    <rPh sb="0" eb="2">
      <t>フチャク</t>
    </rPh>
    <rPh sb="2" eb="3">
      <t>キン</t>
    </rPh>
    <rPh sb="3" eb="4">
      <t>リョウ</t>
    </rPh>
    <phoneticPr fontId="5"/>
  </si>
  <si>
    <t>洗浄乾燥後の菌量(cfu/g)</t>
    <rPh sb="0" eb="2">
      <t>センジョウ</t>
    </rPh>
    <rPh sb="2" eb="4">
      <t>カンソウ</t>
    </rPh>
    <rPh sb="4" eb="5">
      <t>ゴ</t>
    </rPh>
    <rPh sb="6" eb="7">
      <t>キン</t>
    </rPh>
    <rPh sb="7" eb="8">
      <t>リョウ</t>
    </rPh>
    <phoneticPr fontId="5"/>
  </si>
  <si>
    <t>更にアイロン後の菌量(cfu/g)</t>
    <rPh sb="0" eb="1">
      <t>サラ</t>
    </rPh>
    <rPh sb="6" eb="7">
      <t>ゴ</t>
    </rPh>
    <rPh sb="8" eb="9">
      <t>キン</t>
    </rPh>
    <rPh sb="9" eb="10">
      <t>リョウ</t>
    </rPh>
    <phoneticPr fontId="5"/>
  </si>
  <si>
    <t>Ｃｏｔｔｏｎ　100%</t>
    <phoneticPr fontId="5"/>
  </si>
  <si>
    <r>
      <t>1.6×１０</t>
    </r>
    <r>
      <rPr>
        <b/>
        <vertAlign val="superscript"/>
        <sz val="11"/>
        <rFont val="ＭＳ Ｐゴシック"/>
        <family val="3"/>
        <charset val="128"/>
      </rPr>
      <t>５</t>
    </r>
    <phoneticPr fontId="5"/>
  </si>
  <si>
    <t>Tetron Cotton</t>
    <phoneticPr fontId="5"/>
  </si>
  <si>
    <r>
      <t>8.0×１０</t>
    </r>
    <r>
      <rPr>
        <b/>
        <vertAlign val="superscript"/>
        <sz val="11"/>
        <rFont val="ＭＳ Ｐゴシック"/>
        <family val="3"/>
        <charset val="128"/>
      </rPr>
      <t>４</t>
    </r>
    <phoneticPr fontId="5"/>
  </si>
  <si>
    <t>Vinylon denim</t>
    <phoneticPr fontId="5"/>
  </si>
  <si>
    <r>
      <t>7.5×１０</t>
    </r>
    <r>
      <rPr>
        <b/>
        <vertAlign val="superscript"/>
        <sz val="11"/>
        <rFont val="ＭＳ Ｐゴシック"/>
        <family val="3"/>
        <charset val="128"/>
      </rPr>
      <t>５</t>
    </r>
    <phoneticPr fontId="5"/>
  </si>
  <si>
    <r>
      <t>1.5×１０</t>
    </r>
    <r>
      <rPr>
        <b/>
        <vertAlign val="superscript"/>
        <sz val="11"/>
        <rFont val="ＭＳ Ｐゴシック"/>
        <family val="3"/>
        <charset val="128"/>
      </rPr>
      <t>３</t>
    </r>
    <phoneticPr fontId="5"/>
  </si>
  <si>
    <t>Vinylon Cotton</t>
    <phoneticPr fontId="5"/>
  </si>
  <si>
    <r>
      <t>7.3×１０</t>
    </r>
    <r>
      <rPr>
        <b/>
        <vertAlign val="superscript"/>
        <sz val="11"/>
        <rFont val="ＭＳ Ｐゴシック"/>
        <family val="3"/>
        <charset val="128"/>
      </rPr>
      <t>５</t>
    </r>
    <phoneticPr fontId="5"/>
  </si>
  <si>
    <t>Rayon 100%</t>
    <phoneticPr fontId="5"/>
  </si>
  <si>
    <r>
      <t>4.0×１０</t>
    </r>
    <r>
      <rPr>
        <b/>
        <vertAlign val="superscript"/>
        <sz val="11"/>
        <rFont val="ＭＳ Ｐゴシック"/>
        <family val="3"/>
        <charset val="128"/>
      </rPr>
      <t>４</t>
    </r>
    <phoneticPr fontId="5"/>
  </si>
  <si>
    <t>山本喜代三</t>
    <rPh sb="0" eb="2">
      <t>ヤマモト</t>
    </rPh>
    <rPh sb="2" eb="5">
      <t>キヨミ</t>
    </rPh>
    <phoneticPr fontId="5"/>
  </si>
  <si>
    <t>Silk 100%</t>
    <phoneticPr fontId="5"/>
  </si>
  <si>
    <r>
      <t>1.4×１０</t>
    </r>
    <r>
      <rPr>
        <b/>
        <vertAlign val="superscript"/>
        <sz val="11"/>
        <rFont val="ＭＳ Ｐゴシック"/>
        <family val="3"/>
        <charset val="128"/>
      </rPr>
      <t>５</t>
    </r>
    <phoneticPr fontId="5"/>
  </si>
  <si>
    <r>
      <t>4.0×１０</t>
    </r>
    <r>
      <rPr>
        <b/>
        <vertAlign val="superscript"/>
        <sz val="11"/>
        <rFont val="ＭＳ Ｐゴシック"/>
        <family val="3"/>
        <charset val="128"/>
      </rPr>
      <t>２</t>
    </r>
    <phoneticPr fontId="5"/>
  </si>
  <si>
    <t>防菌防黴学会　9,12,585</t>
    <rPh sb="0" eb="2">
      <t>ボウキン</t>
    </rPh>
    <rPh sb="2" eb="4">
      <t>ボウバイ</t>
    </rPh>
    <rPh sb="4" eb="6">
      <t>ガッカイ</t>
    </rPh>
    <phoneticPr fontId="5"/>
  </si>
  <si>
    <t>今週の新型コロナ 新規感染者数　世界で２,000万人(対前週の増加に対して更に460万人増加)　</t>
    <rPh sb="0" eb="2">
      <t>コンシュウ</t>
    </rPh>
    <rPh sb="9" eb="15">
      <t>シンキカンセンシャスウ</t>
    </rPh>
    <rPh sb="24" eb="26">
      <t>マンニン</t>
    </rPh>
    <rPh sb="27" eb="28">
      <t>タイ</t>
    </rPh>
    <rPh sb="28" eb="30">
      <t>ゼンシュウ</t>
    </rPh>
    <rPh sb="31" eb="33">
      <t>ゾウカ</t>
    </rPh>
    <rPh sb="34" eb="35">
      <t>タイ</t>
    </rPh>
    <rPh sb="37" eb="38">
      <t>サラ</t>
    </rPh>
    <rPh sb="42" eb="43">
      <t>マン</t>
    </rPh>
    <rPh sb="43" eb="44">
      <t>ニン</t>
    </rPh>
    <rPh sb="44" eb="46">
      <t>ゾウカ</t>
    </rPh>
    <phoneticPr fontId="5"/>
  </si>
  <si>
    <t xml:space="preserve">
世界の新規感染者数: 2,000万人で感染拡大 　世界は第4波の最大ピーにさしかかる。
北半球の平均気温が下がってきているの急拡大。</t>
    <rPh sb="1" eb="3">
      <t>セカイ</t>
    </rPh>
    <rPh sb="4" eb="6">
      <t>シンキ</t>
    </rPh>
    <rPh sb="6" eb="10">
      <t>カンセンシャスウ</t>
    </rPh>
    <rPh sb="17" eb="19">
      <t>マンニン</t>
    </rPh>
    <rPh sb="20" eb="24">
      <t>カンセンカクダイ</t>
    </rPh>
    <rPh sb="26" eb="28">
      <t>セカイ</t>
    </rPh>
    <rPh sb="29" eb="30">
      <t>ダイ</t>
    </rPh>
    <rPh sb="31" eb="32">
      <t>ハ</t>
    </rPh>
    <rPh sb="33" eb="35">
      <t>サイダイ</t>
    </rPh>
    <rPh sb="45" eb="48">
      <t>キタハンキュウ</t>
    </rPh>
    <rPh sb="49" eb="53">
      <t>ヘイキンキオン</t>
    </rPh>
    <rPh sb="54" eb="55">
      <t>サ</t>
    </rPh>
    <rPh sb="63" eb="66">
      <t>キュウカクダイ</t>
    </rPh>
    <phoneticPr fontId="5"/>
  </si>
  <si>
    <t>必要な人だけ病院措置であとは自宅療養が必要な対策</t>
    <rPh sb="0" eb="2">
      <t>ヒツヨウ</t>
    </rPh>
    <rPh sb="3" eb="4">
      <t>ヒト</t>
    </rPh>
    <rPh sb="6" eb="8">
      <t>ビョウイン</t>
    </rPh>
    <rPh sb="8" eb="10">
      <t>ソチ</t>
    </rPh>
    <rPh sb="14" eb="18">
      <t>ジタクリョウヨウ</t>
    </rPh>
    <rPh sb="19" eb="21">
      <t>ヒツヨウ</t>
    </rPh>
    <rPh sb="22" eb="24">
      <t>タイサク</t>
    </rPh>
    <phoneticPr fontId="10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</si>
</sst>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 numFmtId="186" formatCode="#,##0_);[Red]\(#,##0\)"/>
  </numFmts>
  <fonts count="225">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16"/>
      <color indexed="4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sz val="12.55"/>
      <name val="ＭＳ Ｐゴシック"/>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b/>
      <sz val="20"/>
      <color rgb="FF000000"/>
      <name val="ＭＳ Ｐゴシック"/>
      <family val="3"/>
      <charset val="128"/>
    </font>
    <font>
      <sz val="11"/>
      <name val="ＭＳ Ｐゴシック"/>
      <family val="3"/>
      <charset val="128"/>
      <scheme val="minor"/>
    </font>
    <font>
      <b/>
      <sz val="10"/>
      <name val="ＭＳ Ｐゴシック"/>
      <family val="3"/>
      <charset val="128"/>
    </font>
    <font>
      <b/>
      <u/>
      <sz val="12"/>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u/>
      <sz val="13"/>
      <color theme="0"/>
      <name val="Inherit"/>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b/>
      <sz val="18"/>
      <color rgb="FFFF0000"/>
      <name val="ＭＳ Ｐゴシック"/>
      <family val="2"/>
      <charset val="128"/>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ＭＳ Ｐゴシック"/>
      <family val="3"/>
      <charset val="128"/>
    </font>
    <font>
      <sz val="13"/>
      <color theme="0"/>
      <name val="Arial"/>
      <family val="2"/>
    </font>
    <font>
      <b/>
      <sz val="18"/>
      <color indexed="8"/>
      <name val="ＭＳ Ｐゴシック"/>
      <family val="3"/>
      <charset val="128"/>
    </font>
    <font>
      <b/>
      <sz val="12"/>
      <name val="Arial"/>
      <family val="2"/>
    </font>
    <font>
      <b/>
      <sz val="12"/>
      <color rgb="FFFF0000"/>
      <name val="Arial"/>
      <family val="2"/>
    </font>
    <font>
      <b/>
      <sz val="12"/>
      <name val="ＭＳ Ｐゴシック"/>
      <family val="2"/>
      <charset val="128"/>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20"/>
      <color theme="1"/>
      <name val="ＭＳ Ｐゴシック"/>
      <family val="3"/>
      <charset val="128"/>
      <scheme val="minor"/>
    </font>
    <font>
      <b/>
      <sz val="10"/>
      <color rgb="FFFFFFFF"/>
      <name val="Arial"/>
      <family val="2"/>
    </font>
    <font>
      <b/>
      <sz val="16"/>
      <color rgb="FFFF0000"/>
      <name val="Arial"/>
      <family val="2"/>
      <charset val="128"/>
    </font>
    <font>
      <sz val="14"/>
      <color theme="1"/>
      <name val="ＭＳ Ｐゴシック"/>
      <family val="3"/>
      <charset val="128"/>
      <scheme val="minor"/>
    </font>
    <font>
      <sz val="11"/>
      <color rgb="FF000000"/>
      <name val="ＭＳ Ｐゴシック"/>
      <family val="3"/>
      <charset val="128"/>
    </font>
    <font>
      <b/>
      <sz val="13"/>
      <color theme="0"/>
      <name val="Arial"/>
      <family val="2"/>
    </font>
    <font>
      <b/>
      <sz val="20"/>
      <name val="ＭＳ Ｐゴシック"/>
      <family val="3"/>
      <charset val="134"/>
    </font>
    <font>
      <b/>
      <sz val="20"/>
      <color rgb="FF000000"/>
      <name val="メイリオ"/>
      <family val="3"/>
      <charset val="128"/>
    </font>
    <font>
      <b/>
      <sz val="12"/>
      <name val="Segoe UI"/>
      <family val="2"/>
    </font>
    <font>
      <sz val="13"/>
      <color theme="0"/>
      <name val="ＭＳ ゴシック"/>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ＭＳ Ｐゴシック"/>
      <family val="3"/>
      <charset val="128"/>
      <scheme val="minor"/>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b/>
      <sz val="13"/>
      <color theme="0"/>
      <name val="Inherit"/>
    </font>
    <font>
      <sz val="19"/>
      <name val="ＭＳ Ｐゴシック"/>
      <family val="3"/>
      <charset val="128"/>
    </font>
    <font>
      <sz val="16"/>
      <name val="Microsoft YaHei"/>
      <family val="3"/>
      <charset val="128"/>
    </font>
    <font>
      <b/>
      <sz val="9"/>
      <color rgb="FFFF0000"/>
      <name val="ＭＳ Ｐゴシック"/>
      <family val="3"/>
      <charset val="128"/>
    </font>
    <font>
      <b/>
      <sz val="20"/>
      <color theme="1"/>
      <name val="BIZ UDPゴシック"/>
      <family val="3"/>
      <charset val="128"/>
    </font>
    <font>
      <b/>
      <sz val="22"/>
      <color theme="1"/>
      <name val="BIZ UDPゴシック"/>
      <family val="3"/>
      <charset val="128"/>
    </font>
    <font>
      <b/>
      <sz val="13"/>
      <color theme="0"/>
      <name val="Inherit"/>
      <family val="2"/>
    </font>
    <font>
      <b/>
      <sz val="13"/>
      <color theme="0"/>
      <name val="ＭＳ Ｐゴシック"/>
      <family val="3"/>
      <charset val="128"/>
    </font>
    <font>
      <b/>
      <sz val="16"/>
      <color theme="1"/>
      <name val="ＭＳ Ｐゴシック"/>
      <family val="3"/>
      <charset val="128"/>
    </font>
    <font>
      <b/>
      <sz val="14"/>
      <color theme="1"/>
      <name val="ＭＳ Ｐゴシック"/>
      <family val="3"/>
      <charset val="128"/>
      <scheme val="minor"/>
    </font>
    <font>
      <sz val="18"/>
      <color theme="1"/>
      <name val="ＭＳ Ｐゴシック"/>
      <family val="3"/>
      <charset val="128"/>
      <scheme val="minor"/>
    </font>
    <font>
      <b/>
      <sz val="24"/>
      <color theme="0"/>
      <name val="BIZ UDPゴシック"/>
      <family val="3"/>
      <charset val="128"/>
    </font>
    <font>
      <u/>
      <sz val="18"/>
      <color indexed="12"/>
      <name val="ＭＳ Ｐゴシック"/>
      <family val="3"/>
      <charset val="128"/>
    </font>
    <font>
      <b/>
      <sz val="18"/>
      <color theme="1"/>
      <name val="BIZ UDPゴシック"/>
      <family val="3"/>
      <charset val="128"/>
    </font>
    <font>
      <b/>
      <sz val="18"/>
      <color rgb="FFFF0000"/>
      <name val="BIZ UDPゴシック"/>
      <family val="3"/>
      <charset val="128"/>
    </font>
    <font>
      <b/>
      <sz val="14"/>
      <color rgb="FF000000"/>
      <name val="ＭＳ Ｐゴシック"/>
      <family val="3"/>
      <charset val="128"/>
    </font>
    <font>
      <sz val="16"/>
      <color rgb="FFFF0000"/>
      <name val="ＭＳ Ｐゴシック"/>
      <family val="3"/>
      <charset val="128"/>
    </font>
    <font>
      <b/>
      <sz val="14"/>
      <color rgb="FFFF0000"/>
      <name val="BIZ UDPゴシック"/>
      <family val="3"/>
      <charset val="128"/>
    </font>
    <font>
      <sz val="20"/>
      <color indexed="9"/>
      <name val="ＭＳ Ｐゴシック"/>
      <family val="3"/>
      <charset val="128"/>
    </font>
    <font>
      <sz val="8.8000000000000007"/>
      <color indexed="23"/>
      <name val="ＭＳ Ｐゴシック"/>
      <family val="3"/>
      <charset val="128"/>
    </font>
    <font>
      <sz val="10"/>
      <name val="Arial"/>
      <family val="2"/>
    </font>
    <font>
      <b/>
      <sz val="14"/>
      <color indexed="53"/>
      <name val="ＭＳ Ｐゴシック"/>
      <family val="3"/>
      <charset val="128"/>
    </font>
    <font>
      <sz val="14"/>
      <color indexed="63"/>
      <name val="Arial"/>
      <family val="2"/>
    </font>
    <font>
      <b/>
      <sz val="10"/>
      <color indexed="62"/>
      <name val="ＭＳ Ｐゴシック"/>
      <family val="3"/>
      <charset val="128"/>
    </font>
    <font>
      <sz val="10"/>
      <color indexed="62"/>
      <name val="ＭＳ Ｐゴシック"/>
      <family val="3"/>
      <charset val="128"/>
    </font>
    <font>
      <b/>
      <sz val="12"/>
      <color indexed="13"/>
      <name val="ＭＳ Ｐゴシック"/>
      <family val="3"/>
      <charset val="128"/>
    </font>
    <font>
      <b/>
      <u/>
      <sz val="12"/>
      <color indexed="41"/>
      <name val="ＭＳ Ｐゴシック"/>
      <family val="3"/>
      <charset val="128"/>
    </font>
    <font>
      <sz val="12"/>
      <color indexed="9"/>
      <name val="ＭＳ Ｐゴシック"/>
      <family val="3"/>
      <charset val="128"/>
    </font>
    <font>
      <b/>
      <sz val="14"/>
      <color indexed="12"/>
      <name val="ＭＳ Ｐゴシック"/>
      <family val="3"/>
      <charset val="128"/>
    </font>
    <font>
      <b/>
      <sz val="8"/>
      <color indexed="10"/>
      <name val="ＭＳ Ｐゴシック"/>
      <family val="3"/>
      <charset val="128"/>
    </font>
    <font>
      <b/>
      <sz val="12"/>
      <color indexed="10"/>
      <name val="ＭＳ Ｐゴシック"/>
      <family val="3"/>
      <charset val="128"/>
    </font>
    <font>
      <b/>
      <sz val="12"/>
      <color theme="8" tint="-0.249977111117893"/>
      <name val="ＭＳ Ｐゴシック"/>
      <family val="3"/>
      <charset val="128"/>
    </font>
    <font>
      <b/>
      <sz val="10"/>
      <color indexed="10"/>
      <name val="ＭＳ Ｐゴシック"/>
      <family val="3"/>
      <charset val="128"/>
    </font>
    <font>
      <b/>
      <sz val="9"/>
      <name val="ＭＳ Ｐゴシック"/>
      <family val="3"/>
      <charset val="128"/>
    </font>
    <font>
      <b/>
      <vertAlign val="superscript"/>
      <sz val="11"/>
      <name val="ＭＳ Ｐゴシック"/>
      <family val="3"/>
      <charset val="128"/>
    </font>
  </fonts>
  <fills count="5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rgb="FFFFCC99"/>
        <bgColor indexed="64"/>
      </patternFill>
    </fill>
    <fill>
      <patternFill patternType="solid">
        <fgColor rgb="FF6EF729"/>
        <bgColor indexed="64"/>
      </patternFill>
    </fill>
    <fill>
      <patternFill patternType="solid">
        <fgColor theme="4"/>
        <bgColor indexed="64"/>
      </patternFill>
    </fill>
    <fill>
      <patternFill patternType="solid">
        <fgColor theme="4" tint="0.39997558519241921"/>
        <bgColor indexed="64"/>
      </patternFill>
    </fill>
    <fill>
      <patternFill patternType="solid">
        <fgColor theme="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00CC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66CCFF"/>
        <bgColor indexed="64"/>
      </patternFill>
    </fill>
    <fill>
      <patternFill patternType="solid">
        <fgColor theme="0" tint="-4.9989318521683403E-2"/>
        <bgColor indexed="64"/>
      </patternFill>
    </fill>
    <fill>
      <patternFill patternType="solid">
        <fgColor indexed="12"/>
        <bgColor indexed="64"/>
      </patternFill>
    </fill>
    <fill>
      <patternFill patternType="solid">
        <fgColor indexed="45"/>
        <bgColor indexed="64"/>
      </patternFill>
    </fill>
    <fill>
      <patternFill patternType="solid">
        <fgColor indexed="48"/>
        <bgColor indexed="64"/>
      </patternFill>
    </fill>
    <fill>
      <patternFill patternType="solid">
        <fgColor theme="8" tint="0.79998168889431442"/>
        <bgColor indexed="64"/>
      </patternFill>
    </fill>
  </fills>
  <borders count="266">
    <border>
      <left/>
      <right/>
      <top/>
      <bottom/>
      <diagonal/>
    </border>
    <border>
      <left style="medium">
        <color indexed="12"/>
      </left>
      <right style="medium">
        <color indexed="12"/>
      </right>
      <top style="double">
        <color indexed="12"/>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right style="medium">
        <color indexed="12"/>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rgb="FF888888"/>
      </right>
      <top/>
      <bottom style="medium">
        <color rgb="FF888888"/>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thick">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right/>
      <top style="medium">
        <color indexed="12"/>
      </top>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top/>
      <bottom style="medium">
        <color indexed="12"/>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style="medium">
        <color auto="1"/>
      </left>
      <right style="medium">
        <color indexed="12"/>
      </right>
      <top style="medium">
        <color indexed="12"/>
      </top>
      <bottom style="thin">
        <color indexed="12"/>
      </bottom>
      <diagonal/>
    </border>
    <border>
      <left style="medium">
        <color indexed="12"/>
      </left>
      <right style="medium">
        <color indexed="12"/>
      </right>
      <top/>
      <bottom style="medium">
        <color auto="1"/>
      </bottom>
      <diagonal/>
    </border>
    <border>
      <left style="medium">
        <color indexed="12"/>
      </left>
      <right style="medium">
        <color auto="1"/>
      </right>
      <top style="medium">
        <color indexed="12"/>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rgb="FFD0D0D0"/>
      </right>
      <top/>
      <bottom style="medium">
        <color rgb="FFD0D0D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thick">
        <color indexed="12"/>
      </right>
      <top style="thin">
        <color rgb="FF0070C0"/>
      </top>
      <bottom style="thick">
        <color indexed="12"/>
      </bottom>
      <diagonal/>
    </border>
    <border>
      <left style="medium">
        <color auto="1"/>
      </left>
      <right style="medium">
        <color indexed="12"/>
      </right>
      <top style="thin">
        <color rgb="FF0070C0"/>
      </top>
      <bottom style="medium">
        <color auto="1"/>
      </bottom>
      <diagonal/>
    </border>
    <border>
      <left style="medium">
        <color rgb="FF888888"/>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12"/>
      </left>
      <right/>
      <top style="thin">
        <color indexed="12"/>
      </top>
      <bottom style="medium">
        <color indexed="12"/>
      </bottom>
      <diagonal/>
    </border>
    <border>
      <left style="thin">
        <color indexed="64"/>
      </left>
      <right style="thin">
        <color indexed="64"/>
      </right>
      <top/>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medium">
        <color theme="1" tint="4.9989318521683403E-2"/>
      </left>
      <right style="medium">
        <color theme="1" tint="4.9989318521683403E-2"/>
      </right>
      <top style="medium">
        <color indexed="23"/>
      </top>
      <bottom style="medium">
        <color indexed="23"/>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8"/>
      </left>
      <right/>
      <top style="medium">
        <color indexed="8"/>
      </top>
      <bottom/>
      <diagonal/>
    </border>
    <border>
      <left/>
      <right/>
      <top style="medium">
        <color indexed="8"/>
      </top>
      <bottom/>
      <diagonal/>
    </border>
    <border>
      <left style="medium">
        <color indexed="10"/>
      </left>
      <right/>
      <top style="medium">
        <color indexed="10"/>
      </top>
      <bottom style="hair">
        <color indexed="10"/>
      </bottom>
      <diagonal/>
    </border>
    <border>
      <left/>
      <right style="medium">
        <color indexed="10"/>
      </right>
      <top style="medium">
        <color indexed="10"/>
      </top>
      <bottom style="hair">
        <color indexed="10"/>
      </bottom>
      <diagonal/>
    </border>
    <border>
      <left style="medium">
        <color indexed="64"/>
      </left>
      <right/>
      <top style="medium">
        <color indexed="64"/>
      </top>
      <bottom style="dashed">
        <color indexed="36"/>
      </bottom>
      <diagonal/>
    </border>
    <border>
      <left/>
      <right style="thin">
        <color indexed="36"/>
      </right>
      <top style="medium">
        <color indexed="64"/>
      </top>
      <bottom style="dashed">
        <color indexed="36"/>
      </bottom>
      <diagonal/>
    </border>
    <border>
      <left style="thin">
        <color indexed="36"/>
      </left>
      <right style="thin">
        <color indexed="36"/>
      </right>
      <top style="medium">
        <color indexed="64"/>
      </top>
      <bottom style="dashed">
        <color indexed="36"/>
      </bottom>
      <diagonal/>
    </border>
    <border>
      <left style="thin">
        <color indexed="36"/>
      </left>
      <right/>
      <top style="medium">
        <color indexed="64"/>
      </top>
      <bottom style="dashed">
        <color indexed="36"/>
      </bottom>
      <diagonal/>
    </border>
    <border>
      <left/>
      <right/>
      <top style="medium">
        <color indexed="64"/>
      </top>
      <bottom style="dashed">
        <color indexed="36"/>
      </bottom>
      <diagonal/>
    </border>
    <border>
      <left style="medium">
        <color indexed="10"/>
      </left>
      <right/>
      <top style="hair">
        <color indexed="10"/>
      </top>
      <bottom style="hair">
        <color indexed="10"/>
      </bottom>
      <diagonal/>
    </border>
    <border>
      <left/>
      <right style="medium">
        <color indexed="10"/>
      </right>
      <top style="hair">
        <color indexed="10"/>
      </top>
      <bottom style="hair">
        <color indexed="10"/>
      </bottom>
      <diagonal/>
    </border>
    <border>
      <left style="medium">
        <color indexed="64"/>
      </left>
      <right/>
      <top style="dashed">
        <color indexed="36"/>
      </top>
      <bottom style="dashed">
        <color indexed="36"/>
      </bottom>
      <diagonal/>
    </border>
    <border>
      <left/>
      <right style="thin">
        <color indexed="36"/>
      </right>
      <top style="dashed">
        <color indexed="36"/>
      </top>
      <bottom style="dashed">
        <color indexed="36"/>
      </bottom>
      <diagonal/>
    </border>
    <border>
      <left style="thin">
        <color indexed="36"/>
      </left>
      <right style="thin">
        <color indexed="36"/>
      </right>
      <top style="dashed">
        <color indexed="36"/>
      </top>
      <bottom style="dashed">
        <color indexed="36"/>
      </bottom>
      <diagonal/>
    </border>
    <border>
      <left style="thin">
        <color indexed="36"/>
      </left>
      <right/>
      <top style="dashed">
        <color indexed="36"/>
      </top>
      <bottom style="dashed">
        <color indexed="36"/>
      </bottom>
      <diagonal/>
    </border>
    <border>
      <left/>
      <right/>
      <top style="dashed">
        <color indexed="36"/>
      </top>
      <bottom style="dashed">
        <color indexed="36"/>
      </bottom>
      <diagonal/>
    </border>
    <border>
      <left style="medium">
        <color indexed="64"/>
      </left>
      <right/>
      <top style="dashed">
        <color indexed="36"/>
      </top>
      <bottom style="medium">
        <color indexed="64"/>
      </bottom>
      <diagonal/>
    </border>
    <border>
      <left/>
      <right style="thin">
        <color indexed="36"/>
      </right>
      <top style="dashed">
        <color indexed="36"/>
      </top>
      <bottom style="medium">
        <color indexed="64"/>
      </bottom>
      <diagonal/>
    </border>
    <border>
      <left style="thin">
        <color indexed="36"/>
      </left>
      <right style="thin">
        <color indexed="36"/>
      </right>
      <top style="dashed">
        <color indexed="36"/>
      </top>
      <bottom style="medium">
        <color indexed="64"/>
      </bottom>
      <diagonal/>
    </border>
    <border>
      <left style="thin">
        <color indexed="36"/>
      </left>
      <right/>
      <top style="dashed">
        <color indexed="36"/>
      </top>
      <bottom style="medium">
        <color indexed="64"/>
      </bottom>
      <diagonal/>
    </border>
    <border>
      <left/>
      <right/>
      <top style="dashed">
        <color indexed="36"/>
      </top>
      <bottom style="medium">
        <color indexed="64"/>
      </bottom>
      <diagonal/>
    </border>
    <border>
      <left style="medium">
        <color indexed="10"/>
      </left>
      <right/>
      <top style="hair">
        <color indexed="10"/>
      </top>
      <bottom style="medium">
        <color indexed="10"/>
      </bottom>
      <diagonal/>
    </border>
    <border>
      <left/>
      <right style="medium">
        <color indexed="10"/>
      </right>
      <top style="hair">
        <color indexed="10"/>
      </top>
      <bottom style="medium">
        <color indexed="10"/>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2">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1" fillId="0" borderId="0">
      <alignment vertical="center"/>
    </xf>
    <xf numFmtId="0" fontId="6" fillId="0" borderId="0"/>
    <xf numFmtId="0" fontId="71" fillId="0" borderId="0">
      <alignment vertical="center"/>
    </xf>
    <xf numFmtId="0" fontId="6"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3" fillId="0" borderId="0">
      <alignment vertical="center"/>
    </xf>
    <xf numFmtId="0" fontId="4"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cellStyleXfs>
  <cellXfs count="956">
    <xf numFmtId="0" fontId="0" fillId="0" borderId="0" xfId="0">
      <alignment vertical="center"/>
    </xf>
    <xf numFmtId="0" fontId="6" fillId="0" borderId="0" xfId="2">
      <alignment vertical="center"/>
    </xf>
    <xf numFmtId="0" fontId="6" fillId="2" borderId="0" xfId="2" applyFill="1" applyBorder="1" applyAlignment="1">
      <alignment horizontal="center" vertical="center"/>
    </xf>
    <xf numFmtId="14" fontId="19" fillId="3" borderId="2"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6" fillId="6" borderId="0" xfId="2" applyFill="1">
      <alignment vertical="center"/>
    </xf>
    <xf numFmtId="177" fontId="12" fillId="3" borderId="10" xfId="2" applyNumberFormat="1" applyFont="1" applyFill="1" applyBorder="1" applyAlignment="1">
      <alignment horizontal="center" vertical="center" shrinkToFit="1"/>
    </xf>
    <xf numFmtId="177" fontId="23" fillId="6" borderId="11" xfId="2" applyNumberFormat="1" applyFont="1" applyFill="1" applyBorder="1" applyAlignment="1">
      <alignment horizontal="center" vertical="center" wrapText="1"/>
    </xf>
    <xf numFmtId="0" fontId="6" fillId="0" borderId="12" xfId="2" applyBorder="1">
      <alignment vertical="center"/>
    </xf>
    <xf numFmtId="0" fontId="23" fillId="6" borderId="14" xfId="2" applyFont="1" applyFill="1" applyBorder="1" applyAlignment="1">
      <alignment horizontal="center" vertical="center"/>
    </xf>
    <xf numFmtId="0" fontId="0" fillId="0" borderId="10" xfId="0" applyBorder="1" applyAlignment="1">
      <alignment horizontal="center" vertical="center" wrapText="1"/>
    </xf>
    <xf numFmtId="0" fontId="0" fillId="2" borderId="10" xfId="0" applyFill="1" applyBorder="1" applyAlignment="1">
      <alignment horizontal="center" vertical="center" wrapText="1"/>
    </xf>
    <xf numFmtId="0" fontId="6" fillId="0" borderId="10" xfId="2" applyBorder="1" applyAlignment="1">
      <alignment horizontal="center" vertical="center" wrapText="1"/>
    </xf>
    <xf numFmtId="0" fontId="23" fillId="6" borderId="16" xfId="2" applyFont="1" applyFill="1" applyBorder="1" applyAlignment="1">
      <alignment horizontal="center" vertical="center"/>
    </xf>
    <xf numFmtId="0" fontId="23" fillId="6" borderId="9" xfId="2" applyFont="1" applyFill="1" applyBorder="1" applyAlignment="1">
      <alignment horizontal="center" vertical="center"/>
    </xf>
    <xf numFmtId="0" fontId="23" fillId="0" borderId="16" xfId="2" applyFont="1" applyBorder="1" applyAlignment="1">
      <alignment horizontal="center" vertical="center"/>
    </xf>
    <xf numFmtId="0" fontId="6" fillId="2" borderId="10" xfId="2" applyFill="1" applyBorder="1" applyAlignment="1">
      <alignment horizontal="center" vertical="center" wrapText="1"/>
    </xf>
    <xf numFmtId="0" fontId="23" fillId="6" borderId="18" xfId="2" applyFont="1" applyFill="1" applyBorder="1" applyAlignment="1">
      <alignment horizontal="center" vertical="center"/>
    </xf>
    <xf numFmtId="177" fontId="17" fillId="6" borderId="19" xfId="2" applyNumberFormat="1" applyFont="1" applyFill="1" applyBorder="1" applyAlignment="1">
      <alignment horizontal="center" vertical="center" wrapText="1"/>
    </xf>
    <xf numFmtId="0" fontId="23" fillId="6" borderId="12" xfId="2" applyFont="1" applyFill="1" applyBorder="1" applyAlignment="1">
      <alignment horizontal="center" vertical="center"/>
    </xf>
    <xf numFmtId="0" fontId="6" fillId="6" borderId="18" xfId="2" applyFill="1" applyBorder="1">
      <alignment vertical="center"/>
    </xf>
    <xf numFmtId="0" fontId="6" fillId="6" borderId="19" xfId="2" applyFill="1" applyBorder="1">
      <alignment vertical="center"/>
    </xf>
    <xf numFmtId="0" fontId="6" fillId="6" borderId="12" xfId="2" applyFill="1" applyBorder="1">
      <alignment vertical="center"/>
    </xf>
    <xf numFmtId="0" fontId="6" fillId="6" borderId="20" xfId="2" applyFill="1" applyBorder="1">
      <alignment vertical="center"/>
    </xf>
    <xf numFmtId="0" fontId="14" fillId="6" borderId="21" xfId="2" applyFont="1" applyFill="1" applyBorder="1">
      <alignment vertical="center"/>
    </xf>
    <xf numFmtId="0" fontId="6" fillId="6" borderId="6" xfId="2" applyFill="1" applyBorder="1">
      <alignment vertical="center"/>
    </xf>
    <xf numFmtId="0" fontId="6" fillId="0" borderId="20" xfId="2" applyBorder="1">
      <alignment vertical="center"/>
    </xf>
    <xf numFmtId="0" fontId="6" fillId="6" borderId="22" xfId="2" applyFill="1" applyBorder="1">
      <alignment vertical="center"/>
    </xf>
    <xf numFmtId="0" fontId="6" fillId="6" borderId="23" xfId="2" applyFill="1" applyBorder="1">
      <alignment vertical="center"/>
    </xf>
    <xf numFmtId="0" fontId="6" fillId="6" borderId="24" xfId="2" applyFill="1" applyBorder="1">
      <alignment vertical="center"/>
    </xf>
    <xf numFmtId="0" fontId="6" fillId="0" borderId="25" xfId="2" applyBorder="1">
      <alignment vertical="center"/>
    </xf>
    <xf numFmtId="0" fontId="6" fillId="0" borderId="26" xfId="2" applyBorder="1">
      <alignment vertical="center"/>
    </xf>
    <xf numFmtId="0" fontId="6" fillId="0" borderId="27" xfId="2" applyBorder="1">
      <alignment vertical="center"/>
    </xf>
    <xf numFmtId="0" fontId="6" fillId="0" borderId="28" xfId="2" applyBorder="1">
      <alignment vertical="center"/>
    </xf>
    <xf numFmtId="0" fontId="18" fillId="3" borderId="29" xfId="2" applyFont="1" applyFill="1" applyBorder="1" applyAlignment="1">
      <alignment horizontal="center" vertical="center" wrapText="1"/>
    </xf>
    <xf numFmtId="0" fontId="25" fillId="0" borderId="0" xfId="2" applyFont="1" applyFill="1" applyBorder="1" applyAlignment="1">
      <alignment vertical="center"/>
    </xf>
    <xf numFmtId="0" fontId="21" fillId="0" borderId="0" xfId="2" applyFont="1" applyFill="1" applyBorder="1" applyAlignment="1">
      <alignment vertical="top" wrapText="1"/>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7" xfId="2" applyFont="1" applyFill="1" applyBorder="1" applyAlignment="1">
      <alignment horizontal="center" vertical="center"/>
    </xf>
    <xf numFmtId="14" fontId="10" fillId="2" borderId="38"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40" xfId="2" applyFont="1" applyFill="1" applyBorder="1" applyAlignment="1">
      <alignment vertical="center" wrapText="1"/>
    </xf>
    <xf numFmtId="0" fontId="6" fillId="6" borderId="41" xfId="2" applyFill="1" applyBorder="1" applyAlignment="1">
      <alignment vertical="center" wrapText="1"/>
    </xf>
    <xf numFmtId="0" fontId="6" fillId="6" borderId="42"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8" fillId="0" borderId="35" xfId="1" applyFill="1" applyBorder="1" applyAlignment="1" applyProtection="1">
      <alignment vertical="center" wrapText="1"/>
    </xf>
    <xf numFmtId="0" fontId="10" fillId="6" borderId="0" xfId="2" applyFont="1" applyFill="1">
      <alignment vertical="center"/>
    </xf>
    <xf numFmtId="14" fontId="27" fillId="3" borderId="2" xfId="1" applyNumberFormat="1" applyFont="1" applyFill="1" applyBorder="1" applyAlignment="1" applyProtection="1">
      <alignment horizontal="center" vertical="center" wrapText="1" shrinkToFit="1"/>
    </xf>
    <xf numFmtId="14" fontId="21" fillId="0" borderId="0" xfId="2" applyNumberFormat="1" applyFont="1" applyFill="1" applyBorder="1" applyAlignment="1">
      <alignment horizontal="center" vertical="center"/>
    </xf>
    <xf numFmtId="0" fontId="35" fillId="10" borderId="50" xfId="17" applyFont="1" applyFill="1" applyBorder="1" applyAlignment="1">
      <alignment horizontal="left" vertical="center"/>
    </xf>
    <xf numFmtId="0" fontId="35" fillId="10" borderId="51" xfId="17" applyFont="1" applyFill="1" applyBorder="1" applyAlignment="1">
      <alignment horizontal="center" vertical="center"/>
    </xf>
    <xf numFmtId="0" fontId="35" fillId="10" borderId="51" xfId="2" applyFont="1" applyFill="1" applyBorder="1" applyAlignment="1">
      <alignment horizontal="center" vertical="center"/>
    </xf>
    <xf numFmtId="0" fontId="36" fillId="10" borderId="51" xfId="2" applyFont="1" applyFill="1" applyBorder="1" applyAlignment="1">
      <alignment horizontal="center" vertical="center"/>
    </xf>
    <xf numFmtId="0" fontId="36" fillId="10" borderId="52" xfId="2" applyFont="1" applyFill="1" applyBorder="1" applyAlignment="1">
      <alignment horizontal="center" vertical="center"/>
    </xf>
    <xf numFmtId="0" fontId="37" fillId="0" borderId="0" xfId="2" applyFont="1">
      <alignment vertical="center"/>
    </xf>
    <xf numFmtId="0" fontId="40" fillId="0" borderId="0" xfId="2" applyFont="1" applyAlignment="1">
      <alignment horizontal="center" vertical="center"/>
    </xf>
    <xf numFmtId="0" fontId="41" fillId="0" borderId="0" xfId="2" applyFont="1" applyAlignment="1">
      <alignment vertical="center" wrapText="1"/>
    </xf>
    <xf numFmtId="0" fontId="1" fillId="0" borderId="0" xfId="17">
      <alignment vertical="center"/>
    </xf>
    <xf numFmtId="0" fontId="42" fillId="0" borderId="0" xfId="17" applyFont="1">
      <alignment vertical="center"/>
    </xf>
    <xf numFmtId="0" fontId="36" fillId="10" borderId="53" xfId="2" applyFont="1" applyFill="1" applyBorder="1" applyAlignment="1">
      <alignment horizontal="center" vertical="center"/>
    </xf>
    <xf numFmtId="0" fontId="36" fillId="10" borderId="54" xfId="2" applyFont="1" applyFill="1" applyBorder="1" applyAlignment="1">
      <alignment horizontal="center" vertical="center"/>
    </xf>
    <xf numFmtId="0" fontId="43" fillId="0" borderId="0" xfId="2" applyFont="1" applyAlignment="1">
      <alignment vertical="center" wrapText="1"/>
    </xf>
    <xf numFmtId="0" fontId="45" fillId="0" borderId="0" xfId="2" applyFont="1">
      <alignment vertical="center"/>
    </xf>
    <xf numFmtId="0" fontId="46" fillId="0" borderId="0" xfId="2" applyFont="1" applyAlignment="1">
      <alignment horizontal="center" vertical="center"/>
    </xf>
    <xf numFmtId="0" fontId="1" fillId="11" borderId="54" xfId="17" applyFill="1" applyBorder="1">
      <alignment vertical="center"/>
    </xf>
    <xf numFmtId="0" fontId="39" fillId="0" borderId="0" xfId="17" applyFont="1" applyAlignment="1">
      <alignment horizontal="center" vertical="center"/>
    </xf>
    <xf numFmtId="0" fontId="47" fillId="0" borderId="0" xfId="2" applyFont="1" applyAlignment="1">
      <alignment vertical="center" wrapText="1"/>
    </xf>
    <xf numFmtId="0" fontId="8" fillId="0" borderId="53" xfId="1" applyFill="1" applyBorder="1" applyAlignment="1" applyProtection="1">
      <alignment vertical="center"/>
    </xf>
    <xf numFmtId="0" fontId="1" fillId="11" borderId="54" xfId="17" applyFill="1" applyBorder="1" applyAlignment="1">
      <alignment horizontal="center" vertical="center"/>
    </xf>
    <xf numFmtId="0" fontId="43" fillId="0" borderId="0" xfId="2" applyFont="1">
      <alignment vertical="center"/>
    </xf>
    <xf numFmtId="0" fontId="8" fillId="11" borderId="0" xfId="1" applyFill="1" applyBorder="1" applyAlignment="1" applyProtection="1">
      <alignment vertical="center" wrapText="1"/>
    </xf>
    <xf numFmtId="0" fontId="6" fillId="11" borderId="54" xfId="2" applyFill="1" applyBorder="1" applyAlignment="1">
      <alignment vertical="center" wrapText="1"/>
    </xf>
    <xf numFmtId="0" fontId="47" fillId="0" borderId="0" xfId="17" applyFont="1" applyAlignment="1">
      <alignment vertical="center" wrapText="1"/>
    </xf>
    <xf numFmtId="0" fontId="49" fillId="0" borderId="0" xfId="17" applyFont="1" applyAlignment="1">
      <alignment horizontal="left" vertical="center"/>
    </xf>
    <xf numFmtId="0" fontId="39"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1" fillId="13" borderId="60" xfId="17" applyFont="1" applyFill="1" applyBorder="1" applyAlignment="1">
      <alignment horizontal="center" vertical="center"/>
    </xf>
    <xf numFmtId="180" fontId="51" fillId="13" borderId="61" xfId="17" applyNumberFormat="1" applyFont="1" applyFill="1" applyBorder="1" applyAlignment="1">
      <alignment horizontal="center" vertical="center"/>
    </xf>
    <xf numFmtId="0" fontId="58" fillId="3" borderId="62" xfId="17" applyFont="1" applyFill="1" applyBorder="1" applyAlignment="1">
      <alignment horizontal="center" vertical="center" wrapText="1"/>
    </xf>
    <xf numFmtId="0" fontId="7" fillId="3" borderId="63" xfId="17" applyFont="1" applyFill="1" applyBorder="1" applyAlignment="1">
      <alignment horizontal="center" vertical="center" wrapText="1"/>
    </xf>
    <xf numFmtId="0" fontId="14" fillId="3" borderId="63" xfId="17" applyFont="1" applyFill="1" applyBorder="1" applyAlignment="1">
      <alignment horizontal="center" vertical="center" wrapText="1"/>
    </xf>
    <xf numFmtId="0" fontId="60" fillId="3" borderId="63" xfId="17" applyFont="1" applyFill="1" applyBorder="1" applyAlignment="1">
      <alignment horizontal="center" vertical="center" wrapText="1"/>
    </xf>
    <xf numFmtId="0" fontId="7" fillId="3" borderId="64" xfId="17" applyFont="1" applyFill="1" applyBorder="1" applyAlignment="1">
      <alignment horizontal="center" vertical="center" wrapText="1"/>
    </xf>
    <xf numFmtId="0" fontId="7" fillId="3" borderId="39" xfId="17" applyFont="1" applyFill="1" applyBorder="1" applyAlignment="1">
      <alignment horizontal="center" vertical="center" wrapText="1"/>
    </xf>
    <xf numFmtId="176" fontId="61" fillId="3" borderId="46" xfId="17" applyNumberFormat="1" applyFont="1" applyFill="1" applyBorder="1" applyAlignment="1">
      <alignment horizontal="center" vertical="center" wrapText="1"/>
    </xf>
    <xf numFmtId="0" fontId="61" fillId="3" borderId="46" xfId="17" applyFont="1" applyFill="1" applyBorder="1" applyAlignment="1">
      <alignment horizontal="left" vertical="center" wrapText="1"/>
    </xf>
    <xf numFmtId="0" fontId="7" fillId="3" borderId="33" xfId="17" applyFont="1" applyFill="1" applyBorder="1" applyAlignment="1">
      <alignment horizontal="center" vertical="center" wrapText="1"/>
    </xf>
    <xf numFmtId="176" fontId="61" fillId="14" borderId="65" xfId="17" applyNumberFormat="1" applyFont="1" applyFill="1" applyBorder="1" applyAlignment="1">
      <alignment horizontal="center" vertical="center" wrapText="1"/>
    </xf>
    <xf numFmtId="0" fontId="61" fillId="14" borderId="65" xfId="17" applyFont="1" applyFill="1" applyBorder="1" applyAlignment="1">
      <alignment horizontal="left" vertical="center" wrapText="1"/>
    </xf>
    <xf numFmtId="0" fontId="65" fillId="15" borderId="66" xfId="17" applyFont="1" applyFill="1" applyBorder="1" applyAlignment="1">
      <alignment horizontal="center" vertical="center" wrapText="1"/>
    </xf>
    <xf numFmtId="176" fontId="63" fillId="15" borderId="66" xfId="17" applyNumberFormat="1" applyFont="1" applyFill="1" applyBorder="1" applyAlignment="1">
      <alignment horizontal="center" vertical="center" wrapText="1"/>
    </xf>
    <xf numFmtId="181" fontId="65" fillId="11" borderId="66" xfId="0" applyNumberFormat="1" applyFont="1" applyFill="1" applyBorder="1" applyAlignment="1">
      <alignment horizontal="center" vertical="center"/>
    </xf>
    <xf numFmtId="0" fontId="65" fillId="15" borderId="67" xfId="17" applyFont="1" applyFill="1" applyBorder="1" applyAlignment="1">
      <alignment horizontal="center" vertical="center" wrapText="1"/>
    </xf>
    <xf numFmtId="182" fontId="67" fillId="15" borderId="68" xfId="17" applyNumberFormat="1" applyFont="1" applyFill="1" applyBorder="1" applyAlignment="1">
      <alignment horizontal="center" vertical="center" wrapText="1"/>
    </xf>
    <xf numFmtId="0" fontId="7" fillId="3" borderId="40" xfId="17" applyFont="1" applyFill="1" applyBorder="1" applyAlignment="1">
      <alignment horizontal="center" vertical="center" wrapText="1"/>
    </xf>
    <xf numFmtId="0" fontId="7" fillId="3" borderId="41" xfId="17" applyFont="1" applyFill="1" applyBorder="1" applyAlignment="1">
      <alignment horizontal="center" vertical="center" wrapText="1"/>
    </xf>
    <xf numFmtId="0" fontId="14" fillId="3" borderId="41" xfId="17" applyFont="1" applyFill="1" applyBorder="1" applyAlignment="1">
      <alignment horizontal="center" vertical="center" wrapText="1"/>
    </xf>
    <xf numFmtId="0" fontId="60" fillId="3" borderId="41" xfId="17" applyFont="1" applyFill="1" applyBorder="1" applyAlignment="1">
      <alignment horizontal="center" vertical="center" wrapText="1"/>
    </xf>
    <xf numFmtId="0" fontId="7" fillId="3" borderId="42"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7" xfId="2" applyBorder="1" applyAlignment="1">
      <alignment vertical="top" wrapText="1"/>
    </xf>
    <xf numFmtId="0" fontId="6" fillId="16" borderId="17" xfId="2" applyFill="1" applyBorder="1" applyAlignment="1">
      <alignment vertical="top" wrapText="1"/>
    </xf>
    <xf numFmtId="0" fontId="23" fillId="0" borderId="0" xfId="2" applyFont="1" applyAlignment="1">
      <alignment vertical="top" wrapText="1"/>
    </xf>
    <xf numFmtId="0" fontId="6" fillId="2" borderId="17" xfId="2" applyFill="1" applyBorder="1" applyAlignment="1">
      <alignment vertical="top" wrapText="1"/>
    </xf>
    <xf numFmtId="0" fontId="6" fillId="2" borderId="70" xfId="2" applyFill="1" applyBorder="1" applyAlignment="1">
      <alignment vertical="top" wrapText="1"/>
    </xf>
    <xf numFmtId="0" fontId="6" fillId="2" borderId="71" xfId="2" applyFill="1" applyBorder="1" applyAlignment="1">
      <alignment vertical="top" wrapText="1"/>
    </xf>
    <xf numFmtId="0" fontId="1" fillId="2" borderId="72" xfId="2" applyFont="1" applyFill="1" applyBorder="1" applyAlignment="1">
      <alignment vertical="top" wrapText="1"/>
    </xf>
    <xf numFmtId="0" fontId="1" fillId="2" borderId="70" xfId="2" applyFont="1" applyFill="1" applyBorder="1" applyAlignment="1">
      <alignment vertical="top" wrapText="1"/>
    </xf>
    <xf numFmtId="0" fontId="1" fillId="2" borderId="69" xfId="2" applyFont="1" applyFill="1" applyBorder="1" applyAlignment="1">
      <alignment vertical="top" wrapText="1"/>
    </xf>
    <xf numFmtId="0" fontId="6" fillId="3" borderId="17" xfId="2" applyFill="1" applyBorder="1">
      <alignment vertical="center"/>
    </xf>
    <xf numFmtId="0" fontId="1" fillId="3" borderId="73" xfId="2" applyFont="1" applyFill="1" applyBorder="1" applyAlignment="1">
      <alignment vertical="top" wrapText="1"/>
    </xf>
    <xf numFmtId="0" fontId="6" fillId="17" borderId="17" xfId="2" applyFill="1" applyBorder="1">
      <alignment vertical="center"/>
    </xf>
    <xf numFmtId="0" fontId="0" fillId="0" borderId="75" xfId="0" applyBorder="1">
      <alignment vertical="center"/>
    </xf>
    <xf numFmtId="0" fontId="15" fillId="0" borderId="75" xfId="0" applyFont="1" applyBorder="1">
      <alignment vertical="center"/>
    </xf>
    <xf numFmtId="0" fontId="0" fillId="0" borderId="76" xfId="0" applyBorder="1">
      <alignment vertical="center"/>
    </xf>
    <xf numFmtId="0" fontId="0" fillId="0" borderId="56" xfId="0" applyBorder="1">
      <alignment vertical="center"/>
    </xf>
    <xf numFmtId="177" fontId="12" fillId="22" borderId="10" xfId="2" applyNumberFormat="1" applyFont="1" applyFill="1" applyBorder="1" applyAlignment="1">
      <alignment horizontal="center" vertical="center" shrinkToFit="1"/>
    </xf>
    <xf numFmtId="177" fontId="23" fillId="22" borderId="13" xfId="2" applyNumberFormat="1" applyFont="1" applyFill="1" applyBorder="1" applyAlignment="1">
      <alignment horizontal="center" vertical="center" shrinkToFit="1"/>
    </xf>
    <xf numFmtId="0" fontId="6" fillId="22" borderId="0" xfId="2" applyFill="1" applyBorder="1" applyAlignment="1">
      <alignment horizontal="center" vertical="center"/>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3"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10" xfId="2" applyFill="1" applyBorder="1" applyAlignment="1">
      <alignment horizontal="center" vertical="center" wrapText="1"/>
    </xf>
    <xf numFmtId="0" fontId="6" fillId="0" borderId="111" xfId="2" applyBorder="1" applyAlignment="1">
      <alignment horizontal="center" vertical="center" wrapText="1"/>
    </xf>
    <xf numFmtId="0" fontId="6" fillId="7" borderId="111" xfId="2" applyFill="1" applyBorder="1" applyAlignment="1">
      <alignment horizontal="center" vertical="center" wrapText="1"/>
    </xf>
    <xf numFmtId="0" fontId="1" fillId="6" borderId="0" xfId="2" applyFont="1" applyFill="1">
      <alignment vertical="center"/>
    </xf>
    <xf numFmtId="0" fontId="21" fillId="0" borderId="48" xfId="1" applyFont="1" applyFill="1" applyBorder="1" applyAlignment="1" applyProtection="1">
      <alignment vertical="top" wrapText="1"/>
    </xf>
    <xf numFmtId="0" fontId="72" fillId="22" borderId="0" xfId="0" applyFont="1" applyFill="1" applyAlignment="1">
      <alignment vertical="top" wrapText="1"/>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5" xfId="0" applyBorder="1" applyAlignment="1">
      <alignment vertical="top"/>
    </xf>
    <xf numFmtId="0" fontId="0" fillId="0" borderId="0" xfId="0" applyAlignment="1">
      <alignment vertical="top"/>
    </xf>
    <xf numFmtId="0" fontId="77" fillId="22" borderId="0" xfId="0" applyFont="1" applyFill="1">
      <alignment vertical="center"/>
    </xf>
    <xf numFmtId="0" fontId="76" fillId="22" borderId="0" xfId="0" applyFont="1" applyFill="1">
      <alignment vertical="center"/>
    </xf>
    <xf numFmtId="0" fontId="1" fillId="16" borderId="72" xfId="2" applyFont="1" applyFill="1" applyBorder="1" applyAlignment="1">
      <alignment vertical="top" wrapText="1"/>
    </xf>
    <xf numFmtId="0" fontId="80" fillId="0" borderId="0" xfId="0" applyFont="1" applyAlignment="1">
      <alignment horizontal="justify" vertical="center"/>
    </xf>
    <xf numFmtId="0" fontId="83" fillId="0" borderId="64" xfId="0" applyFont="1" applyBorder="1" applyAlignment="1">
      <alignment horizontal="justify" vertical="center" wrapText="1"/>
    </xf>
    <xf numFmtId="0" fontId="83" fillId="0" borderId="42" xfId="0" applyFont="1" applyBorder="1" applyAlignment="1">
      <alignment horizontal="justify" vertical="center" wrapText="1"/>
    </xf>
    <xf numFmtId="0" fontId="80" fillId="0" borderId="117" xfId="0" applyFont="1" applyBorder="1" applyAlignment="1">
      <alignment horizontal="center" vertical="center" wrapText="1"/>
    </xf>
    <xf numFmtId="0" fontId="80" fillId="0" borderId="42" xfId="0" applyFont="1" applyBorder="1" applyAlignment="1">
      <alignment horizontal="center" vertical="center" wrapText="1"/>
    </xf>
    <xf numFmtId="0" fontId="80" fillId="30" borderId="42" xfId="0" applyFont="1" applyFill="1" applyBorder="1" applyAlignment="1">
      <alignment horizontal="justify" vertical="center" wrapText="1"/>
    </xf>
    <xf numFmtId="0" fontId="80" fillId="0" borderId="42" xfId="0" applyFont="1" applyBorder="1" applyAlignment="1">
      <alignment horizontal="justify" vertical="center" wrapText="1"/>
    </xf>
    <xf numFmtId="0" fontId="7" fillId="31" borderId="63" xfId="17" applyFont="1" applyFill="1" applyBorder="1" applyAlignment="1">
      <alignment horizontal="center" vertical="center" wrapText="1"/>
    </xf>
    <xf numFmtId="0" fontId="8" fillId="22" borderId="0" xfId="1" applyFill="1" applyBorder="1" applyAlignment="1" applyProtection="1">
      <alignment horizontal="left" vertical="center"/>
    </xf>
    <xf numFmtId="0" fontId="0" fillId="0" borderId="0" xfId="0" applyAlignment="1">
      <alignment horizontal="left" vertical="center"/>
    </xf>
    <xf numFmtId="0" fontId="84" fillId="0" borderId="0" xfId="0" applyFont="1" applyAlignment="1">
      <alignment horizontal="left" vertical="center"/>
    </xf>
    <xf numFmtId="0" fontId="85" fillId="0" borderId="0" xfId="0" applyFont="1" applyAlignment="1">
      <alignment horizontal="center" vertical="center" wrapText="1"/>
    </xf>
    <xf numFmtId="0" fontId="85" fillId="0" borderId="0" xfId="0" applyFont="1" applyAlignment="1">
      <alignment horizontal="left" vertical="center" wrapText="1"/>
    </xf>
    <xf numFmtId="0" fontId="80" fillId="26" borderId="117" xfId="0" applyFont="1" applyFill="1" applyBorder="1" applyAlignment="1">
      <alignment horizontal="center" vertical="center" wrapText="1"/>
    </xf>
    <xf numFmtId="0" fontId="80" fillId="26" borderId="42" xfId="0" applyFont="1" applyFill="1" applyBorder="1" applyAlignment="1">
      <alignment horizontal="center" vertical="center" wrapText="1"/>
    </xf>
    <xf numFmtId="0" fontId="80" fillId="26" borderId="42" xfId="0" applyFont="1" applyFill="1" applyBorder="1" applyAlignment="1">
      <alignment horizontal="justify" vertical="center" wrapText="1"/>
    </xf>
    <xf numFmtId="0" fontId="75" fillId="22" borderId="0" xfId="0" applyFont="1" applyFill="1" applyAlignment="1">
      <alignment horizontal="center" vertical="center"/>
    </xf>
    <xf numFmtId="0" fontId="80" fillId="22" borderId="117" xfId="0" applyFont="1" applyFill="1" applyBorder="1" applyAlignment="1">
      <alignment horizontal="center" vertical="center" wrapText="1"/>
    </xf>
    <xf numFmtId="0" fontId="80" fillId="22" borderId="42" xfId="0" applyFont="1" applyFill="1" applyBorder="1" applyAlignment="1">
      <alignment horizontal="center" vertical="center" wrapText="1"/>
    </xf>
    <xf numFmtId="0" fontId="80" fillId="22" borderId="42" xfId="0" applyFont="1" applyFill="1" applyBorder="1" applyAlignment="1">
      <alignment horizontal="justify" vertical="center" wrapText="1"/>
    </xf>
    <xf numFmtId="0" fontId="72" fillId="26" borderId="0" xfId="0" applyFont="1" applyFill="1" applyAlignment="1">
      <alignment vertical="top" wrapText="1"/>
    </xf>
    <xf numFmtId="0" fontId="8" fillId="0" borderId="140" xfId="1" applyFill="1" applyBorder="1" applyAlignment="1" applyProtection="1">
      <alignment vertical="center" wrapText="1"/>
    </xf>
    <xf numFmtId="0" fontId="98" fillId="0" borderId="64" xfId="0" applyFont="1" applyBorder="1" applyAlignment="1">
      <alignment horizontal="justify" vertical="center" wrapText="1"/>
    </xf>
    <xf numFmtId="0" fontId="98" fillId="0" borderId="42" xfId="0" applyFont="1" applyBorder="1" applyAlignment="1">
      <alignment horizontal="justify" vertical="center" wrapText="1"/>
    </xf>
    <xf numFmtId="0" fontId="98" fillId="30" borderId="42" xfId="0" applyFont="1" applyFill="1" applyBorder="1" applyAlignment="1">
      <alignment horizontal="justify" vertical="center" wrapText="1"/>
    </xf>
    <xf numFmtId="0" fontId="103" fillId="0" borderId="0" xfId="17" applyFont="1">
      <alignment vertical="center"/>
    </xf>
    <xf numFmtId="0" fontId="102" fillId="0" borderId="0" xfId="2" applyFont="1">
      <alignment vertical="center"/>
    </xf>
    <xf numFmtId="0" fontId="104" fillId="23" borderId="144" xfId="0" applyFont="1" applyFill="1" applyBorder="1" applyAlignment="1">
      <alignment horizontal="center" vertical="center" wrapText="1"/>
    </xf>
    <xf numFmtId="0" fontId="104" fillId="0" borderId="144" xfId="0" applyFont="1" applyBorder="1" applyAlignment="1">
      <alignment horizontal="center" vertical="center" wrapText="1"/>
    </xf>
    <xf numFmtId="0" fontId="0" fillId="27" borderId="0" xfId="0" applyFill="1">
      <alignment vertical="center"/>
    </xf>
    <xf numFmtId="0" fontId="80"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9" xfId="2" applyFont="1" applyFill="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32" fillId="0" borderId="13" xfId="0" applyFont="1" applyBorder="1" applyAlignment="1">
      <alignment horizontal="center" vertical="center" wrapText="1"/>
    </xf>
    <xf numFmtId="0" fontId="21" fillId="0" borderId="146" xfId="1" applyFont="1" applyFill="1" applyBorder="1" applyAlignment="1" applyProtection="1">
      <alignment vertical="top" wrapText="1"/>
    </xf>
    <xf numFmtId="0" fontId="95" fillId="26"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vertical="top" wrapText="1"/>
    </xf>
    <xf numFmtId="0" fontId="74" fillId="27" borderId="0" xfId="0" applyFont="1" applyFill="1" applyAlignment="1">
      <alignment vertical="top" wrapText="1"/>
    </xf>
    <xf numFmtId="0" fontId="97" fillId="27" borderId="0" xfId="0" applyFont="1" applyFill="1" applyAlignment="1">
      <alignment horizontal="center" vertical="center" wrapText="1"/>
    </xf>
    <xf numFmtId="0" fontId="97" fillId="27" borderId="0" xfId="0" applyFont="1" applyFill="1" applyAlignment="1">
      <alignment horizontal="center" vertical="top" wrapText="1"/>
    </xf>
    <xf numFmtId="0" fontId="99" fillId="27" borderId="0" xfId="0" applyFont="1" applyFill="1" applyAlignment="1">
      <alignment horizontal="center" vertical="top" wrapText="1"/>
    </xf>
    <xf numFmtId="0" fontId="97" fillId="27" borderId="0" xfId="0" applyFont="1" applyFill="1" applyAlignment="1">
      <alignment vertical="top" wrapText="1"/>
    </xf>
    <xf numFmtId="0" fontId="95" fillId="22" borderId="0" xfId="0" applyFont="1" applyFill="1" applyAlignment="1">
      <alignment vertical="top" wrapText="1"/>
    </xf>
    <xf numFmtId="0" fontId="0" fillId="22" borderId="0" xfId="0" applyFill="1" applyAlignment="1">
      <alignment horizontal="left" vertical="top" wrapText="1" indent="1"/>
    </xf>
    <xf numFmtId="0" fontId="28" fillId="28" borderId="0" xfId="0" applyFont="1" applyFill="1" applyAlignment="1">
      <alignment vertical="center"/>
    </xf>
    <xf numFmtId="14" fontId="29" fillId="24" borderId="3" xfId="2" applyNumberFormat="1" applyFont="1" applyFill="1" applyBorder="1" applyAlignment="1">
      <alignment horizontal="center" vertical="center" shrinkToFit="1"/>
    </xf>
    <xf numFmtId="14" fontId="30" fillId="24" borderId="4" xfId="2" applyNumberFormat="1" applyFont="1" applyFill="1" applyBorder="1" applyAlignment="1">
      <alignment horizontal="center" vertical="center" shrinkToFit="1"/>
    </xf>
    <xf numFmtId="0" fontId="28" fillId="24" borderId="44" xfId="0" applyFont="1" applyFill="1" applyBorder="1" applyAlignment="1">
      <alignment horizontal="center" vertical="center" wrapText="1"/>
    </xf>
    <xf numFmtId="0" fontId="112" fillId="24" borderId="36" xfId="2" applyFont="1" applyFill="1" applyBorder="1" applyAlignment="1">
      <alignment horizontal="center" vertical="center" wrapText="1"/>
    </xf>
    <xf numFmtId="0" fontId="117" fillId="3" borderId="30" xfId="2" applyFont="1" applyFill="1" applyBorder="1" applyAlignment="1">
      <alignment horizontal="center" vertical="center"/>
    </xf>
    <xf numFmtId="14" fontId="117" fillId="3" borderId="31" xfId="2" applyNumberFormat="1" applyFont="1" applyFill="1" applyBorder="1" applyAlignment="1">
      <alignment horizontal="center" vertical="center"/>
    </xf>
    <xf numFmtId="0" fontId="117" fillId="3" borderId="47" xfId="2" applyFont="1" applyFill="1" applyBorder="1" applyAlignment="1">
      <alignment horizontal="center" vertical="center"/>
    </xf>
    <xf numFmtId="14" fontId="117" fillId="3" borderId="46" xfId="2" applyNumberFormat="1" applyFont="1" applyFill="1" applyBorder="1" applyAlignment="1">
      <alignment horizontal="center" vertical="center"/>
    </xf>
    <xf numFmtId="0" fontId="117" fillId="3" borderId="12" xfId="2" applyFont="1" applyFill="1" applyBorder="1" applyAlignment="1">
      <alignment horizontal="center" vertical="center" wrapText="1"/>
    </xf>
    <xf numFmtId="14" fontId="117" fillId="3" borderId="2" xfId="2" applyNumberFormat="1" applyFont="1" applyFill="1" applyBorder="1" applyAlignment="1">
      <alignment horizontal="center" vertical="center"/>
    </xf>
    <xf numFmtId="0" fontId="117" fillId="3" borderId="45" xfId="2" applyFont="1" applyFill="1" applyBorder="1" applyAlignment="1">
      <alignment horizontal="center" vertical="center"/>
    </xf>
    <xf numFmtId="14" fontId="117" fillId="3" borderId="3" xfId="2" applyNumberFormat="1" applyFont="1" applyFill="1" applyBorder="1" applyAlignment="1">
      <alignment horizontal="center" vertical="center"/>
    </xf>
    <xf numFmtId="0" fontId="117" fillId="3" borderId="12" xfId="2" applyFont="1" applyFill="1" applyBorder="1" applyAlignment="1">
      <alignment horizontal="center" vertical="center"/>
    </xf>
    <xf numFmtId="0" fontId="117" fillId="22" borderId="0" xfId="2" applyFont="1" applyFill="1" applyBorder="1" applyAlignment="1">
      <alignment horizontal="center" vertical="center"/>
    </xf>
    <xf numFmtId="14" fontId="117" fillId="22" borderId="0" xfId="2" applyNumberFormat="1" applyFont="1" applyFill="1" applyBorder="1" applyAlignment="1">
      <alignment horizontal="center" vertical="center"/>
    </xf>
    <xf numFmtId="0" fontId="23" fillId="22" borderId="0" xfId="2" applyFont="1" applyFill="1" applyBorder="1" applyAlignment="1">
      <alignment horizontal="center" vertical="center"/>
    </xf>
    <xf numFmtId="0" fontId="118" fillId="0" borderId="0" xfId="2" applyFont="1" applyFill="1" applyBorder="1" applyAlignment="1">
      <alignment horizontal="center" vertical="center"/>
    </xf>
    <xf numFmtId="14" fontId="117" fillId="0" borderId="0" xfId="2" applyNumberFormat="1" applyFont="1" applyFill="1" applyBorder="1" applyAlignment="1">
      <alignment horizontal="center" vertical="center"/>
    </xf>
    <xf numFmtId="0" fontId="109" fillId="26" borderId="120" xfId="0" applyFont="1" applyFill="1" applyBorder="1" applyAlignment="1">
      <alignment horizontal="left" vertical="center"/>
    </xf>
    <xf numFmtId="0" fontId="109" fillId="26" borderId="121" xfId="0" applyFont="1" applyFill="1" applyBorder="1" applyAlignment="1">
      <alignment horizontal="left" vertical="center"/>
    </xf>
    <xf numFmtId="0" fontId="122" fillId="26" borderId="119" xfId="0" applyFont="1" applyFill="1" applyBorder="1" applyAlignment="1">
      <alignment horizontal="left" vertical="center"/>
    </xf>
    <xf numFmtId="0" fontId="0" fillId="0" borderId="17" xfId="0" applyBorder="1" applyAlignment="1">
      <alignment vertical="top" wrapText="1"/>
    </xf>
    <xf numFmtId="0" fontId="24" fillId="22" borderId="43" xfId="2" applyFont="1" applyFill="1" applyBorder="1" applyAlignment="1">
      <alignment horizontal="center" vertical="center" wrapText="1"/>
    </xf>
    <xf numFmtId="0" fontId="23" fillId="24" borderId="5" xfId="2" applyFont="1" applyFill="1" applyBorder="1" applyAlignment="1">
      <alignment horizontal="center" vertical="center" wrapText="1"/>
    </xf>
    <xf numFmtId="177" fontId="10" fillId="22" borderId="109" xfId="2" applyNumberFormat="1" applyFont="1" applyFill="1" applyBorder="1" applyAlignment="1">
      <alignment horizontal="center" vertical="center" wrapText="1"/>
    </xf>
    <xf numFmtId="14" fontId="26" fillId="6" borderId="0" xfId="2" applyNumberFormat="1" applyFont="1" applyFill="1" applyAlignment="1">
      <alignment horizontal="left" vertical="center"/>
    </xf>
    <xf numFmtId="14" fontId="26" fillId="6" borderId="0" xfId="2" applyNumberFormat="1" applyFont="1" applyFill="1" applyBorder="1" applyAlignment="1">
      <alignment horizontal="left" vertical="center"/>
    </xf>
    <xf numFmtId="0" fontId="26" fillId="0" borderId="0" xfId="2" applyFont="1" applyAlignment="1">
      <alignment horizontal="left" vertical="center"/>
    </xf>
    <xf numFmtId="177" fontId="10" fillId="22" borderId="110" xfId="2" applyNumberFormat="1" applyFont="1" applyFill="1" applyBorder="1" applyAlignment="1">
      <alignment horizontal="center" vertical="center" wrapText="1"/>
    </xf>
    <xf numFmtId="0" fontId="24" fillId="22" borderId="10" xfId="2" applyFont="1" applyFill="1" applyBorder="1" applyAlignment="1">
      <alignment horizontal="center" vertical="center" wrapText="1"/>
    </xf>
    <xf numFmtId="180" fontId="51" fillId="13" borderId="153" xfId="17" applyNumberFormat="1" applyFont="1" applyFill="1" applyBorder="1" applyAlignment="1">
      <alignment horizontal="center" vertical="center"/>
    </xf>
    <xf numFmtId="0" fontId="8" fillId="0" borderId="0" xfId="1" applyAlignment="1" applyProtection="1">
      <alignment vertical="center" wrapText="1"/>
    </xf>
    <xf numFmtId="0" fontId="8" fillId="0" borderId="145" xfId="1" applyFill="1" applyBorder="1" applyAlignment="1" applyProtection="1">
      <alignment vertical="center" wrapText="1"/>
    </xf>
    <xf numFmtId="0" fontId="124" fillId="22" borderId="0" xfId="0" applyFont="1" applyFill="1" applyAlignment="1">
      <alignment vertical="center" wrapText="1"/>
    </xf>
    <xf numFmtId="0" fontId="132" fillId="34" borderId="147" xfId="2" applyFont="1" applyFill="1" applyBorder="1" applyAlignment="1">
      <alignment horizontal="center" vertical="center" wrapText="1"/>
    </xf>
    <xf numFmtId="0" fontId="126" fillId="34" borderId="148" xfId="2" applyFont="1" applyFill="1" applyBorder="1" applyAlignment="1">
      <alignment horizontal="center" vertical="center"/>
    </xf>
    <xf numFmtId="0" fontId="126" fillId="34" borderId="149" xfId="2" applyFont="1" applyFill="1" applyBorder="1" applyAlignment="1">
      <alignment horizontal="center" vertical="center"/>
    </xf>
    <xf numFmtId="0" fontId="0" fillId="37" borderId="0" xfId="0" applyFill="1">
      <alignment vertical="center"/>
    </xf>
    <xf numFmtId="0" fontId="136" fillId="37" borderId="0" xfId="0" applyFont="1" applyFill="1">
      <alignment vertical="center"/>
    </xf>
    <xf numFmtId="0" fontId="137" fillId="37" borderId="0" xfId="0" applyFont="1" applyFill="1">
      <alignment vertical="center"/>
    </xf>
    <xf numFmtId="0" fontId="138" fillId="37" borderId="0" xfId="0" applyFont="1" applyFill="1">
      <alignment vertical="center"/>
    </xf>
    <xf numFmtId="0" fontId="139" fillId="37" borderId="0" xfId="0" applyFont="1" applyFill="1">
      <alignment vertical="center"/>
    </xf>
    <xf numFmtId="0" fontId="78" fillId="37" borderId="0" xfId="0" applyFont="1" applyFill="1">
      <alignment vertical="center"/>
    </xf>
    <xf numFmtId="0" fontId="23" fillId="35" borderId="7" xfId="2" applyFont="1" applyFill="1" applyBorder="1" applyAlignment="1">
      <alignment horizontal="center" vertical="center" wrapText="1"/>
    </xf>
    <xf numFmtId="0" fontId="23" fillId="35" borderId="5" xfId="2" applyFont="1" applyFill="1" applyBorder="1" applyAlignment="1">
      <alignment horizontal="center" vertical="center" wrapText="1"/>
    </xf>
    <xf numFmtId="184" fontId="143" fillId="27" borderId="0" xfId="0" applyNumberFormat="1" applyFont="1" applyFill="1" applyAlignment="1">
      <alignment vertical="center" wrapText="1"/>
    </xf>
    <xf numFmtId="0" fontId="131" fillId="26" borderId="0" xfId="0" applyFont="1" applyFill="1">
      <alignment vertical="center"/>
    </xf>
    <xf numFmtId="180" fontId="51" fillId="13" borderId="159" xfId="17" applyNumberFormat="1" applyFont="1" applyFill="1" applyBorder="1" applyAlignment="1">
      <alignment horizontal="center" vertical="center"/>
    </xf>
    <xf numFmtId="184" fontId="134" fillId="27" borderId="0" xfId="0" applyNumberFormat="1" applyFont="1" applyFill="1" applyAlignment="1">
      <alignment vertical="center" wrapText="1"/>
    </xf>
    <xf numFmtId="177" fontId="143" fillId="27" borderId="0" xfId="0" applyNumberFormat="1" applyFont="1" applyFill="1" applyBorder="1" applyAlignment="1">
      <alignment horizontal="right" vertical="center" wrapText="1"/>
    </xf>
    <xf numFmtId="0" fontId="144" fillId="27" borderId="0" xfId="0" applyFont="1" applyFill="1" applyAlignment="1">
      <alignment vertical="center" wrapText="1"/>
    </xf>
    <xf numFmtId="0" fontId="6" fillId="0" borderId="74" xfId="0" applyFont="1" applyBorder="1">
      <alignment vertical="center"/>
    </xf>
    <xf numFmtId="0" fontId="6" fillId="0" borderId="51" xfId="0" applyFont="1" applyBorder="1">
      <alignment vertical="center"/>
    </xf>
    <xf numFmtId="0" fontId="6" fillId="0" borderId="75" xfId="0" applyFont="1" applyBorder="1">
      <alignment vertical="center"/>
    </xf>
    <xf numFmtId="0" fontId="6" fillId="0" borderId="0" xfId="0" applyFont="1">
      <alignment vertical="center"/>
    </xf>
    <xf numFmtId="0" fontId="114" fillId="0" borderId="75" xfId="0" applyFont="1" applyBorder="1">
      <alignment vertical="center"/>
    </xf>
    <xf numFmtId="0" fontId="114" fillId="0" borderId="0" xfId="0" applyFont="1">
      <alignment vertical="center"/>
    </xf>
    <xf numFmtId="0" fontId="114" fillId="6" borderId="75" xfId="0" applyFont="1" applyFill="1" applyBorder="1">
      <alignment vertical="center"/>
    </xf>
    <xf numFmtId="0" fontId="114" fillId="6" borderId="0" xfId="0" applyFont="1" applyFill="1">
      <alignment vertical="center"/>
    </xf>
    <xf numFmtId="0" fontId="13" fillId="6" borderId="162" xfId="2" applyFont="1" applyFill="1" applyBorder="1" applyAlignment="1">
      <alignment horizontal="center" vertical="center" wrapText="1"/>
    </xf>
    <xf numFmtId="180" fontId="51" fillId="13" borderId="167" xfId="17" applyNumberFormat="1" applyFont="1" applyFill="1" applyBorder="1" applyAlignment="1">
      <alignment horizontal="center" vertical="center"/>
    </xf>
    <xf numFmtId="0" fontId="6" fillId="6" borderId="172" xfId="2" applyFill="1" applyBorder="1">
      <alignment vertical="center"/>
    </xf>
    <xf numFmtId="0" fontId="6" fillId="0" borderId="172" xfId="2" applyBorder="1">
      <alignment vertical="center"/>
    </xf>
    <xf numFmtId="3" fontId="151" fillId="22" borderId="0" xfId="0" applyNumberFormat="1" applyFont="1" applyFill="1" applyAlignment="1">
      <alignment vertical="center" wrapText="1"/>
    </xf>
    <xf numFmtId="0" fontId="119" fillId="22" borderId="170" xfId="17" applyFont="1" applyFill="1" applyBorder="1" applyAlignment="1">
      <alignment horizontal="center" vertical="center" wrapText="1"/>
    </xf>
    <xf numFmtId="14" fontId="119" fillId="22" borderId="171" xfId="17" applyNumberFormat="1" applyFont="1" applyFill="1" applyBorder="1" applyAlignment="1">
      <alignment horizontal="center" vertical="center"/>
    </xf>
    <xf numFmtId="185" fontId="151" fillId="22" borderId="0" xfId="0" applyNumberFormat="1" applyFont="1" applyFill="1" applyAlignment="1">
      <alignment horizontal="right" vertical="center" wrapText="1"/>
    </xf>
    <xf numFmtId="14" fontId="117" fillId="3" borderId="2" xfId="2" applyNumberFormat="1" applyFont="1" applyFill="1" applyBorder="1" applyAlignment="1">
      <alignment horizontal="center" vertical="center" wrapText="1"/>
    </xf>
    <xf numFmtId="0" fontId="10" fillId="0" borderId="63" xfId="2" applyFont="1" applyBorder="1" applyAlignment="1">
      <alignment vertical="center"/>
    </xf>
    <xf numFmtId="0" fontId="6" fillId="0" borderId="0" xfId="2" applyAlignment="1">
      <alignment horizontal="left" vertical="top"/>
    </xf>
    <xf numFmtId="0" fontId="6" fillId="38" borderId="185" xfId="2" applyFill="1" applyBorder="1" applyAlignment="1">
      <alignment horizontal="left" vertical="top"/>
    </xf>
    <xf numFmtId="0" fontId="8" fillId="38" borderId="184" xfId="1" applyFill="1" applyBorder="1" applyAlignment="1" applyProtection="1">
      <alignment horizontal="left" vertical="top"/>
    </xf>
    <xf numFmtId="14" fontId="19" fillId="3" borderId="109" xfId="2" applyNumberFormat="1" applyFont="1" applyFill="1" applyBorder="1" applyAlignment="1">
      <alignment horizontal="center" vertical="center" shrinkToFit="1"/>
    </xf>
    <xf numFmtId="14" fontId="27" fillId="3" borderId="109" xfId="1" applyNumberFormat="1" applyFont="1" applyFill="1" applyBorder="1" applyAlignment="1" applyProtection="1">
      <alignment horizontal="center" vertical="center" wrapText="1" shrinkToFit="1"/>
    </xf>
    <xf numFmtId="0" fontId="8" fillId="0" borderId="117" xfId="1" applyFill="1" applyBorder="1" applyAlignment="1" applyProtection="1">
      <alignment vertical="center" wrapText="1"/>
    </xf>
    <xf numFmtId="0" fontId="21" fillId="24" borderId="3" xfId="2" applyFont="1" applyFill="1" applyBorder="1" applyAlignment="1">
      <alignment vertical="center"/>
    </xf>
    <xf numFmtId="177" fontId="40" fillId="22" borderId="13" xfId="2" applyNumberFormat="1" applyFont="1" applyFill="1" applyBorder="1" applyAlignment="1">
      <alignment horizontal="center" vertical="center" shrinkToFit="1"/>
    </xf>
    <xf numFmtId="0" fontId="103" fillId="0" borderId="0" xfId="17" applyFont="1" applyAlignment="1">
      <alignment horizontal="left" vertical="center"/>
    </xf>
    <xf numFmtId="0" fontId="8" fillId="0" borderId="174" xfId="1" applyFill="1" applyBorder="1" applyAlignment="1" applyProtection="1">
      <alignment vertical="center"/>
    </xf>
    <xf numFmtId="0" fontId="105" fillId="27" borderId="0" xfId="0" applyFont="1" applyFill="1" applyAlignment="1">
      <alignment horizontal="left" vertical="top" wrapText="1"/>
    </xf>
    <xf numFmtId="0" fontId="72" fillId="27" borderId="0" xfId="0" applyFont="1" applyFill="1" applyAlignment="1">
      <alignment vertical="top" wrapText="1"/>
    </xf>
    <xf numFmtId="0" fontId="74" fillId="27" borderId="0" xfId="0" applyFont="1" applyFill="1" applyAlignment="1">
      <alignment horizontal="left" vertical="top" wrapText="1"/>
    </xf>
    <xf numFmtId="3" fontId="73" fillId="27" borderId="0" xfId="0" applyNumberFormat="1" applyFont="1" applyFill="1" applyAlignment="1">
      <alignment vertical="top" wrapText="1"/>
    </xf>
    <xf numFmtId="0" fontId="13" fillId="0" borderId="0" xfId="2" applyFont="1" applyFill="1" applyBorder="1" applyAlignment="1">
      <alignment vertical="center"/>
    </xf>
    <xf numFmtId="0" fontId="13" fillId="0" borderId="0" xfId="2" applyFont="1" applyFill="1" applyAlignment="1">
      <alignment vertical="center" wrapText="1"/>
    </xf>
    <xf numFmtId="0" fontId="21" fillId="3" borderId="12" xfId="1" applyFont="1" applyFill="1" applyBorder="1" applyAlignment="1" applyProtection="1">
      <alignment horizontal="center" vertical="center" wrapText="1"/>
    </xf>
    <xf numFmtId="0" fontId="6" fillId="0" borderId="0" xfId="2" applyFont="1" applyFill="1" applyBorder="1" applyAlignment="1">
      <alignment horizontal="center" vertical="center"/>
    </xf>
    <xf numFmtId="185" fontId="155" fillId="22" borderId="0" xfId="0" applyNumberFormat="1" applyFont="1" applyFill="1" applyAlignment="1">
      <alignment horizontal="right" vertical="center"/>
    </xf>
    <xf numFmtId="0" fontId="151" fillId="0" borderId="0" xfId="0" applyFont="1" applyAlignment="1">
      <alignment vertical="center" wrapText="1"/>
    </xf>
    <xf numFmtId="185" fontId="155" fillId="0" borderId="0" xfId="0" applyNumberFormat="1" applyFont="1" applyAlignment="1">
      <alignment horizontal="right" vertical="center"/>
    </xf>
    <xf numFmtId="184" fontId="144" fillId="27" borderId="0" xfId="0" applyNumberFormat="1" applyFont="1" applyFill="1" applyBorder="1" applyAlignment="1">
      <alignment horizontal="center" vertical="center" wrapText="1"/>
    </xf>
    <xf numFmtId="184" fontId="144" fillId="27" borderId="0" xfId="0" applyNumberFormat="1" applyFont="1" applyFill="1" applyAlignment="1">
      <alignment vertical="center" wrapText="1"/>
    </xf>
    <xf numFmtId="0" fontId="143" fillId="27" borderId="0" xfId="0" applyFont="1" applyFill="1" applyAlignment="1">
      <alignment horizontal="left" vertical="center" wrapText="1"/>
    </xf>
    <xf numFmtId="177" fontId="143" fillId="27" borderId="0" xfId="0" applyNumberFormat="1" applyFont="1" applyFill="1" applyAlignment="1">
      <alignment horizontal="right" vertical="center" wrapText="1"/>
    </xf>
    <xf numFmtId="0" fontId="162" fillId="22" borderId="0" xfId="0" applyFont="1" applyFill="1">
      <alignment vertical="center"/>
    </xf>
    <xf numFmtId="0" fontId="162" fillId="22" borderId="0" xfId="0" applyFont="1" applyFill="1" applyBorder="1">
      <alignment vertical="center"/>
    </xf>
    <xf numFmtId="0" fontId="33" fillId="0" borderId="34" xfId="1" applyFont="1" applyBorder="1" applyAlignment="1" applyProtection="1">
      <alignment horizontal="left" vertical="top" wrapText="1"/>
    </xf>
    <xf numFmtId="0" fontId="33" fillId="0" borderId="189" xfId="1" applyFont="1" applyBorder="1" applyAlignment="1" applyProtection="1">
      <alignment horizontal="left" vertical="top" wrapText="1"/>
    </xf>
    <xf numFmtId="0" fontId="104" fillId="0" borderId="173" xfId="0" applyFont="1" applyBorder="1" applyAlignment="1">
      <alignment horizontal="center" vertical="center" wrapText="1"/>
    </xf>
    <xf numFmtId="0" fontId="163" fillId="2" borderId="70" xfId="2" applyFont="1" applyFill="1" applyBorder="1" applyAlignment="1">
      <alignment vertical="top" wrapText="1"/>
    </xf>
    <xf numFmtId="0" fontId="117" fillId="24" borderId="47" xfId="2" applyFont="1" applyFill="1" applyBorder="1" applyAlignment="1">
      <alignment horizontal="center" vertical="center"/>
    </xf>
    <xf numFmtId="0" fontId="117" fillId="24" borderId="12" xfId="2" applyFont="1" applyFill="1" applyBorder="1" applyAlignment="1">
      <alignment horizontal="center" vertical="center" wrapText="1"/>
    </xf>
    <xf numFmtId="0" fontId="117" fillId="24" borderId="45" xfId="2" applyFont="1" applyFill="1" applyBorder="1" applyAlignment="1">
      <alignment horizontal="center" vertical="center"/>
    </xf>
    <xf numFmtId="0" fontId="107" fillId="34" borderId="148" xfId="2" applyFont="1" applyFill="1" applyBorder="1" applyAlignment="1">
      <alignment horizontal="left" vertical="center"/>
    </xf>
    <xf numFmtId="0" fontId="117" fillId="3" borderId="3" xfId="2" applyFont="1" applyFill="1" applyBorder="1" applyAlignment="1">
      <alignment horizontal="center" vertical="center" shrinkToFit="1"/>
    </xf>
    <xf numFmtId="3" fontId="164" fillId="27" borderId="0" xfId="0" applyNumberFormat="1" applyFont="1" applyFill="1">
      <alignment vertical="center"/>
    </xf>
    <xf numFmtId="0" fontId="6" fillId="0" borderId="0" xfId="2">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165" fillId="26" borderId="0" xfId="0" applyFont="1" applyFill="1" applyAlignment="1">
      <alignment horizontal="center" vertical="center" wrapText="1"/>
    </xf>
    <xf numFmtId="0" fontId="166" fillId="26" borderId="116" xfId="0" applyFont="1" applyFill="1" applyBorder="1" applyAlignment="1">
      <alignment horizontal="center" vertical="center" wrapText="1"/>
    </xf>
    <xf numFmtId="0" fontId="8" fillId="0" borderId="0" xfId="1" applyFill="1" applyBorder="1" applyAlignment="1" applyProtection="1">
      <alignment vertical="center" wrapText="1"/>
    </xf>
    <xf numFmtId="14" fontId="13" fillId="22" borderId="142" xfId="2" applyNumberFormat="1" applyFont="1" applyFill="1" applyBorder="1" applyAlignment="1">
      <alignment horizontal="center" vertical="center"/>
    </xf>
    <xf numFmtId="14" fontId="13" fillId="22" borderId="143" xfId="2" applyNumberFormat="1" applyFont="1" applyFill="1" applyBorder="1" applyAlignment="1">
      <alignment horizontal="center" vertical="center"/>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15" fillId="22" borderId="141" xfId="2" applyFont="1" applyFill="1" applyBorder="1" applyAlignment="1">
      <alignment horizontal="center" vertical="center" wrapText="1"/>
    </xf>
    <xf numFmtId="0" fontId="116" fillId="22" borderId="142" xfId="2" applyFont="1" applyFill="1" applyBorder="1" applyAlignment="1">
      <alignment horizontal="left" vertical="center"/>
    </xf>
    <xf numFmtId="0" fontId="18" fillId="24" borderId="195" xfId="2" applyFont="1" applyFill="1" applyBorder="1" applyAlignment="1">
      <alignment horizontal="center" vertical="center" wrapText="1"/>
    </xf>
    <xf numFmtId="0" fontId="21" fillId="0" borderId="197" xfId="1" applyFont="1" applyFill="1" applyBorder="1" applyAlignment="1" applyProtection="1">
      <alignment vertical="top" wrapText="1"/>
    </xf>
    <xf numFmtId="0" fontId="8" fillId="0" borderId="198" xfId="1" applyFill="1" applyBorder="1" applyAlignment="1" applyProtection="1">
      <alignment vertical="center" wrapText="1"/>
    </xf>
    <xf numFmtId="0" fontId="18" fillId="24" borderId="199" xfId="2" applyFont="1" applyFill="1" applyBorder="1" applyAlignment="1">
      <alignment horizontal="center" vertical="center" wrapText="1"/>
    </xf>
    <xf numFmtId="0" fontId="21" fillId="0" borderId="190" xfId="1" applyFont="1" applyBorder="1" applyAlignment="1" applyProtection="1">
      <alignment horizontal="left" vertical="top" wrapText="1"/>
    </xf>
    <xf numFmtId="0" fontId="18" fillId="24" borderId="199" xfId="1" applyFont="1" applyFill="1" applyBorder="1" applyAlignment="1" applyProtection="1">
      <alignment horizontal="center" vertical="center" wrapText="1"/>
    </xf>
    <xf numFmtId="0" fontId="21" fillId="0" borderId="197" xfId="2" applyFont="1" applyFill="1" applyBorder="1" applyAlignment="1">
      <alignment vertical="top" wrapText="1"/>
    </xf>
    <xf numFmtId="0" fontId="8" fillId="0" borderId="200" xfId="1" applyBorder="1" applyAlignment="1" applyProtection="1">
      <alignment vertical="center" wrapText="1"/>
    </xf>
    <xf numFmtId="0" fontId="113" fillId="24" borderId="202" xfId="0" applyFont="1" applyFill="1" applyBorder="1" applyAlignment="1">
      <alignment horizontal="center" vertical="center" wrapText="1"/>
    </xf>
    <xf numFmtId="0" fontId="110" fillId="0" borderId="190" xfId="0" applyFont="1" applyBorder="1" applyAlignment="1">
      <alignment horizontal="left" vertical="top" wrapText="1"/>
    </xf>
    <xf numFmtId="0" fontId="28" fillId="24" borderId="203" xfId="0" applyFont="1" applyFill="1" applyBorder="1" applyAlignment="1">
      <alignment horizontal="center" vertical="center" wrapText="1"/>
    </xf>
    <xf numFmtId="0" fontId="21" fillId="0" borderId="190" xfId="0" applyFont="1" applyBorder="1" applyAlignment="1">
      <alignment horizontal="left" vertical="top" wrapText="1"/>
    </xf>
    <xf numFmtId="0" fontId="21" fillId="0" borderId="0" xfId="1" applyFont="1" applyAlignment="1" applyProtection="1">
      <alignment horizontal="left" vertical="top" wrapText="1"/>
    </xf>
    <xf numFmtId="3" fontId="153" fillId="22" borderId="0" xfId="0" applyNumberFormat="1" applyFont="1" applyFill="1">
      <alignment vertical="center"/>
    </xf>
    <xf numFmtId="0" fontId="160" fillId="22" borderId="0" xfId="0" applyFont="1" applyFill="1">
      <alignment vertical="center"/>
    </xf>
    <xf numFmtId="0" fontId="156" fillId="22" borderId="0" xfId="0" applyFont="1" applyFill="1" applyAlignment="1">
      <alignment vertical="center" wrapText="1"/>
    </xf>
    <xf numFmtId="0" fontId="151" fillId="22" borderId="0" xfId="0" applyFont="1" applyFill="1" applyAlignment="1">
      <alignment vertical="center" wrapText="1"/>
    </xf>
    <xf numFmtId="0" fontId="155" fillId="22" borderId="0" xfId="0" applyFont="1" applyFill="1">
      <alignment vertical="center"/>
    </xf>
    <xf numFmtId="0" fontId="155" fillId="0" borderId="0" xfId="0" applyFont="1">
      <alignment vertical="center"/>
    </xf>
    <xf numFmtId="3" fontId="167" fillId="0" borderId="0" xfId="0" applyNumberFormat="1" applyFont="1">
      <alignment vertical="center"/>
    </xf>
    <xf numFmtId="0" fontId="169" fillId="26" borderId="0" xfId="0" applyFont="1" applyFill="1" applyAlignment="1">
      <alignment horizontal="center" vertical="center" wrapText="1"/>
    </xf>
    <xf numFmtId="0" fontId="111" fillId="0" borderId="32" xfId="2" applyFont="1" applyBorder="1" applyAlignment="1">
      <alignment vertical="center" shrinkToFit="1"/>
    </xf>
    <xf numFmtId="0" fontId="111" fillId="0" borderId="106" xfId="2" applyFont="1" applyBorder="1" applyAlignment="1">
      <alignment vertical="center" shrinkToFit="1"/>
    </xf>
    <xf numFmtId="0" fontId="170" fillId="26" borderId="105" xfId="2" applyFont="1" applyFill="1" applyBorder="1" applyAlignment="1">
      <alignment horizontal="center" vertical="center" wrapText="1" shrinkToFit="1"/>
    </xf>
    <xf numFmtId="0" fontId="171" fillId="0" borderId="0" xfId="0" applyFont="1" applyAlignment="1">
      <alignment vertical="center" wrapText="1"/>
    </xf>
    <xf numFmtId="0" fontId="172" fillId="0" borderId="0" xfId="0" applyFont="1" applyAlignment="1">
      <alignment vertical="center" wrapText="1"/>
    </xf>
    <xf numFmtId="0" fontId="143" fillId="27" borderId="0" xfId="0" applyFont="1" applyFill="1" applyAlignment="1">
      <alignment horizontal="left" vertical="center" shrinkToFit="1"/>
    </xf>
    <xf numFmtId="3" fontId="149" fillId="27" borderId="0" xfId="0" applyNumberFormat="1" applyFont="1" applyFill="1">
      <alignment vertical="center"/>
    </xf>
    <xf numFmtId="0" fontId="159" fillId="22" borderId="0" xfId="0" applyFont="1" applyFill="1" applyAlignment="1">
      <alignment vertical="top" wrapText="1"/>
    </xf>
    <xf numFmtId="0" fontId="143" fillId="27" borderId="0" xfId="0" applyFont="1" applyFill="1" applyBorder="1" applyAlignment="1">
      <alignment horizontal="left" vertical="center" wrapText="1"/>
    </xf>
    <xf numFmtId="3" fontId="143" fillId="27" borderId="0" xfId="0" applyNumberFormat="1" applyFont="1" applyFill="1" applyBorder="1" applyAlignment="1">
      <alignment horizontal="right" vertical="center" wrapText="1"/>
    </xf>
    <xf numFmtId="177" fontId="144" fillId="27" borderId="0" xfId="0" applyNumberFormat="1" applyFont="1" applyFill="1" applyBorder="1" applyAlignment="1">
      <alignment horizontal="right" vertical="center" wrapText="1"/>
    </xf>
    <xf numFmtId="0" fontId="0" fillId="22" borderId="0" xfId="0" applyFill="1" applyAlignment="1">
      <alignment horizontal="left" vertical="top"/>
    </xf>
    <xf numFmtId="0" fontId="116" fillId="22" borderId="209" xfId="2" applyFont="1" applyFill="1" applyBorder="1" applyAlignment="1">
      <alignment horizontal="center" vertical="center"/>
    </xf>
    <xf numFmtId="14" fontId="13" fillId="22" borderId="209" xfId="2" applyNumberFormat="1" applyFont="1" applyFill="1" applyBorder="1" applyAlignment="1">
      <alignment horizontal="center" vertical="center"/>
    </xf>
    <xf numFmtId="14" fontId="13" fillId="22" borderId="210" xfId="2" applyNumberFormat="1" applyFont="1" applyFill="1" applyBorder="1" applyAlignment="1">
      <alignment horizontal="center" vertical="center"/>
    </xf>
    <xf numFmtId="0" fontId="13" fillId="22" borderId="208" xfId="2" applyFont="1" applyFill="1" applyBorder="1" applyAlignment="1">
      <alignment horizontal="center" vertical="center" wrapText="1"/>
    </xf>
    <xf numFmtId="0" fontId="13" fillId="22" borderId="209" xfId="2" applyFont="1" applyFill="1" applyBorder="1" applyAlignment="1">
      <alignment horizontal="left" vertical="center"/>
    </xf>
    <xf numFmtId="0" fontId="27" fillId="0" borderId="102" xfId="1" applyFont="1" applyBorder="1" applyAlignment="1" applyProtection="1">
      <alignment vertical="top" wrapText="1"/>
    </xf>
    <xf numFmtId="0" fontId="27" fillId="0" borderId="103" xfId="2" applyFont="1" applyBorder="1" applyAlignment="1">
      <alignment vertical="top" wrapText="1"/>
    </xf>
    <xf numFmtId="0" fontId="27" fillId="0" borderId="104" xfId="2" applyFont="1" applyBorder="1" applyAlignment="1">
      <alignment vertical="top" wrapText="1"/>
    </xf>
    <xf numFmtId="0" fontId="18" fillId="26" borderId="191" xfId="2" applyFont="1" applyFill="1" applyBorder="1" applyAlignment="1">
      <alignment horizontal="center" vertical="center" wrapText="1"/>
    </xf>
    <xf numFmtId="0" fontId="110" fillId="26" borderId="192" xfId="2" applyFont="1" applyFill="1" applyBorder="1" applyAlignment="1">
      <alignment horizontal="center" vertical="center"/>
    </xf>
    <xf numFmtId="0" fontId="110" fillId="26" borderId="193" xfId="2" applyFont="1" applyFill="1" applyBorder="1" applyAlignment="1">
      <alignment horizontal="center" vertical="center"/>
    </xf>
    <xf numFmtId="14" fontId="21" fillId="26" borderId="194" xfId="2" applyNumberFormat="1" applyFont="1" applyFill="1" applyBorder="1" applyAlignment="1">
      <alignment horizontal="center" vertical="center"/>
    </xf>
    <xf numFmtId="0" fontId="174" fillId="27" borderId="0" xfId="0" applyFont="1" applyFill="1" applyBorder="1" applyAlignment="1">
      <alignment horizontal="left" vertical="center"/>
    </xf>
    <xf numFmtId="0" fontId="177" fillId="22" borderId="10" xfId="0" applyFont="1" applyFill="1" applyBorder="1" applyAlignment="1">
      <alignment horizontal="center" vertical="center" wrapText="1"/>
    </xf>
    <xf numFmtId="177" fontId="178" fillId="22" borderId="10" xfId="2" applyNumberFormat="1" applyFont="1" applyFill="1" applyBorder="1" applyAlignment="1">
      <alignment horizontal="center" vertical="center" shrinkToFit="1"/>
    </xf>
    <xf numFmtId="0" fontId="133" fillId="34" borderId="148" xfId="2" applyFont="1" applyFill="1" applyBorder="1" applyAlignment="1">
      <alignment horizontal="center" vertical="center" wrapText="1"/>
    </xf>
    <xf numFmtId="0" fontId="143" fillId="27" borderId="0" xfId="0" applyFont="1" applyFill="1" applyBorder="1" applyAlignment="1">
      <alignment horizontal="left" vertical="center"/>
    </xf>
    <xf numFmtId="0" fontId="6" fillId="0" borderId="0" xfId="2" applyAlignment="1">
      <alignment horizontal="left" vertical="center"/>
    </xf>
    <xf numFmtId="0" fontId="6" fillId="0" borderId="0" xfId="2">
      <alignment vertical="center"/>
    </xf>
    <xf numFmtId="0" fontId="8" fillId="0" borderId="215" xfId="1" applyBorder="1" applyAlignment="1" applyProtection="1">
      <alignment vertical="center" wrapText="1"/>
    </xf>
    <xf numFmtId="0" fontId="8" fillId="0" borderId="216" xfId="1" applyBorder="1" applyAlignment="1" applyProtection="1">
      <alignment vertical="center"/>
    </xf>
    <xf numFmtId="3" fontId="149" fillId="27" borderId="0" xfId="0" applyNumberFormat="1" applyFont="1" applyFill="1" applyAlignment="1">
      <alignment vertical="center" wrapText="1"/>
    </xf>
    <xf numFmtId="177" fontId="175" fillId="27" borderId="0" xfId="0" applyNumberFormat="1" applyFont="1" applyFill="1" applyBorder="1">
      <alignment vertical="center"/>
    </xf>
    <xf numFmtId="3" fontId="179" fillId="27" borderId="0" xfId="0" applyNumberFormat="1" applyFont="1" applyFill="1" applyAlignment="1">
      <alignment vertical="center" wrapText="1"/>
    </xf>
    <xf numFmtId="0" fontId="115" fillId="22" borderId="209" xfId="2" applyFont="1" applyFill="1" applyBorder="1" applyAlignment="1">
      <alignment horizontal="center" vertical="center"/>
    </xf>
    <xf numFmtId="177" fontId="23" fillId="24" borderId="10" xfId="2" applyNumberFormat="1" applyFont="1" applyFill="1" applyBorder="1" applyAlignment="1">
      <alignment horizontal="center" vertical="center" shrinkToFit="1"/>
    </xf>
    <xf numFmtId="0" fontId="181" fillId="0" borderId="0" xfId="0" applyFont="1" applyAlignment="1">
      <alignment vertical="top" wrapText="1"/>
    </xf>
    <xf numFmtId="56" fontId="8" fillId="0" borderId="215" xfId="1" applyNumberFormat="1" applyBorder="1" applyAlignment="1" applyProtection="1">
      <alignment vertical="center" wrapText="1"/>
    </xf>
    <xf numFmtId="0" fontId="182" fillId="39" borderId="0" xfId="0" applyFont="1" applyFill="1" applyAlignment="1">
      <alignment vertical="top" wrapText="1"/>
    </xf>
    <xf numFmtId="0" fontId="0" fillId="39" borderId="0" xfId="0" applyFill="1">
      <alignment vertical="center"/>
    </xf>
    <xf numFmtId="0" fontId="184" fillId="39" borderId="0" xfId="0" applyFont="1" applyFill="1" applyAlignment="1">
      <alignment vertical="center" wrapText="1"/>
    </xf>
    <xf numFmtId="0" fontId="0" fillId="39" borderId="0" xfId="0" applyFill="1" applyAlignment="1">
      <alignment vertical="top" wrapText="1"/>
    </xf>
    <xf numFmtId="0" fontId="77" fillId="39" borderId="0" xfId="0" applyFont="1" applyFill="1" applyAlignment="1">
      <alignment vertical="top" wrapText="1"/>
    </xf>
    <xf numFmtId="0" fontId="185" fillId="39" borderId="0" xfId="0" applyFont="1" applyFill="1" applyAlignment="1">
      <alignment vertical="center" wrapText="1"/>
    </xf>
    <xf numFmtId="0" fontId="186" fillId="39" borderId="0" xfId="0" applyFont="1" applyFill="1" applyAlignment="1">
      <alignment vertical="center" wrapText="1"/>
    </xf>
    <xf numFmtId="0" fontId="187" fillId="39" borderId="0" xfId="0" applyFont="1" applyFill="1" applyAlignment="1">
      <alignment vertical="center" wrapText="1"/>
    </xf>
    <xf numFmtId="0" fontId="77" fillId="0" borderId="0" xfId="0" applyFont="1" applyAlignment="1">
      <alignment vertical="top" wrapText="1"/>
    </xf>
    <xf numFmtId="0" fontId="188" fillId="6" borderId="75" xfId="0" applyFont="1" applyFill="1" applyBorder="1">
      <alignment vertical="center"/>
    </xf>
    <xf numFmtId="0" fontId="188" fillId="6" borderId="0" xfId="0" applyFont="1" applyFill="1" applyAlignment="1">
      <alignment horizontal="left" vertical="center"/>
    </xf>
    <xf numFmtId="0" fontId="188" fillId="6" borderId="0" xfId="0" applyFont="1" applyFill="1">
      <alignment vertical="center"/>
    </xf>
    <xf numFmtId="176" fontId="188" fillId="6" borderId="0" xfId="0" applyNumberFormat="1" applyFont="1" applyFill="1" applyAlignment="1">
      <alignment horizontal="left" vertical="center"/>
    </xf>
    <xf numFmtId="183" fontId="188" fillId="6" borderId="0" xfId="0" applyNumberFormat="1" applyFont="1" applyFill="1" applyAlignment="1">
      <alignment horizontal="center" vertical="center"/>
    </xf>
    <xf numFmtId="0" fontId="188" fillId="6" borderId="75" xfId="0" applyFont="1" applyFill="1" applyBorder="1" applyAlignment="1">
      <alignment vertical="top"/>
    </xf>
    <xf numFmtId="0" fontId="188" fillId="6" borderId="0" xfId="0" applyFont="1" applyFill="1" applyAlignment="1">
      <alignment vertical="top"/>
    </xf>
    <xf numFmtId="14" fontId="188" fillId="6" borderId="0" xfId="0" applyNumberFormat="1" applyFont="1" applyFill="1" applyAlignment="1">
      <alignment horizontal="left" vertical="center"/>
    </xf>
    <xf numFmtId="14" fontId="188" fillId="0" borderId="0" xfId="0" applyNumberFormat="1" applyFont="1">
      <alignment vertical="center"/>
    </xf>
    <xf numFmtId="0" fontId="189" fillId="0" borderId="0" xfId="0" applyFont="1">
      <alignment vertical="center"/>
    </xf>
    <xf numFmtId="180" fontId="51" fillId="13" borderId="217" xfId="17" applyNumberFormat="1" applyFont="1" applyFill="1" applyBorder="1" applyAlignment="1">
      <alignment horizontal="center" vertical="center"/>
    </xf>
    <xf numFmtId="0" fontId="8" fillId="0" borderId="221" xfId="1" applyBorder="1" applyAlignment="1" applyProtection="1">
      <alignment vertical="center"/>
    </xf>
    <xf numFmtId="0" fontId="188" fillId="6" borderId="0" xfId="0" applyFont="1" applyFill="1" applyAlignment="1">
      <alignment horizontal="left" vertical="center"/>
    </xf>
    <xf numFmtId="0" fontId="8" fillId="0" borderId="146" xfId="1" applyFill="1" applyBorder="1" applyAlignment="1" applyProtection="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8" fillId="38" borderId="153" xfId="1" applyFill="1" applyBorder="1" applyAlignment="1" applyProtection="1">
      <alignment horizontal="left" vertical="top"/>
    </xf>
    <xf numFmtId="0" fontId="6" fillId="38" borderId="183" xfId="2" applyFill="1" applyBorder="1" applyAlignment="1">
      <alignment horizontal="left" vertical="top"/>
    </xf>
    <xf numFmtId="0" fontId="38" fillId="0" borderId="0" xfId="17" applyFont="1">
      <alignment vertical="center"/>
    </xf>
    <xf numFmtId="0" fontId="94" fillId="0" borderId="0" xfId="17" applyFont="1" applyAlignment="1">
      <alignment horizontal="left" vertical="center"/>
    </xf>
    <xf numFmtId="0" fontId="36" fillId="10" borderId="0" xfId="2" applyFont="1" applyFill="1" applyAlignment="1">
      <alignment horizontal="center" vertical="center"/>
    </xf>
    <xf numFmtId="0" fontId="44" fillId="0" borderId="0" xfId="17" applyFont="1">
      <alignment vertical="center"/>
    </xf>
    <xf numFmtId="0" fontId="14" fillId="0" borderId="0" xfId="17" applyFont="1" applyAlignment="1">
      <alignment horizontal="center" vertical="center"/>
    </xf>
    <xf numFmtId="14" fontId="1" fillId="0" borderId="53"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4" fillId="0" borderId="0" xfId="17" applyFont="1" applyAlignment="1">
      <alignment vertical="top" wrapText="1"/>
    </xf>
    <xf numFmtId="0" fontId="1" fillId="11" borderId="0" xfId="17" applyFill="1" applyAlignment="1">
      <alignment horizontal="center" vertical="center"/>
    </xf>
    <xf numFmtId="0" fontId="1" fillId="0" borderId="53" xfId="17" applyBorder="1">
      <alignment vertical="center"/>
    </xf>
    <xf numFmtId="0" fontId="6" fillId="11" borderId="0" xfId="2" applyFill="1" applyAlignment="1">
      <alignment vertical="center" wrapText="1"/>
    </xf>
    <xf numFmtId="0" fontId="39" fillId="0" borderId="0" xfId="17" applyFont="1">
      <alignment vertical="center"/>
    </xf>
    <xf numFmtId="0" fontId="48" fillId="0" borderId="0" xfId="17" applyFont="1" applyAlignment="1">
      <alignment horizontal="center" vertical="center" wrapText="1"/>
    </xf>
    <xf numFmtId="0" fontId="49"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50" fillId="0" borderId="0" xfId="17" applyFont="1" applyAlignment="1">
      <alignment horizontal="left" vertical="center"/>
    </xf>
    <xf numFmtId="0" fontId="51" fillId="0" borderId="56" xfId="17" applyFont="1" applyBorder="1">
      <alignment vertical="center"/>
    </xf>
    <xf numFmtId="0" fontId="51" fillId="0" borderId="56" xfId="17" applyFont="1" applyBorder="1" applyAlignment="1">
      <alignment horizontal="right" vertical="center"/>
    </xf>
    <xf numFmtId="0" fontId="39" fillId="0" borderId="58" xfId="17" applyFont="1" applyBorder="1" applyAlignment="1">
      <alignment horizontal="center" vertical="center"/>
    </xf>
    <xf numFmtId="0" fontId="39" fillId="0" borderId="222"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xf>
    <xf numFmtId="0" fontId="54" fillId="0" borderId="0" xfId="17" applyFont="1" applyAlignment="1">
      <alignment horizontal="center" vertical="center" wrapText="1"/>
    </xf>
    <xf numFmtId="0" fontId="49" fillId="0" borderId="0" xfId="17" applyFont="1" applyAlignment="1">
      <alignment horizontal="right" vertical="center"/>
    </xf>
    <xf numFmtId="0" fontId="55" fillId="0" borderId="0" xfId="17" applyFont="1" applyAlignment="1">
      <alignment horizontal="center" vertical="center"/>
    </xf>
    <xf numFmtId="0" fontId="1" fillId="0" borderId="0" xfId="17" applyAlignment="1">
      <alignment vertical="center" shrinkToFit="1"/>
    </xf>
    <xf numFmtId="0" fontId="12" fillId="0" borderId="223" xfId="17" applyFont="1" applyBorder="1" applyAlignment="1">
      <alignment horizontal="center" vertical="center" shrinkToFit="1"/>
    </xf>
    <xf numFmtId="0" fontId="51" fillId="0" borderId="59" xfId="17" applyFont="1" applyBorder="1" applyAlignment="1">
      <alignment vertical="center" shrinkToFit="1"/>
    </xf>
    <xf numFmtId="0" fontId="51" fillId="0" borderId="59" xfId="17" applyFont="1" applyBorder="1" applyAlignment="1">
      <alignment horizontal="center" vertical="center"/>
    </xf>
    <xf numFmtId="0" fontId="1" fillId="0" borderId="157" xfId="17" applyBorder="1" applyAlignment="1">
      <alignment horizontal="center" vertical="center" wrapText="1"/>
    </xf>
    <xf numFmtId="0" fontId="1" fillId="0" borderId="158" xfId="17" applyBorder="1" applyAlignment="1">
      <alignment horizontal="center" vertical="center"/>
    </xf>
    <xf numFmtId="0" fontId="13" fillId="0" borderId="160" xfId="2" applyFont="1" applyBorder="1" applyAlignment="1">
      <alignment horizontal="center" vertical="center" wrapText="1"/>
    </xf>
    <xf numFmtId="0" fontId="13" fillId="0" borderId="161" xfId="2" applyFont="1" applyBorder="1" applyAlignment="1">
      <alignment horizontal="center" vertical="center" wrapText="1"/>
    </xf>
    <xf numFmtId="0" fontId="13" fillId="0" borderId="162" xfId="2" applyFont="1" applyBorder="1" applyAlignment="1">
      <alignment horizontal="center" vertical="center" wrapText="1"/>
    </xf>
    <xf numFmtId="0" fontId="1" fillId="22" borderId="170" xfId="17" applyFill="1" applyBorder="1" applyAlignment="1">
      <alignment horizontal="center" vertical="center" wrapText="1"/>
    </xf>
    <xf numFmtId="14" fontId="1" fillId="22" borderId="171" xfId="17" applyNumberFormat="1" applyFill="1" applyBorder="1" applyAlignment="1">
      <alignment horizontal="center" vertical="center"/>
    </xf>
    <xf numFmtId="0" fontId="13" fillId="0" borderId="163" xfId="2" applyFont="1" applyBorder="1" applyAlignment="1">
      <alignment horizontal="center" vertical="center" wrapText="1"/>
    </xf>
    <xf numFmtId="0" fontId="13" fillId="0" borderId="164" xfId="2" applyFont="1" applyBorder="1" applyAlignment="1">
      <alignment horizontal="center" vertical="center" wrapText="1"/>
    </xf>
    <xf numFmtId="0" fontId="38" fillId="22" borderId="170" xfId="17" applyFont="1" applyFill="1" applyBorder="1" applyAlignment="1">
      <alignment horizontal="center" vertical="center" wrapText="1"/>
    </xf>
    <xf numFmtId="14" fontId="38" fillId="22" borderId="171" xfId="17" applyNumberFormat="1" applyFont="1" applyFill="1" applyBorder="1" applyAlignment="1">
      <alignment horizontal="center" vertical="center"/>
    </xf>
    <xf numFmtId="0" fontId="13" fillId="0" borderId="162" xfId="2" applyFont="1" applyBorder="1" applyAlignment="1">
      <alignment horizontal="center" vertical="center"/>
    </xf>
    <xf numFmtId="0" fontId="51" fillId="22" borderId="170" xfId="17" applyFont="1" applyFill="1" applyBorder="1" applyAlignment="1">
      <alignment horizontal="center" vertical="center" wrapText="1"/>
    </xf>
    <xf numFmtId="14" fontId="119" fillId="22" borderId="171" xfId="17" applyNumberFormat="1" applyFont="1" applyFill="1" applyBorder="1" applyAlignment="1">
      <alignment horizontal="center" vertical="center" wrapText="1"/>
    </xf>
    <xf numFmtId="0" fontId="13" fillId="0" borderId="21" xfId="2" applyFont="1" applyBorder="1" applyAlignment="1">
      <alignment horizontal="center" vertical="center" wrapText="1"/>
    </xf>
    <xf numFmtId="0" fontId="1" fillId="22" borderId="168" xfId="17" applyFill="1" applyBorder="1" applyAlignment="1">
      <alignment horizontal="center" vertical="center" wrapText="1"/>
    </xf>
    <xf numFmtId="14" fontId="1" fillId="22" borderId="169" xfId="17" applyNumberFormat="1" applyFill="1" applyBorder="1" applyAlignment="1">
      <alignment horizontal="center" vertical="center"/>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60" fillId="3" borderId="0" xfId="17" applyFont="1" applyFill="1" applyAlignment="1">
      <alignment horizontal="center" vertical="center" wrapText="1"/>
    </xf>
    <xf numFmtId="0" fontId="1" fillId="6" borderId="0" xfId="2" applyFont="1" applyFill="1" applyAlignment="1">
      <alignment horizontal="center" vertical="center"/>
    </xf>
    <xf numFmtId="0" fontId="47" fillId="6" borderId="0" xfId="0" applyFont="1" applyFill="1" applyAlignment="1">
      <alignment horizontal="center" vertical="center" wrapText="1"/>
    </xf>
    <xf numFmtId="180" fontId="51"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7" fillId="6" borderId="0" xfId="17" applyFont="1" applyFill="1">
      <alignment vertical="center"/>
    </xf>
    <xf numFmtId="0" fontId="51" fillId="0" borderId="0" xfId="16" applyFont="1">
      <alignment vertical="center"/>
    </xf>
    <xf numFmtId="0" fontId="10" fillId="0" borderId="0" xfId="16" applyFont="1">
      <alignment vertical="center"/>
    </xf>
    <xf numFmtId="177" fontId="1" fillId="5" borderId="43" xfId="2" applyNumberFormat="1" applyFont="1" applyFill="1" applyBorder="1" applyAlignment="1">
      <alignment horizontal="center" vertical="center" wrapText="1"/>
    </xf>
    <xf numFmtId="177" fontId="6" fillId="22" borderId="10" xfId="2" applyNumberFormat="1" applyFill="1" applyBorder="1" applyAlignment="1">
      <alignment horizontal="center" vertical="center" shrinkToFit="1"/>
    </xf>
    <xf numFmtId="177" fontId="1" fillId="22" borderId="43" xfId="2" applyNumberFormat="1" applyFont="1" applyFill="1" applyBorder="1" applyAlignment="1">
      <alignment horizontal="center" vertical="center" wrapText="1"/>
    </xf>
    <xf numFmtId="177" fontId="12" fillId="0" borderId="10" xfId="2" applyNumberFormat="1" applyFont="1" applyBorder="1" applyAlignment="1">
      <alignment horizontal="center" vertical="center" shrinkToFit="1"/>
    </xf>
    <xf numFmtId="177" fontId="6" fillId="22" borderId="13" xfId="2" applyNumberFormat="1" applyFill="1" applyBorder="1" applyAlignment="1">
      <alignment horizontal="center" vertical="center" shrinkToFit="1"/>
    </xf>
    <xf numFmtId="177" fontId="6" fillId="22" borderId="15" xfId="2" applyNumberFormat="1" applyFill="1" applyBorder="1" applyAlignment="1">
      <alignment horizontal="center" vertical="center" shrinkToFit="1"/>
    </xf>
    <xf numFmtId="177" fontId="6" fillId="7" borderId="13" xfId="2" applyNumberFormat="1" applyFill="1" applyBorder="1" applyAlignment="1">
      <alignment horizontal="center" vertical="center" shrinkToFit="1"/>
    </xf>
    <xf numFmtId="177" fontId="6" fillId="6" borderId="13" xfId="2" applyNumberFormat="1" applyFill="1" applyBorder="1" applyAlignment="1">
      <alignment horizontal="center" vertical="center" shrinkToFit="1"/>
    </xf>
    <xf numFmtId="177" fontId="6" fillId="0" borderId="13" xfId="2" applyNumberFormat="1" applyBorder="1" applyAlignment="1">
      <alignment horizontal="center" vertical="center" shrinkToFit="1"/>
    </xf>
    <xf numFmtId="177" fontId="6" fillId="0" borderId="10" xfId="2" applyNumberFormat="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25" borderId="10" xfId="2" applyNumberFormat="1" applyFill="1" applyBorder="1" applyAlignment="1">
      <alignment horizontal="center" vertical="center" shrinkToFit="1"/>
    </xf>
    <xf numFmtId="177" fontId="6" fillId="9" borderId="10" xfId="2" applyNumberFormat="1" applyFill="1" applyBorder="1" applyAlignment="1">
      <alignment horizontal="center" vertical="center" shrinkToFit="1"/>
    </xf>
    <xf numFmtId="177" fontId="10" fillId="0" borderId="10" xfId="2" applyNumberFormat="1" applyFont="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2" borderId="10" xfId="2" applyNumberFormat="1" applyFill="1" applyBorder="1" applyAlignment="1">
      <alignment horizontal="center" vertical="center" shrinkToFit="1"/>
    </xf>
    <xf numFmtId="0" fontId="1" fillId="0" borderId="10" xfId="0" applyFont="1" applyBorder="1" applyAlignment="1">
      <alignment horizontal="center" vertical="center" wrapText="1"/>
    </xf>
    <xf numFmtId="0" fontId="6" fillId="6" borderId="10" xfId="2" applyFill="1" applyBorder="1" applyAlignment="1">
      <alignment horizontal="center" vertical="center" wrapText="1"/>
    </xf>
    <xf numFmtId="177" fontId="6" fillId="0" borderId="110" xfId="2" applyNumberFormat="1" applyBorder="1" applyAlignment="1">
      <alignment horizontal="center" vertical="center" wrapText="1"/>
    </xf>
    <xf numFmtId="0" fontId="6" fillId="0" borderId="10" xfId="2" applyBorder="1" applyAlignment="1">
      <alignment horizontal="center" vertical="center"/>
    </xf>
    <xf numFmtId="177" fontId="1" fillId="0" borderId="10" xfId="2" applyNumberFormat="1" applyFont="1" applyBorder="1" applyAlignment="1">
      <alignment horizontal="center" vertical="center" shrinkToFit="1"/>
    </xf>
    <xf numFmtId="177" fontId="6" fillId="6" borderId="10" xfId="2" applyNumberFormat="1" applyFill="1" applyBorder="1" applyAlignment="1">
      <alignment horizontal="center" vertical="center" wrapText="1"/>
    </xf>
    <xf numFmtId="177" fontId="6" fillId="0" borderId="10" xfId="2" applyNumberFormat="1" applyBorder="1" applyAlignment="1">
      <alignment horizontal="center" vertical="center" wrapText="1"/>
    </xf>
    <xf numFmtId="177" fontId="6" fillId="7" borderId="10" xfId="2" applyNumberFormat="1" applyFill="1" applyBorder="1" applyAlignment="1">
      <alignment horizontal="center" vertical="center" wrapText="1"/>
    </xf>
    <xf numFmtId="177" fontId="6" fillId="8" borderId="110" xfId="2" applyNumberFormat="1" applyFill="1" applyBorder="1" applyAlignment="1">
      <alignment horizontal="center" vertical="center" wrapText="1"/>
    </xf>
    <xf numFmtId="0" fontId="23" fillId="0" borderId="9" xfId="2" applyFont="1" applyBorder="1" applyAlignment="1">
      <alignment horizontal="center" vertical="center"/>
    </xf>
    <xf numFmtId="177" fontId="6" fillId="8" borderId="10" xfId="2" applyNumberFormat="1" applyFill="1" applyBorder="1" applyAlignment="1">
      <alignment horizontal="center" vertical="center" wrapText="1"/>
    </xf>
    <xf numFmtId="177" fontId="6" fillId="0" borderId="112"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2" fillId="6" borderId="0" xfId="2" applyFont="1" applyFill="1" applyAlignment="1">
      <alignment horizontal="center" vertical="center"/>
    </xf>
    <xf numFmtId="0" fontId="79" fillId="6" borderId="0" xfId="2" applyFont="1" applyFill="1" applyAlignment="1">
      <alignment horizontal="left" vertical="center"/>
    </xf>
    <xf numFmtId="0" fontId="1" fillId="0" borderId="0" xfId="2" applyFont="1">
      <alignment vertical="center"/>
    </xf>
    <xf numFmtId="0" fontId="123" fillId="22" borderId="0" xfId="0" applyFont="1" applyFill="1" applyAlignment="1">
      <alignment horizontal="center" vertical="center"/>
    </xf>
    <xf numFmtId="0" fontId="188" fillId="6" borderId="0" xfId="0" applyFont="1" applyFill="1" applyAlignment="1">
      <alignment horizontal="left" vertical="center"/>
    </xf>
    <xf numFmtId="3" fontId="143" fillId="40" borderId="0" xfId="0" applyNumberFormat="1" applyFont="1" applyFill="1" applyBorder="1" applyAlignment="1">
      <alignment vertical="center" wrapText="1"/>
    </xf>
    <xf numFmtId="184" fontId="143" fillId="40" borderId="0" xfId="0" applyNumberFormat="1" applyFont="1" applyFill="1" applyAlignment="1">
      <alignment vertical="center" wrapText="1"/>
    </xf>
    <xf numFmtId="177" fontId="143" fillId="40" borderId="0" xfId="0" applyNumberFormat="1" applyFont="1" applyFill="1" applyBorder="1" applyAlignment="1">
      <alignment horizontal="right" vertical="center" wrapText="1"/>
    </xf>
    <xf numFmtId="184" fontId="144" fillId="40" borderId="0" xfId="0" applyNumberFormat="1" applyFont="1" applyFill="1" applyBorder="1" applyAlignment="1">
      <alignment horizontal="center" vertical="center" wrapText="1"/>
    </xf>
    <xf numFmtId="184" fontId="180" fillId="40" borderId="0" xfId="0" applyNumberFormat="1" applyFont="1" applyFill="1" applyAlignment="1">
      <alignment vertical="center" wrapText="1"/>
    </xf>
    <xf numFmtId="0" fontId="192" fillId="0" borderId="0" xfId="1" applyFont="1" applyAlignment="1" applyProtection="1">
      <alignment horizontal="left" vertical="top" wrapText="1"/>
    </xf>
    <xf numFmtId="0" fontId="77" fillId="22" borderId="0" xfId="0" applyFont="1" applyFill="1" applyAlignment="1">
      <alignment horizontal="center" vertical="center" wrapText="1"/>
    </xf>
    <xf numFmtId="0" fontId="104" fillId="41" borderId="144" xfId="0" applyFont="1" applyFill="1" applyBorder="1" applyAlignment="1">
      <alignment horizontal="center" vertical="center" wrapText="1"/>
    </xf>
    <xf numFmtId="0" fontId="21" fillId="0" borderId="0" xfId="0" applyFont="1" applyBorder="1" applyAlignment="1">
      <alignment horizontal="left" vertical="top" wrapText="1"/>
    </xf>
    <xf numFmtId="0" fontId="8" fillId="0" borderId="224" xfId="1" applyFill="1" applyBorder="1" applyAlignment="1" applyProtection="1">
      <alignment vertical="center"/>
    </xf>
    <xf numFmtId="0" fontId="111" fillId="24" borderId="199" xfId="2" applyFont="1" applyFill="1" applyBorder="1" applyAlignment="1">
      <alignment horizontal="center" vertical="center" wrapText="1"/>
    </xf>
    <xf numFmtId="0" fontId="168" fillId="40" borderId="0" xfId="0" applyFont="1" applyFill="1" applyBorder="1" applyAlignment="1">
      <alignment horizontal="left" vertical="center" shrinkToFit="1"/>
    </xf>
    <xf numFmtId="0" fontId="183" fillId="39" borderId="0" xfId="0" applyFont="1" applyFill="1" applyAlignment="1">
      <alignment vertical="center" wrapText="1"/>
    </xf>
    <xf numFmtId="0" fontId="77" fillId="22" borderId="0" xfId="0" applyFont="1" applyFill="1" applyAlignment="1">
      <alignment horizontal="center" vertical="center"/>
    </xf>
    <xf numFmtId="0" fontId="51" fillId="22" borderId="223" xfId="16" applyFont="1" applyFill="1" applyBorder="1">
      <alignment vertical="center"/>
    </xf>
    <xf numFmtId="0" fontId="51" fillId="22" borderId="225" xfId="16" applyFont="1" applyFill="1" applyBorder="1">
      <alignment vertical="center"/>
    </xf>
    <xf numFmtId="0" fontId="10" fillId="22" borderId="225" xfId="16" applyFont="1" applyFill="1" applyBorder="1">
      <alignment vertical="center"/>
    </xf>
    <xf numFmtId="0" fontId="38" fillId="0" borderId="0" xfId="17" applyFont="1" applyAlignment="1">
      <alignment horizontal="left" vertical="center" indent="2"/>
    </xf>
    <xf numFmtId="0" fontId="27" fillId="2" borderId="49" xfId="1" applyFont="1" applyFill="1" applyBorder="1" applyAlignment="1" applyProtection="1">
      <alignment horizontal="center" vertical="center" wrapText="1"/>
    </xf>
    <xf numFmtId="0" fontId="172" fillId="0" borderId="0" xfId="0" applyFont="1" applyAlignment="1">
      <alignment horizontal="left" vertical="center" wrapText="1"/>
    </xf>
    <xf numFmtId="0" fontId="171" fillId="0" borderId="0" xfId="0" applyFont="1" applyAlignment="1">
      <alignment horizontal="left" vertical="center" wrapText="1"/>
    </xf>
    <xf numFmtId="0" fontId="150" fillId="28" borderId="0" xfId="0" applyFont="1" applyFill="1" applyAlignment="1">
      <alignment vertical="center"/>
    </xf>
    <xf numFmtId="0" fontId="155" fillId="22" borderId="0" xfId="0" applyFont="1" applyFill="1" applyAlignment="1">
      <alignment horizontal="center" vertical="center" wrapText="1"/>
    </xf>
    <xf numFmtId="14" fontId="38" fillId="22" borderId="171" xfId="17" applyNumberFormat="1" applyFont="1" applyFill="1" applyBorder="1" applyAlignment="1">
      <alignment horizontal="center" vertical="center" wrapText="1"/>
    </xf>
    <xf numFmtId="0" fontId="193" fillId="0" borderId="0" xfId="17" applyFont="1" applyAlignment="1">
      <alignment vertical="center"/>
    </xf>
    <xf numFmtId="184" fontId="190" fillId="40" borderId="0" xfId="0" applyNumberFormat="1" applyFont="1" applyFill="1" applyAlignment="1">
      <alignment horizontal="center" vertical="center" wrapText="1"/>
    </xf>
    <xf numFmtId="0" fontId="196" fillId="40" borderId="0" xfId="0" applyFont="1" applyFill="1" applyBorder="1" applyAlignment="1">
      <alignment horizontal="left" vertical="center" wrapText="1"/>
    </xf>
    <xf numFmtId="3" fontId="196" fillId="40" borderId="0" xfId="0" applyNumberFormat="1" applyFont="1" applyFill="1" applyBorder="1" applyAlignment="1">
      <alignment horizontal="right" vertical="center" wrapText="1"/>
    </xf>
    <xf numFmtId="184" fontId="196" fillId="40" borderId="0" xfId="0" applyNumberFormat="1" applyFont="1" applyFill="1" applyAlignment="1">
      <alignment vertical="center" wrapText="1"/>
    </xf>
    <xf numFmtId="3" fontId="164" fillId="40" borderId="0" xfId="0" applyNumberFormat="1" applyFont="1" applyFill="1" applyBorder="1" applyAlignment="1">
      <alignment vertical="center"/>
    </xf>
    <xf numFmtId="0" fontId="157" fillId="22" borderId="170" xfId="17" applyFont="1" applyFill="1" applyBorder="1" applyAlignment="1">
      <alignment horizontal="center" vertical="center" wrapText="1"/>
    </xf>
    <xf numFmtId="14" fontId="157" fillId="22" borderId="171" xfId="17" applyNumberFormat="1" applyFont="1" applyFill="1" applyBorder="1" applyAlignment="1">
      <alignment horizontal="center" vertical="center" wrapText="1"/>
    </xf>
    <xf numFmtId="0" fontId="144" fillId="40" borderId="0" xfId="0" applyFont="1" applyFill="1" applyBorder="1" applyAlignment="1">
      <alignment horizontal="left" vertical="center" shrinkToFit="1"/>
    </xf>
    <xf numFmtId="184" fontId="143" fillId="40" borderId="0" xfId="0" applyNumberFormat="1" applyFont="1" applyFill="1" applyBorder="1" applyAlignment="1">
      <alignment horizontal="center" vertical="center" wrapText="1"/>
    </xf>
    <xf numFmtId="3" fontId="149" fillId="27" borderId="0" xfId="0" applyNumberFormat="1" applyFont="1" applyFill="1" applyBorder="1" applyAlignment="1">
      <alignment horizontal="right" vertical="center"/>
    </xf>
    <xf numFmtId="0" fontId="143" fillId="40" borderId="0" xfId="0" applyFont="1" applyFill="1" applyBorder="1" applyAlignment="1">
      <alignment horizontal="left" vertical="center" wrapText="1"/>
    </xf>
    <xf numFmtId="3" fontId="143" fillId="40" borderId="0" xfId="0" applyNumberFormat="1" applyFont="1" applyFill="1" applyBorder="1" applyAlignment="1">
      <alignment horizontal="right" vertical="center" wrapText="1"/>
    </xf>
    <xf numFmtId="3" fontId="143" fillId="40" borderId="0" xfId="0" applyNumberFormat="1" applyFont="1" applyFill="1">
      <alignment vertical="center"/>
    </xf>
    <xf numFmtId="0" fontId="198" fillId="0" borderId="0" xfId="1" applyFont="1" applyAlignment="1" applyProtection="1">
      <alignment horizontal="left" vertical="top" wrapText="1"/>
    </xf>
    <xf numFmtId="0" fontId="24" fillId="5" borderId="9" xfId="2" applyFont="1" applyFill="1" applyBorder="1" applyAlignment="1">
      <alignment horizontal="center" vertical="top" wrapText="1"/>
    </xf>
    <xf numFmtId="177" fontId="175" fillId="27" borderId="0" xfId="0" applyNumberFormat="1" applyFont="1" applyFill="1" applyBorder="1" applyAlignment="1">
      <alignment vertical="center"/>
    </xf>
    <xf numFmtId="0" fontId="148" fillId="40" borderId="0" xfId="0" applyFont="1" applyFill="1" applyBorder="1" applyAlignment="1">
      <alignment horizontal="left" vertical="center" wrapText="1"/>
    </xf>
    <xf numFmtId="186" fontId="149" fillId="40" borderId="0" xfId="0" applyNumberFormat="1" applyFont="1" applyFill="1" applyBorder="1" applyAlignment="1">
      <alignment horizontal="right" vertical="center" wrapText="1"/>
    </xf>
    <xf numFmtId="184" fontId="135" fillId="40" borderId="0" xfId="0" applyNumberFormat="1" applyFont="1" applyFill="1" applyAlignment="1">
      <alignment vertical="center" wrapText="1"/>
    </xf>
    <xf numFmtId="14" fontId="44" fillId="22" borderId="171" xfId="17" applyNumberFormat="1" applyFont="1" applyFill="1" applyBorder="1" applyAlignment="1">
      <alignment horizontal="center" vertical="center"/>
    </xf>
    <xf numFmtId="0" fontId="158" fillId="22" borderId="0" xfId="0" applyFont="1" applyFill="1" applyAlignment="1">
      <alignment horizontal="left" vertical="top" wrapText="1"/>
    </xf>
    <xf numFmtId="3" fontId="172" fillId="0" borderId="0" xfId="0" applyNumberFormat="1" applyFont="1" applyAlignment="1">
      <alignment horizontal="left" vertical="center" wrapText="1"/>
    </xf>
    <xf numFmtId="10" fontId="144" fillId="27" borderId="0" xfId="0" applyNumberFormat="1" applyFont="1" applyFill="1" applyAlignment="1">
      <alignment horizontal="center" vertical="center" wrapText="1"/>
    </xf>
    <xf numFmtId="0" fontId="143" fillId="27" borderId="0" xfId="0" applyFont="1" applyFill="1" applyBorder="1" applyAlignment="1">
      <alignment horizontal="left" vertical="center" shrinkToFit="1"/>
    </xf>
    <xf numFmtId="3" fontId="143" fillId="27" borderId="0" xfId="0" applyNumberFormat="1" applyFont="1" applyFill="1" applyBorder="1" applyAlignment="1">
      <alignment vertical="center" wrapText="1"/>
    </xf>
    <xf numFmtId="184" fontId="180" fillId="43" borderId="0" xfId="0" applyNumberFormat="1" applyFont="1" applyFill="1" applyBorder="1" applyAlignment="1">
      <alignment horizontal="center" vertical="center" wrapText="1"/>
    </xf>
    <xf numFmtId="184" fontId="135" fillId="43" borderId="0" xfId="0" applyNumberFormat="1" applyFont="1" applyFill="1" applyBorder="1" applyAlignment="1">
      <alignment horizontal="center" vertical="center" wrapText="1"/>
    </xf>
    <xf numFmtId="0" fontId="119" fillId="24" borderId="170" xfId="17" applyFont="1" applyFill="1" applyBorder="1" applyAlignment="1">
      <alignment horizontal="center" vertical="center" wrapText="1"/>
    </xf>
    <xf numFmtId="14" fontId="119" fillId="24" borderId="171" xfId="17" applyNumberFormat="1" applyFont="1" applyFill="1" applyBorder="1" applyAlignment="1">
      <alignment horizontal="center" vertical="center"/>
    </xf>
    <xf numFmtId="0" fontId="200" fillId="22" borderId="0" xfId="0" applyFont="1" applyFill="1" applyAlignment="1">
      <alignment horizontal="left" vertical="top" wrapText="1" indent="1"/>
    </xf>
    <xf numFmtId="0" fontId="182" fillId="44" borderId="0" xfId="0" applyFont="1" applyFill="1" applyAlignment="1">
      <alignment vertical="top" wrapText="1"/>
    </xf>
    <xf numFmtId="0" fontId="183" fillId="39" borderId="0" xfId="0" applyFont="1" applyFill="1" applyAlignment="1">
      <alignment vertical="center"/>
    </xf>
    <xf numFmtId="0" fontId="182" fillId="46" borderId="226" xfId="0" applyFont="1" applyFill="1" applyBorder="1" applyAlignment="1">
      <alignment vertical="top" wrapText="1"/>
    </xf>
    <xf numFmtId="0" fontId="182" fillId="46" borderId="227" xfId="0" applyFont="1" applyFill="1" applyBorder="1" applyAlignment="1">
      <alignment vertical="top" wrapText="1"/>
    </xf>
    <xf numFmtId="0" fontId="0" fillId="46" borderId="227" xfId="0" applyFill="1" applyBorder="1">
      <alignment vertical="center"/>
    </xf>
    <xf numFmtId="0" fontId="0" fillId="46" borderId="228" xfId="0" applyFill="1" applyBorder="1">
      <alignment vertical="center"/>
    </xf>
    <xf numFmtId="0" fontId="182" fillId="46" borderId="229" xfId="0" applyFont="1" applyFill="1" applyBorder="1" applyAlignment="1">
      <alignment vertical="top" wrapText="1"/>
    </xf>
    <xf numFmtId="0" fontId="182" fillId="46" borderId="0" xfId="0" applyFont="1" applyFill="1" applyBorder="1" applyAlignment="1">
      <alignment vertical="top" wrapText="1"/>
    </xf>
    <xf numFmtId="0" fontId="182" fillId="46" borderId="230" xfId="0" applyFont="1" applyFill="1" applyBorder="1" applyAlignment="1">
      <alignment vertical="top" wrapText="1"/>
    </xf>
    <xf numFmtId="0" fontId="182" fillId="46" borderId="231" xfId="0" applyFont="1" applyFill="1" applyBorder="1" applyAlignment="1">
      <alignment vertical="top" wrapText="1"/>
    </xf>
    <xf numFmtId="0" fontId="182" fillId="46" borderId="232" xfId="0" applyFont="1" applyFill="1" applyBorder="1" applyAlignment="1">
      <alignment vertical="top" wrapText="1"/>
    </xf>
    <xf numFmtId="0" fontId="182" fillId="46" borderId="233" xfId="0" applyFont="1" applyFill="1" applyBorder="1" applyAlignment="1">
      <alignment vertical="top" wrapText="1"/>
    </xf>
    <xf numFmtId="0" fontId="182" fillId="47" borderId="0" xfId="0" applyFont="1" applyFill="1" applyBorder="1" applyAlignment="1">
      <alignment vertical="top" wrapText="1"/>
    </xf>
    <xf numFmtId="0" fontId="203" fillId="39" borderId="0" xfId="0" applyFont="1" applyFill="1" applyAlignment="1">
      <alignment vertical="top" wrapText="1"/>
    </xf>
    <xf numFmtId="0" fontId="200" fillId="39" borderId="0" xfId="0" applyFont="1" applyFill="1">
      <alignment vertical="center"/>
    </xf>
    <xf numFmtId="0" fontId="204" fillId="39" borderId="0" xfId="0" applyFont="1" applyFill="1" applyAlignment="1">
      <alignment vertical="center" wrapText="1"/>
    </xf>
    <xf numFmtId="0" fontId="181" fillId="39" borderId="0" xfId="0" applyFont="1" applyFill="1" applyAlignment="1">
      <alignment vertical="top" wrapText="1"/>
    </xf>
    <xf numFmtId="0" fontId="0" fillId="39" borderId="0" xfId="0" applyFill="1" applyAlignment="1">
      <alignment horizontal="left" vertical="center"/>
    </xf>
    <xf numFmtId="0" fontId="6" fillId="0" borderId="0" xfId="2">
      <alignment vertical="center"/>
    </xf>
    <xf numFmtId="0" fontId="104" fillId="22" borderId="173" xfId="0" applyFont="1" applyFill="1" applyBorder="1" applyAlignment="1">
      <alignment horizontal="center" vertical="center" wrapText="1"/>
    </xf>
    <xf numFmtId="0" fontId="104" fillId="22" borderId="211" xfId="0" applyFont="1" applyFill="1" applyBorder="1" applyAlignment="1">
      <alignment horizontal="center" vertical="center" wrapText="1"/>
    </xf>
    <xf numFmtId="0" fontId="1" fillId="22" borderId="0" xfId="2" applyFont="1" applyFill="1">
      <alignment vertical="center"/>
    </xf>
    <xf numFmtId="0" fontId="23" fillId="22" borderId="234" xfId="2" applyFont="1" applyFill="1" applyBorder="1" applyAlignment="1">
      <alignment horizontal="center" vertical="center"/>
    </xf>
    <xf numFmtId="0" fontId="24" fillId="22" borderId="43" xfId="2" applyFont="1" applyFill="1" applyBorder="1" applyAlignment="1">
      <alignment horizontal="center" vertical="top" wrapText="1"/>
    </xf>
    <xf numFmtId="0" fontId="13" fillId="22" borderId="218" xfId="2" applyFont="1" applyFill="1" applyBorder="1" applyAlignment="1">
      <alignment vertical="top" wrapText="1"/>
    </xf>
    <xf numFmtId="0" fontId="13" fillId="22" borderId="219" xfId="2" applyFont="1" applyFill="1" applyBorder="1" applyAlignment="1">
      <alignment vertical="top" wrapText="1"/>
    </xf>
    <xf numFmtId="0" fontId="13" fillId="22" borderId="220" xfId="2" applyFont="1" applyFill="1" applyBorder="1" applyAlignment="1">
      <alignment vertical="top" wrapText="1"/>
    </xf>
    <xf numFmtId="0" fontId="10" fillId="22" borderId="219" xfId="2" applyFont="1" applyFill="1" applyBorder="1" applyAlignment="1">
      <alignment vertical="top" wrapText="1"/>
    </xf>
    <xf numFmtId="0" fontId="10" fillId="22" borderId="220" xfId="2" applyFont="1" applyFill="1" applyBorder="1" applyAlignment="1">
      <alignment vertical="top" wrapText="1"/>
    </xf>
    <xf numFmtId="0" fontId="10" fillId="22" borderId="218" xfId="2" applyFont="1" applyFill="1" applyBorder="1" applyAlignment="1">
      <alignment vertical="top" wrapText="1"/>
    </xf>
    <xf numFmtId="0" fontId="38" fillId="24" borderId="170" xfId="17" applyFont="1" applyFill="1" applyBorder="1" applyAlignment="1">
      <alignment horizontal="center" vertical="center" wrapText="1"/>
    </xf>
    <xf numFmtId="14" fontId="38" fillId="24" borderId="171" xfId="17" applyNumberFormat="1" applyFont="1" applyFill="1" applyBorder="1" applyAlignment="1">
      <alignment horizontal="center" vertical="center"/>
    </xf>
    <xf numFmtId="0" fontId="42" fillId="24" borderId="0" xfId="17" applyFont="1" applyFill="1">
      <alignment vertical="center"/>
    </xf>
    <xf numFmtId="0" fontId="13" fillId="24" borderId="209" xfId="2" applyFont="1" applyFill="1" applyBorder="1" applyAlignment="1">
      <alignment horizontal="left" vertical="center"/>
    </xf>
    <xf numFmtId="0" fontId="13" fillId="48" borderId="209" xfId="2" applyFont="1" applyFill="1" applyBorder="1" applyAlignment="1">
      <alignment horizontal="left" vertical="center"/>
    </xf>
    <xf numFmtId="0" fontId="13" fillId="49" borderId="209" xfId="2" applyFont="1" applyFill="1" applyBorder="1" applyAlignment="1">
      <alignment horizontal="left" vertical="center"/>
    </xf>
    <xf numFmtId="0" fontId="13" fillId="38" borderId="209" xfId="2" applyFont="1" applyFill="1" applyBorder="1" applyAlignment="1">
      <alignment horizontal="left" vertical="center"/>
    </xf>
    <xf numFmtId="0" fontId="13" fillId="50" borderId="209" xfId="2" applyFont="1" applyFill="1" applyBorder="1" applyAlignment="1">
      <alignment horizontal="left" vertical="center"/>
    </xf>
    <xf numFmtId="0" fontId="13" fillId="51" borderId="209" xfId="2" applyFont="1" applyFill="1" applyBorder="1" applyAlignment="1">
      <alignment horizontal="left" vertical="center"/>
    </xf>
    <xf numFmtId="0" fontId="23" fillId="22" borderId="234" xfId="2" applyFont="1" applyFill="1" applyBorder="1" applyAlignment="1">
      <alignment horizontal="left" vertical="center"/>
    </xf>
    <xf numFmtId="0" fontId="23" fillId="22" borderId="14" xfId="2" applyFont="1" applyFill="1" applyBorder="1" applyAlignment="1">
      <alignment horizontal="left" vertical="center"/>
    </xf>
    <xf numFmtId="0" fontId="23" fillId="6" borderId="14" xfId="2" applyFont="1" applyFill="1" applyBorder="1" applyAlignment="1">
      <alignment horizontal="left" vertical="center"/>
    </xf>
    <xf numFmtId="0" fontId="23" fillId="0" borderId="12" xfId="2" applyFont="1" applyBorder="1" applyAlignment="1">
      <alignment horizontal="left" vertical="center"/>
    </xf>
    <xf numFmtId="0" fontId="23" fillId="6" borderId="16" xfId="2" applyFont="1" applyFill="1" applyBorder="1" applyAlignment="1">
      <alignment horizontal="left" vertical="center"/>
    </xf>
    <xf numFmtId="177" fontId="10" fillId="22" borderId="10" xfId="2" applyNumberFormat="1" applyFont="1" applyFill="1" applyBorder="1" applyAlignment="1">
      <alignment horizontal="center" vertical="center" shrinkToFit="1"/>
    </xf>
    <xf numFmtId="177" fontId="10" fillId="8" borderId="10" xfId="2" applyNumberFormat="1" applyFont="1" applyFill="1" applyBorder="1" applyAlignment="1">
      <alignment horizontal="center" vertical="center" shrinkToFit="1"/>
    </xf>
    <xf numFmtId="177" fontId="10" fillId="0" borderId="10" xfId="2" applyNumberFormat="1" applyFont="1" applyBorder="1" applyAlignment="1">
      <alignment horizontal="center" vertical="center" wrapText="1"/>
    </xf>
    <xf numFmtId="177" fontId="13" fillId="52" borderId="110" xfId="2" applyNumberFormat="1" applyFont="1" applyFill="1" applyBorder="1" applyAlignment="1">
      <alignment horizontal="center" vertical="center" wrapText="1"/>
    </xf>
    <xf numFmtId="177" fontId="13" fillId="52" borderId="10" xfId="2" applyNumberFormat="1" applyFont="1" applyFill="1" applyBorder="1" applyAlignment="1">
      <alignment horizontal="center" vertical="center" shrinkToFit="1"/>
    </xf>
    <xf numFmtId="0" fontId="85" fillId="0" borderId="0" xfId="0" applyFont="1" applyAlignment="1">
      <alignment horizontal="left" vertical="center" wrapText="1"/>
    </xf>
    <xf numFmtId="0" fontId="89" fillId="0" borderId="0" xfId="0" applyFont="1" applyAlignment="1">
      <alignment horizontal="left" vertical="center" wrapText="1"/>
    </xf>
    <xf numFmtId="0" fontId="88" fillId="0" borderId="0" xfId="0" applyFont="1" applyBorder="1" applyAlignment="1">
      <alignment horizontal="left" vertical="center" wrapText="1"/>
    </xf>
    <xf numFmtId="0" fontId="89" fillId="0" borderId="0" xfId="0" applyFont="1" applyAlignment="1">
      <alignment horizontal="left" vertical="top" wrapText="1"/>
    </xf>
    <xf numFmtId="0" fontId="85" fillId="0" borderId="0" xfId="0" applyFont="1" applyAlignment="1">
      <alignment horizontal="left" vertical="top" wrapText="1"/>
    </xf>
    <xf numFmtId="0" fontId="86" fillId="0" borderId="0" xfId="0" applyFont="1" applyBorder="1" applyAlignment="1">
      <alignment horizontal="left" vertical="center" wrapText="1"/>
    </xf>
    <xf numFmtId="0" fontId="6" fillId="0" borderId="75" xfId="0" applyFont="1" applyBorder="1" applyAlignment="1">
      <alignment horizontal="left" vertical="center"/>
    </xf>
    <xf numFmtId="0" fontId="6" fillId="0" borderId="0" xfId="0" applyFont="1" applyBorder="1" applyAlignment="1">
      <alignment horizontal="left" vertical="center"/>
    </xf>
    <xf numFmtId="0" fontId="6" fillId="0" borderId="77" xfId="0" applyFont="1" applyBorder="1" applyAlignment="1">
      <alignment horizontal="left" vertical="center"/>
    </xf>
    <xf numFmtId="0" fontId="188" fillId="6" borderId="0" xfId="0" applyFont="1" applyFill="1" applyAlignment="1">
      <alignment horizontal="left" vertical="center" wrapText="1"/>
    </xf>
    <xf numFmtId="0" fontId="188" fillId="6" borderId="77" xfId="0" applyFont="1" applyFill="1" applyBorder="1" applyAlignment="1">
      <alignment horizontal="left" vertical="center" wrapText="1"/>
    </xf>
    <xf numFmtId="0" fontId="188" fillId="6" borderId="0" xfId="0" applyFont="1" applyFill="1" applyAlignment="1">
      <alignment horizontal="left" vertical="center"/>
    </xf>
    <xf numFmtId="0" fontId="188" fillId="6" borderId="0" xfId="0" applyFont="1" applyFill="1" applyAlignment="1">
      <alignment horizontal="left" vertical="top" wrapText="1"/>
    </xf>
    <xf numFmtId="0" fontId="8" fillId="0" borderId="0" xfId="1" applyAlignment="1" applyProtection="1">
      <alignment horizontal="center" vertical="center" wrapText="1"/>
    </xf>
    <xf numFmtId="0" fontId="182" fillId="39" borderId="0" xfId="0" applyFont="1" applyFill="1" applyAlignment="1">
      <alignment horizontal="center" vertical="center" wrapText="1"/>
    </xf>
    <xf numFmtId="0" fontId="182" fillId="46" borderId="0" xfId="0" applyFont="1" applyFill="1" applyBorder="1" applyAlignment="1">
      <alignment horizontal="left" vertical="top"/>
    </xf>
    <xf numFmtId="0" fontId="182" fillId="46" borderId="0" xfId="0" applyFont="1" applyFill="1" applyBorder="1" applyAlignment="1">
      <alignment horizontal="center" vertical="top" wrapText="1"/>
    </xf>
    <xf numFmtId="0" fontId="182" fillId="46" borderId="230" xfId="0" applyFont="1" applyFill="1" applyBorder="1" applyAlignment="1">
      <alignment horizontal="center" vertical="top" wrapText="1"/>
    </xf>
    <xf numFmtId="0" fontId="204" fillId="39" borderId="0" xfId="0" applyFont="1" applyFill="1" applyAlignment="1">
      <alignment horizontal="left" vertical="center" wrapText="1"/>
    </xf>
    <xf numFmtId="0" fontId="202" fillId="39" borderId="0" xfId="1" applyFont="1" applyFill="1" applyAlignment="1" applyProtection="1">
      <alignment horizontal="center" vertical="center" wrapText="1"/>
    </xf>
    <xf numFmtId="0" fontId="194" fillId="39" borderId="0" xfId="0" applyFont="1" applyFill="1" applyAlignment="1">
      <alignment horizontal="center" vertical="center"/>
    </xf>
    <xf numFmtId="0" fontId="194" fillId="39" borderId="0" xfId="0" applyFont="1" applyFill="1" applyAlignment="1">
      <alignment horizontal="center" vertical="center" wrapText="1"/>
    </xf>
    <xf numFmtId="0" fontId="195" fillId="46" borderId="0" xfId="0" applyFont="1" applyFill="1" applyBorder="1" applyAlignment="1">
      <alignment horizontal="center" vertical="center" wrapText="1"/>
    </xf>
    <xf numFmtId="0" fontId="195" fillId="46" borderId="230" xfId="0" applyFont="1" applyFill="1" applyBorder="1" applyAlignment="1">
      <alignment horizontal="center" vertical="center" wrapText="1"/>
    </xf>
    <xf numFmtId="0" fontId="182" fillId="39" borderId="0" xfId="0" applyFont="1" applyFill="1" applyAlignment="1">
      <alignment horizontal="left" vertical="top" wrapText="1"/>
    </xf>
    <xf numFmtId="0" fontId="182" fillId="44" borderId="0" xfId="0" applyFont="1" applyFill="1" applyAlignment="1">
      <alignment horizontal="center" vertical="top" wrapText="1"/>
    </xf>
    <xf numFmtId="0" fontId="182" fillId="46" borderId="0" xfId="0" applyFont="1" applyFill="1" applyBorder="1" applyAlignment="1">
      <alignment horizontal="left" vertical="top" wrapText="1"/>
    </xf>
    <xf numFmtId="0" fontId="207" fillId="47" borderId="0" xfId="0" applyFont="1" applyFill="1" applyBorder="1" applyAlignment="1">
      <alignment horizontal="center" vertical="top" wrapText="1"/>
    </xf>
    <xf numFmtId="0" fontId="182" fillId="47" borderId="0" xfId="0" applyFont="1" applyFill="1" applyBorder="1" applyAlignment="1">
      <alignment horizontal="center" vertical="top" wrapText="1"/>
    </xf>
    <xf numFmtId="0" fontId="201" fillId="45" borderId="0" xfId="0" applyFont="1" applyFill="1" applyAlignment="1">
      <alignment horizontal="center" vertical="center" wrapText="1"/>
    </xf>
    <xf numFmtId="0" fontId="10" fillId="7" borderId="165" xfId="17" applyFont="1" applyFill="1" applyBorder="1" applyAlignment="1">
      <alignment horizontal="left" vertical="center" wrapText="1"/>
    </xf>
    <xf numFmtId="0" fontId="10" fillId="7" borderId="159" xfId="17" applyFont="1" applyFill="1" applyBorder="1" applyAlignment="1">
      <alignment horizontal="left" vertical="center" wrapText="1"/>
    </xf>
    <xf numFmtId="0" fontId="10" fillId="7" borderId="166" xfId="17" applyFont="1" applyFill="1" applyBorder="1" applyAlignment="1">
      <alignment horizontal="left" vertical="center" wrapText="1"/>
    </xf>
    <xf numFmtId="0" fontId="38" fillId="24" borderId="218" xfId="17" applyFont="1" applyFill="1" applyBorder="1" applyAlignment="1">
      <alignment horizontal="left" vertical="top" wrapText="1"/>
    </xf>
    <xf numFmtId="0" fontId="38" fillId="24" borderId="219" xfId="17" applyFont="1" applyFill="1" applyBorder="1" applyAlignment="1">
      <alignment horizontal="left" vertical="top" wrapText="1"/>
    </xf>
    <xf numFmtId="0" fontId="38" fillId="24" borderId="220" xfId="17" applyFont="1" applyFill="1" applyBorder="1" applyAlignment="1">
      <alignment horizontal="left" vertical="top" wrapText="1"/>
    </xf>
    <xf numFmtId="0" fontId="38" fillId="22" borderId="218" xfId="17" applyFont="1" applyFill="1" applyBorder="1" applyAlignment="1">
      <alignment horizontal="left" vertical="top" wrapText="1"/>
    </xf>
    <xf numFmtId="0" fontId="38" fillId="22" borderId="219" xfId="17" applyFont="1" applyFill="1" applyBorder="1" applyAlignment="1">
      <alignment horizontal="left" vertical="top" wrapText="1"/>
    </xf>
    <xf numFmtId="0" fontId="38" fillId="22" borderId="220" xfId="17" applyFont="1" applyFill="1" applyBorder="1" applyAlignment="1">
      <alignment horizontal="left" vertical="top" wrapText="1"/>
    </xf>
    <xf numFmtId="0" fontId="51" fillId="0" borderId="55" xfId="17" applyFont="1" applyBorder="1" applyAlignment="1">
      <alignment horizontal="center" vertical="center"/>
    </xf>
    <xf numFmtId="0" fontId="51" fillId="0" borderId="56" xfId="17" applyFont="1" applyBorder="1" applyAlignment="1">
      <alignment horizontal="center" vertical="center"/>
    </xf>
    <xf numFmtId="0" fontId="51" fillId="0" borderId="57" xfId="17" applyFont="1" applyBorder="1" applyAlignment="1">
      <alignment horizontal="center" vertical="center"/>
    </xf>
    <xf numFmtId="0" fontId="1" fillId="0" borderId="83" xfId="17" applyBorder="1" applyAlignment="1">
      <alignment horizontal="center" vertical="center"/>
    </xf>
    <xf numFmtId="0" fontId="1" fillId="0" borderId="84" xfId="17" applyBorder="1" applyAlignment="1">
      <alignment horizontal="center" vertical="center"/>
    </xf>
    <xf numFmtId="0" fontId="1" fillId="0" borderId="85" xfId="17" applyBorder="1" applyAlignment="1">
      <alignment horizontal="center" vertical="center"/>
    </xf>
    <xf numFmtId="0" fontId="39" fillId="0" borderId="86" xfId="17" applyFont="1" applyBorder="1" applyAlignment="1">
      <alignment horizontal="center" vertical="center" wrapText="1"/>
    </xf>
    <xf numFmtId="0" fontId="39" fillId="0" borderId="51" xfId="17" applyFont="1" applyBorder="1" applyAlignment="1">
      <alignment horizontal="center" vertical="center" wrapText="1"/>
    </xf>
    <xf numFmtId="0" fontId="35" fillId="19" borderId="0" xfId="17" applyFont="1" applyFill="1" applyAlignment="1">
      <alignment horizontal="center" vertical="center"/>
    </xf>
    <xf numFmtId="179" fontId="11" fillId="0" borderId="87" xfId="17" applyNumberFormat="1" applyFont="1" applyBorder="1" applyAlignment="1">
      <alignment horizontal="center" vertical="center" shrinkToFit="1"/>
    </xf>
    <xf numFmtId="179" fontId="11" fillId="0" borderId="88" xfId="17" applyNumberFormat="1" applyFont="1" applyBorder="1" applyAlignment="1">
      <alignment horizontal="center" vertical="center" shrinkToFit="1"/>
    </xf>
    <xf numFmtId="0" fontId="49" fillId="0" borderId="89" xfId="17" applyFont="1" applyBorder="1" applyAlignment="1">
      <alignment horizontal="center" vertical="center"/>
    </xf>
    <xf numFmtId="0" fontId="49" fillId="0" borderId="90" xfId="17" applyFont="1" applyBorder="1" applyAlignment="1">
      <alignment horizontal="center" vertical="center"/>
    </xf>
    <xf numFmtId="0" fontId="38" fillId="12" borderId="91" xfId="18" applyFont="1" applyFill="1" applyBorder="1" applyAlignment="1">
      <alignment horizontal="center" vertical="center"/>
    </xf>
    <xf numFmtId="0" fontId="38" fillId="12" borderId="92" xfId="18" applyFont="1" applyFill="1" applyBorder="1" applyAlignment="1">
      <alignment horizontal="center" vertical="center"/>
    </xf>
    <xf numFmtId="0" fontId="12" fillId="0" borderId="150" xfId="17" applyFont="1" applyBorder="1" applyAlignment="1">
      <alignment horizontal="center" vertical="center" wrapText="1"/>
    </xf>
    <xf numFmtId="0" fontId="12" fillId="0" borderId="151" xfId="17" applyFont="1" applyBorder="1" applyAlignment="1">
      <alignment horizontal="center" vertical="center" wrapText="1"/>
    </xf>
    <xf numFmtId="0" fontId="12" fillId="0" borderId="152" xfId="17" applyFont="1" applyBorder="1" applyAlignment="1">
      <alignment horizontal="center" vertical="center" wrapText="1"/>
    </xf>
    <xf numFmtId="0" fontId="56" fillId="0" borderId="154" xfId="17" applyFont="1" applyBorder="1" applyAlignment="1">
      <alignment horizontal="center" vertical="center"/>
    </xf>
    <xf numFmtId="0" fontId="56" fillId="0" borderId="155" xfId="17" applyFont="1" applyBorder="1" applyAlignment="1">
      <alignment horizontal="center" vertical="center"/>
    </xf>
    <xf numFmtId="0" fontId="56" fillId="0" borderId="156" xfId="17" applyFont="1" applyBorder="1" applyAlignment="1">
      <alignment horizontal="center" vertical="center"/>
    </xf>
    <xf numFmtId="0" fontId="13" fillId="22" borderId="218" xfId="2" applyFont="1" applyFill="1" applyBorder="1" applyAlignment="1">
      <alignment horizontal="left" vertical="top" wrapText="1"/>
    </xf>
    <xf numFmtId="0" fontId="13" fillId="22" borderId="219" xfId="2" applyFont="1" applyFill="1" applyBorder="1" applyAlignment="1">
      <alignment horizontal="left" vertical="top" wrapText="1"/>
    </xf>
    <xf numFmtId="0" fontId="13" fillId="22" borderId="220" xfId="2" applyFont="1" applyFill="1" applyBorder="1" applyAlignment="1">
      <alignment horizontal="left" vertical="top" wrapText="1"/>
    </xf>
    <xf numFmtId="0" fontId="61" fillId="14" borderId="65" xfId="17" applyFont="1" applyFill="1" applyBorder="1" applyAlignment="1">
      <alignment horizontal="right" vertical="center" wrapText="1"/>
    </xf>
    <xf numFmtId="0" fontId="62" fillId="14" borderId="65" xfId="0" applyFont="1" applyFill="1" applyBorder="1" applyAlignment="1">
      <alignment horizontal="right" vertical="center"/>
    </xf>
    <xf numFmtId="0" fontId="0" fillId="14" borderId="65" xfId="0" applyFill="1" applyBorder="1" applyAlignment="1">
      <alignment horizontal="right" vertical="center"/>
    </xf>
    <xf numFmtId="180" fontId="61" fillId="14" borderId="65" xfId="17" applyNumberFormat="1" applyFont="1" applyFill="1" applyBorder="1" applyAlignment="1">
      <alignment horizontal="center" vertical="center" wrapText="1"/>
    </xf>
    <xf numFmtId="180" fontId="0" fillId="14" borderId="65" xfId="0" applyNumberFormat="1" applyFill="1" applyBorder="1" applyAlignment="1">
      <alignment horizontal="center" vertical="center" wrapText="1"/>
    </xf>
    <xf numFmtId="0" fontId="63" fillId="15" borderId="66" xfId="17" applyFont="1" applyFill="1" applyBorder="1" applyAlignment="1">
      <alignment horizontal="center" vertical="center" wrapText="1"/>
    </xf>
    <xf numFmtId="0" fontId="64" fillId="15" borderId="66" xfId="0" applyFont="1" applyFill="1" applyBorder="1" applyAlignment="1">
      <alignment horizontal="center" vertical="center"/>
    </xf>
    <xf numFmtId="0" fontId="63" fillId="11" borderId="66" xfId="0" applyFont="1" applyFill="1" applyBorder="1" applyAlignment="1">
      <alignment horizontal="center" vertical="center"/>
    </xf>
    <xf numFmtId="0" fontId="66" fillId="11" borderId="66" xfId="0" applyFont="1" applyFill="1" applyBorder="1" applyAlignment="1">
      <alignment horizontal="center" vertical="center"/>
    </xf>
    <xf numFmtId="0" fontId="68" fillId="21" borderId="128" xfId="16" applyFont="1" applyFill="1" applyBorder="1" applyAlignment="1">
      <alignment horizontal="center" vertical="center"/>
    </xf>
    <xf numFmtId="0" fontId="68" fillId="21" borderId="133" xfId="16" applyFont="1" applyFill="1" applyBorder="1" applyAlignment="1">
      <alignment horizontal="center" vertical="center"/>
    </xf>
    <xf numFmtId="0" fontId="68" fillId="21" borderId="135" xfId="16" applyFont="1" applyFill="1" applyBorder="1" applyAlignment="1">
      <alignment horizontal="center" vertical="center"/>
    </xf>
    <xf numFmtId="0" fontId="69" fillId="2" borderId="129" xfId="16" applyFont="1" applyFill="1" applyBorder="1" applyAlignment="1">
      <alignment vertical="center" wrapText="1"/>
    </xf>
    <xf numFmtId="0" fontId="69" fillId="2" borderId="130" xfId="16" applyFont="1" applyFill="1" applyBorder="1" applyAlignment="1">
      <alignment vertical="center" wrapText="1"/>
    </xf>
    <xf numFmtId="0" fontId="69" fillId="2" borderId="131" xfId="16" applyFont="1" applyFill="1" applyBorder="1" applyAlignment="1">
      <alignment vertical="center" wrapText="1"/>
    </xf>
    <xf numFmtId="0" fontId="69" fillId="2" borderId="107" xfId="16" applyFont="1" applyFill="1" applyBorder="1" applyAlignment="1">
      <alignment vertical="center" wrapText="1"/>
    </xf>
    <xf numFmtId="0" fontId="69" fillId="2" borderId="0" xfId="16" applyFont="1" applyFill="1" applyAlignment="1">
      <alignment vertical="center" wrapText="1"/>
    </xf>
    <xf numFmtId="0" fontId="69" fillId="2" borderId="108" xfId="16" applyFont="1" applyFill="1" applyBorder="1" applyAlignment="1">
      <alignment vertical="center" wrapText="1"/>
    </xf>
    <xf numFmtId="0" fontId="69" fillId="2" borderId="136" xfId="16" applyFont="1" applyFill="1" applyBorder="1" applyAlignment="1">
      <alignment vertical="center" wrapText="1"/>
    </xf>
    <xf numFmtId="0" fontId="69" fillId="2" borderId="137" xfId="16" applyFont="1" applyFill="1" applyBorder="1" applyAlignment="1">
      <alignment vertical="center" wrapText="1"/>
    </xf>
    <xf numFmtId="0" fontId="69" fillId="2" borderId="138" xfId="16" applyFont="1" applyFill="1" applyBorder="1" applyAlignment="1">
      <alignment vertical="center" wrapText="1"/>
    </xf>
    <xf numFmtId="0" fontId="69" fillId="2" borderId="129" xfId="16" applyFont="1" applyFill="1" applyBorder="1" applyAlignment="1">
      <alignment horizontal="left" vertical="center" wrapText="1"/>
    </xf>
    <xf numFmtId="0" fontId="69" fillId="2" borderId="130" xfId="16" applyFont="1" applyFill="1" applyBorder="1" applyAlignment="1">
      <alignment horizontal="left" vertical="center" wrapText="1"/>
    </xf>
    <xf numFmtId="0" fontId="69" fillId="2" borderId="132" xfId="16" applyFont="1" applyFill="1" applyBorder="1" applyAlignment="1">
      <alignment horizontal="left" vertical="center" wrapText="1"/>
    </xf>
    <xf numFmtId="0" fontId="69" fillId="2" borderId="107" xfId="16" applyFont="1" applyFill="1" applyBorder="1" applyAlignment="1">
      <alignment horizontal="left" vertical="center" wrapText="1"/>
    </xf>
    <xf numFmtId="0" fontId="69" fillId="2" borderId="0" xfId="16" applyFont="1" applyFill="1" applyAlignment="1">
      <alignment horizontal="left" vertical="center" wrapText="1"/>
    </xf>
    <xf numFmtId="0" fontId="69" fillId="2" borderId="134" xfId="16" applyFont="1" applyFill="1" applyBorder="1" applyAlignment="1">
      <alignment horizontal="left" vertical="center" wrapText="1"/>
    </xf>
    <xf numFmtId="0" fontId="69" fillId="2" borderId="136" xfId="16" applyFont="1" applyFill="1" applyBorder="1" applyAlignment="1">
      <alignment horizontal="left" vertical="center" wrapText="1"/>
    </xf>
    <xf numFmtId="0" fontId="69" fillId="2" borderId="137" xfId="16" applyFont="1" applyFill="1" applyBorder="1" applyAlignment="1">
      <alignment horizontal="left" vertical="center" wrapText="1"/>
    </xf>
    <xf numFmtId="0" fontId="69" fillId="2" borderId="139" xfId="16" applyFont="1" applyFill="1" applyBorder="1" applyAlignment="1">
      <alignment horizontal="left" vertical="center" wrapText="1"/>
    </xf>
    <xf numFmtId="0" fontId="7" fillId="6" borderId="41" xfId="17" applyFont="1" applyFill="1" applyBorder="1" applyAlignment="1">
      <alignment horizontal="center" vertical="center" wrapText="1"/>
    </xf>
    <xf numFmtId="0" fontId="61" fillId="31" borderId="79" xfId="17" applyFont="1" applyFill="1" applyBorder="1" applyAlignment="1">
      <alignment horizontal="center" vertical="center" wrapText="1"/>
    </xf>
    <xf numFmtId="0" fontId="59" fillId="18" borderId="79" xfId="17" applyFont="1" applyFill="1" applyBorder="1" applyAlignment="1">
      <alignment horizontal="center" vertical="center" wrapText="1"/>
    </xf>
    <xf numFmtId="0" fontId="0" fillId="18" borderId="79" xfId="0" applyFill="1" applyBorder="1" applyAlignment="1">
      <alignment horizontal="center" vertical="center" wrapText="1"/>
    </xf>
    <xf numFmtId="0" fontId="69" fillId="3" borderId="80" xfId="17" applyFont="1" applyFill="1" applyBorder="1" applyAlignment="1">
      <alignment horizontal="center" vertical="center" wrapText="1"/>
    </xf>
    <xf numFmtId="0" fontId="69" fillId="3" borderId="81" xfId="17" applyFont="1" applyFill="1" applyBorder="1" applyAlignment="1">
      <alignment horizontal="center" vertical="center" wrapText="1"/>
    </xf>
    <xf numFmtId="0" fontId="69" fillId="3" borderId="82" xfId="17" applyFont="1" applyFill="1" applyBorder="1" applyAlignment="1">
      <alignment horizontal="center" vertical="center" wrapText="1"/>
    </xf>
    <xf numFmtId="180" fontId="61" fillId="3" borderId="80" xfId="17" applyNumberFormat="1" applyFont="1" applyFill="1" applyBorder="1" applyAlignment="1">
      <alignment horizontal="center" vertical="center" wrapText="1"/>
    </xf>
    <xf numFmtId="180" fontId="61" fillId="3" borderId="82" xfId="17" applyNumberFormat="1" applyFont="1" applyFill="1" applyBorder="1" applyAlignment="1">
      <alignment horizontal="center" vertical="center" wrapText="1"/>
    </xf>
    <xf numFmtId="0" fontId="125" fillId="22" borderId="218" xfId="2" applyFont="1" applyFill="1" applyBorder="1" applyAlignment="1">
      <alignment horizontal="left" vertical="top" wrapText="1"/>
    </xf>
    <xf numFmtId="0" fontId="125" fillId="22" borderId="219" xfId="2" applyFont="1" applyFill="1" applyBorder="1" applyAlignment="1">
      <alignment horizontal="left" vertical="top" wrapText="1"/>
    </xf>
    <xf numFmtId="0" fontId="125" fillId="22" borderId="220" xfId="2" applyFont="1" applyFill="1" applyBorder="1" applyAlignment="1">
      <alignment horizontal="left" vertical="top" wrapText="1"/>
    </xf>
    <xf numFmtId="0" fontId="158" fillId="22" borderId="0" xfId="0" applyFont="1" applyFill="1" applyAlignment="1">
      <alignment horizontal="left" vertical="top" wrapText="1"/>
    </xf>
    <xf numFmtId="0" fontId="80" fillId="22" borderId="118" xfId="0" applyFont="1" applyFill="1" applyBorder="1" applyAlignment="1">
      <alignment horizontal="left" vertical="center"/>
    </xf>
    <xf numFmtId="0" fontId="80" fillId="0" borderId="118" xfId="0" applyFont="1" applyBorder="1" applyAlignment="1">
      <alignment horizontal="left" vertical="center"/>
    </xf>
    <xf numFmtId="0" fontId="107" fillId="33" borderId="0" xfId="0" applyFont="1" applyFill="1" applyAlignment="1">
      <alignment horizontal="left" vertical="center" wrapText="1"/>
    </xf>
    <xf numFmtId="0" fontId="80" fillId="25" borderId="119" xfId="0" applyFont="1" applyFill="1" applyBorder="1" applyAlignment="1">
      <alignment horizontal="left" vertical="center"/>
    </xf>
    <xf numFmtId="0" fontId="80" fillId="25" borderId="120" xfId="0" applyFont="1" applyFill="1" applyBorder="1" applyAlignment="1">
      <alignment horizontal="left" vertical="center"/>
    </xf>
    <xf numFmtId="0" fontId="80" fillId="25" borderId="121" xfId="0" applyFont="1" applyFill="1" applyBorder="1" applyAlignment="1">
      <alignment horizontal="left" vertical="center"/>
    </xf>
    <xf numFmtId="0" fontId="109" fillId="26" borderId="119" xfId="0" applyFont="1" applyFill="1" applyBorder="1" applyAlignment="1">
      <alignment horizontal="left" vertical="center"/>
    </xf>
    <xf numFmtId="0" fontId="109" fillId="26" borderId="120" xfId="0" applyFont="1" applyFill="1" applyBorder="1" applyAlignment="1">
      <alignment horizontal="left" vertical="center"/>
    </xf>
    <xf numFmtId="0" fontId="109" fillId="26" borderId="121" xfId="0" applyFont="1" applyFill="1" applyBorder="1" applyAlignment="1">
      <alignment horizontal="left" vertical="center"/>
    </xf>
    <xf numFmtId="0" fontId="106" fillId="22" borderId="0" xfId="0" applyFont="1" applyFill="1" applyAlignment="1">
      <alignment horizontal="left" vertical="center"/>
    </xf>
    <xf numFmtId="0" fontId="131" fillId="22" borderId="0" xfId="0" applyFont="1" applyFill="1" applyAlignment="1">
      <alignment horizontal="center" vertical="top" wrapText="1"/>
    </xf>
    <xf numFmtId="0" fontId="80" fillId="25" borderId="122" xfId="0" applyFont="1" applyFill="1" applyBorder="1" applyAlignment="1">
      <alignment horizontal="left" vertical="center"/>
    </xf>
    <xf numFmtId="0" fontId="80" fillId="25" borderId="123" xfId="0" applyFont="1" applyFill="1" applyBorder="1" applyAlignment="1">
      <alignment horizontal="left" vertical="center"/>
    </xf>
    <xf numFmtId="0" fontId="80" fillId="25" borderId="124" xfId="0" applyFont="1" applyFill="1" applyBorder="1" applyAlignment="1">
      <alignment horizontal="left" vertical="center"/>
    </xf>
    <xf numFmtId="0" fontId="80" fillId="25" borderId="127" xfId="0" applyFont="1" applyFill="1" applyBorder="1" applyAlignment="1">
      <alignment horizontal="left" vertical="center"/>
    </xf>
    <xf numFmtId="0" fontId="80" fillId="25" borderId="125" xfId="0" applyFont="1" applyFill="1" applyBorder="1" applyAlignment="1">
      <alignment horizontal="left" vertical="center"/>
    </xf>
    <xf numFmtId="0" fontId="80" fillId="25" borderId="126" xfId="0" applyFont="1" applyFill="1" applyBorder="1" applyAlignment="1">
      <alignment horizontal="left" vertical="center"/>
    </xf>
    <xf numFmtId="0" fontId="82" fillId="0" borderId="116" xfId="0" applyFont="1" applyBorder="1" applyAlignment="1">
      <alignment horizontal="justify" vertical="center" wrapText="1"/>
    </xf>
    <xf numFmtId="0" fontId="82" fillId="0" borderId="117" xfId="0" applyFont="1" applyBorder="1" applyAlignment="1">
      <alignment horizontal="justify" vertical="center" wrapText="1"/>
    </xf>
    <xf numFmtId="0" fontId="80" fillId="0" borderId="116" xfId="0" applyFont="1" applyBorder="1" applyAlignment="1">
      <alignment horizontal="justify" vertical="center" wrapText="1"/>
    </xf>
    <xf numFmtId="0" fontId="80" fillId="0" borderId="117" xfId="0" applyFont="1" applyBorder="1" applyAlignment="1">
      <alignment horizontal="justify" vertical="center" wrapText="1"/>
    </xf>
    <xf numFmtId="0" fontId="150" fillId="28" borderId="0" xfId="0" applyFont="1" applyFill="1" applyAlignment="1">
      <alignment horizontal="left" vertical="center" wrapText="1"/>
    </xf>
    <xf numFmtId="0" fontId="145" fillId="26" borderId="0" xfId="0" applyFont="1" applyFill="1" applyAlignment="1">
      <alignment horizontal="left" vertical="center"/>
    </xf>
    <xf numFmtId="0" fontId="146" fillId="26" borderId="0" xfId="1" applyFont="1" applyFill="1" applyBorder="1" applyAlignment="1" applyProtection="1">
      <alignment horizontal="left" vertical="top" wrapText="1"/>
    </xf>
    <xf numFmtId="0" fontId="74" fillId="27" borderId="0" xfId="0" applyFont="1" applyFill="1" applyAlignment="1">
      <alignment horizontal="center" vertical="top" wrapText="1"/>
    </xf>
    <xf numFmtId="0" fontId="74" fillId="27" borderId="0" xfId="0" applyFont="1" applyFill="1" applyAlignment="1">
      <alignment horizontal="right" vertical="top" wrapText="1"/>
    </xf>
    <xf numFmtId="0" fontId="120" fillId="32" borderId="0" xfId="0" applyFont="1" applyFill="1" applyAlignment="1">
      <alignment horizontal="center" vertical="top" wrapText="1"/>
    </xf>
    <xf numFmtId="0" fontId="107" fillId="32" borderId="0" xfId="0" applyFont="1" applyFill="1" applyAlignment="1">
      <alignment horizontal="center" vertical="top" wrapText="1"/>
    </xf>
    <xf numFmtId="0" fontId="74" fillId="27" borderId="0" xfId="0" applyFont="1" applyFill="1" applyAlignment="1">
      <alignment horizontal="left" vertical="top" wrapText="1"/>
    </xf>
    <xf numFmtId="0" fontId="161" fillId="36" borderId="0" xfId="0" applyFont="1" applyFill="1" applyAlignment="1">
      <alignment horizontal="left" vertical="top" wrapText="1"/>
    </xf>
    <xf numFmtId="0" fontId="140" fillId="36" borderId="0" xfId="0" applyFont="1" applyFill="1" applyAlignment="1">
      <alignment horizontal="left" vertical="top" wrapText="1"/>
    </xf>
    <xf numFmtId="0" fontId="18" fillId="36" borderId="0" xfId="0" applyFont="1" applyFill="1" applyAlignment="1">
      <alignment horizontal="center" vertical="center"/>
    </xf>
    <xf numFmtId="0" fontId="120" fillId="36" borderId="0" xfId="0" applyFont="1" applyFill="1" applyAlignment="1">
      <alignment horizontal="center" vertical="center"/>
    </xf>
    <xf numFmtId="0" fontId="173" fillId="27" borderId="0" xfId="0" applyFont="1" applyFill="1" applyAlignment="1">
      <alignment horizontal="center" vertical="top" wrapText="1"/>
    </xf>
    <xf numFmtId="0" fontId="199" fillId="22" borderId="0" xfId="0" applyFont="1" applyFill="1" applyAlignment="1">
      <alignment horizontal="center" vertical="top" wrapText="1"/>
    </xf>
    <xf numFmtId="0" fontId="0" fillId="22" borderId="0" xfId="0" applyFill="1" applyAlignment="1">
      <alignment horizontal="center" vertical="center" wrapText="1"/>
    </xf>
    <xf numFmtId="0" fontId="181" fillId="22" borderId="0" xfId="0" applyFont="1" applyFill="1" applyAlignment="1">
      <alignment horizontal="center" vertical="center" wrapText="1"/>
    </xf>
    <xf numFmtId="56" fontId="110" fillId="24" borderId="46" xfId="1" applyNumberFormat="1" applyFont="1" applyFill="1" applyBorder="1" applyAlignment="1" applyProtection="1">
      <alignment horizontal="center" vertical="center" wrapText="1"/>
    </xf>
    <xf numFmtId="56" fontId="110" fillId="24" borderId="2" xfId="1" applyNumberFormat="1" applyFont="1" applyFill="1" applyBorder="1" applyAlignment="1" applyProtection="1">
      <alignment horizontal="center" vertical="center" wrapText="1"/>
    </xf>
    <xf numFmtId="56" fontId="110" fillId="24" borderId="3" xfId="1" applyNumberFormat="1" applyFont="1" applyFill="1" applyBorder="1" applyAlignment="1" applyProtection="1">
      <alignment horizontal="center" vertical="center" wrapText="1"/>
    </xf>
    <xf numFmtId="14" fontId="21" fillId="24" borderId="196" xfId="1" applyNumberFormat="1" applyFont="1" applyFill="1" applyBorder="1" applyAlignment="1" applyProtection="1">
      <alignment horizontal="center" vertical="center" wrapText="1"/>
    </xf>
    <xf numFmtId="0" fontId="21" fillId="24" borderId="196" xfId="2" applyFont="1" applyFill="1" applyBorder="1" applyAlignment="1">
      <alignment horizontal="center" vertical="center"/>
    </xf>
    <xf numFmtId="14" fontId="21" fillId="24" borderId="178" xfId="1" applyNumberFormat="1" applyFont="1" applyFill="1" applyBorder="1" applyAlignment="1" applyProtection="1">
      <alignment horizontal="center" vertical="center" wrapText="1" shrinkToFit="1"/>
    </xf>
    <xf numFmtId="14" fontId="21" fillId="24" borderId="176" xfId="1" applyNumberFormat="1" applyFont="1" applyFill="1" applyBorder="1" applyAlignment="1" applyProtection="1">
      <alignment horizontal="center" vertical="center" wrapText="1" shrinkToFit="1"/>
    </xf>
    <xf numFmtId="14" fontId="21" fillId="24" borderId="179" xfId="1" applyNumberFormat="1" applyFont="1" applyFill="1" applyBorder="1" applyAlignment="1" applyProtection="1">
      <alignment horizontal="center" vertical="center" wrapText="1" shrinkToFit="1"/>
    </xf>
    <xf numFmtId="56" fontId="21" fillId="24" borderId="46" xfId="1" applyNumberFormat="1" applyFont="1" applyFill="1" applyBorder="1" applyAlignment="1" applyProtection="1">
      <alignment horizontal="center" vertical="center" wrapText="1"/>
    </xf>
    <xf numFmtId="56" fontId="21" fillId="24" borderId="2" xfId="1" applyNumberFormat="1" applyFont="1" applyFill="1" applyBorder="1" applyAlignment="1" applyProtection="1">
      <alignment horizontal="center" vertical="center" wrapText="1"/>
    </xf>
    <xf numFmtId="56" fontId="21" fillId="24" borderId="3" xfId="1" applyNumberFormat="1" applyFont="1" applyFill="1" applyBorder="1" applyAlignment="1" applyProtection="1">
      <alignment horizontal="center" vertical="center" wrapText="1"/>
    </xf>
    <xf numFmtId="14" fontId="110" fillId="24" borderId="178" xfId="2" applyNumberFormat="1" applyFont="1" applyFill="1" applyBorder="1" applyAlignment="1">
      <alignment horizontal="center" vertical="center" wrapText="1" shrinkToFit="1"/>
    </xf>
    <xf numFmtId="14" fontId="110" fillId="24" borderId="176" xfId="2" applyNumberFormat="1" applyFont="1" applyFill="1" applyBorder="1" applyAlignment="1">
      <alignment horizontal="center" vertical="center" wrapText="1" shrinkToFit="1"/>
    </xf>
    <xf numFmtId="14" fontId="110" fillId="24" borderId="177" xfId="2" applyNumberFormat="1" applyFont="1" applyFill="1" applyBorder="1" applyAlignment="1">
      <alignment horizontal="center" vertical="center" wrapText="1" shrinkToFit="1"/>
    </xf>
    <xf numFmtId="0" fontId="21" fillId="24" borderId="201" xfId="2" applyFont="1" applyFill="1" applyBorder="1" applyAlignment="1">
      <alignment horizontal="center" vertical="center"/>
    </xf>
    <xf numFmtId="56" fontId="21" fillId="24" borderId="46" xfId="2" applyNumberFormat="1" applyFont="1" applyFill="1" applyBorder="1" applyAlignment="1">
      <alignment horizontal="center" vertical="center" wrapText="1"/>
    </xf>
    <xf numFmtId="56" fontId="21" fillId="24" borderId="2" xfId="2" applyNumberFormat="1" applyFont="1" applyFill="1" applyBorder="1" applyAlignment="1">
      <alignment horizontal="center" vertical="center" wrapText="1"/>
    </xf>
    <xf numFmtId="56" fontId="21" fillId="24" borderId="175" xfId="2" applyNumberFormat="1" applyFont="1" applyFill="1" applyBorder="1" applyAlignment="1">
      <alignment horizontal="center" vertical="center" wrapText="1"/>
    </xf>
    <xf numFmtId="14" fontId="21" fillId="24" borderId="180" xfId="1" applyNumberFormat="1" applyFont="1" applyFill="1" applyBorder="1" applyAlignment="1" applyProtection="1">
      <alignment horizontal="center" vertical="center" wrapText="1" shrinkToFit="1"/>
    </xf>
    <xf numFmtId="14" fontId="21" fillId="24" borderId="182" xfId="1" applyNumberFormat="1" applyFont="1" applyFill="1" applyBorder="1" applyAlignment="1" applyProtection="1">
      <alignment horizontal="center" vertical="center" wrapText="1" shrinkToFit="1"/>
    </xf>
    <xf numFmtId="14" fontId="21" fillId="24" borderId="181" xfId="1" applyNumberFormat="1" applyFont="1" applyFill="1" applyBorder="1" applyAlignment="1" applyProtection="1">
      <alignment horizontal="center" vertical="center" wrapText="1" shrinkToFit="1"/>
    </xf>
    <xf numFmtId="56" fontId="21" fillId="24" borderId="3" xfId="2" applyNumberFormat="1" applyFont="1" applyFill="1" applyBorder="1" applyAlignment="1">
      <alignment horizontal="center" vertical="center" wrapText="1"/>
    </xf>
    <xf numFmtId="14" fontId="29" fillId="24" borderId="46" xfId="2" applyNumberFormat="1" applyFont="1" applyFill="1" applyBorder="1" applyAlignment="1">
      <alignment horizontal="center" vertical="center" shrinkToFit="1"/>
    </xf>
    <xf numFmtId="14" fontId="29" fillId="24" borderId="2" xfId="2" applyNumberFormat="1" applyFont="1" applyFill="1" applyBorder="1" applyAlignment="1">
      <alignment horizontal="center" vertical="center" shrinkToFit="1"/>
    </xf>
    <xf numFmtId="14" fontId="29" fillId="24" borderId="204" xfId="2" applyNumberFormat="1" applyFont="1" applyFill="1" applyBorder="1" applyAlignment="1">
      <alignment horizontal="center" vertical="center" shrinkToFit="1"/>
    </xf>
    <xf numFmtId="14" fontId="21" fillId="3" borderId="1" xfId="1" applyNumberFormat="1" applyFont="1" applyFill="1" applyBorder="1" applyAlignment="1" applyProtection="1">
      <alignment horizontal="center" vertical="center" wrapText="1"/>
    </xf>
    <xf numFmtId="14" fontId="21" fillId="3" borderId="3" xfId="1" applyNumberFormat="1" applyFont="1" applyFill="1" applyBorder="1" applyAlignment="1" applyProtection="1">
      <alignment horizontal="center" vertical="center" wrapText="1"/>
    </xf>
    <xf numFmtId="14" fontId="19" fillId="3" borderId="46" xfId="2" applyNumberFormat="1" applyFont="1" applyFill="1" applyBorder="1" applyAlignment="1">
      <alignment horizontal="center" vertical="center" shrinkToFit="1"/>
    </xf>
    <xf numFmtId="14" fontId="19" fillId="3" borderId="3" xfId="2" applyNumberFormat="1" applyFont="1" applyFill="1" applyBorder="1" applyAlignment="1">
      <alignment horizontal="center" vertical="center" shrinkToFit="1"/>
    </xf>
    <xf numFmtId="56" fontId="21" fillId="3" borderId="46" xfId="2" applyNumberFormat="1" applyFont="1" applyFill="1" applyBorder="1" applyAlignment="1">
      <alignment horizontal="center" vertical="center" wrapText="1"/>
    </xf>
    <xf numFmtId="56" fontId="21" fillId="3" borderId="3" xfId="2" applyNumberFormat="1" applyFont="1" applyFill="1" applyBorder="1" applyAlignment="1">
      <alignment horizontal="center" vertical="center" wrapText="1"/>
    </xf>
    <xf numFmtId="0" fontId="21" fillId="24" borderId="205" xfId="2" applyFont="1" applyFill="1" applyBorder="1" applyAlignment="1">
      <alignment horizontal="center" vertical="center"/>
    </xf>
    <xf numFmtId="14" fontId="21" fillId="24" borderId="46" xfId="2" applyNumberFormat="1" applyFont="1" applyFill="1" applyBorder="1" applyAlignment="1">
      <alignment horizontal="center" vertical="center" wrapText="1" shrinkToFit="1"/>
    </xf>
    <xf numFmtId="14" fontId="21" fillId="24" borderId="2" xfId="2" applyNumberFormat="1" applyFont="1" applyFill="1" applyBorder="1" applyAlignment="1">
      <alignment horizontal="center" vertical="center" shrinkToFit="1"/>
    </xf>
    <xf numFmtId="14" fontId="21" fillId="24" borderId="204" xfId="2" applyNumberFormat="1" applyFont="1" applyFill="1" applyBorder="1" applyAlignment="1">
      <alignment horizontal="center" vertical="center" shrinkToFit="1"/>
    </xf>
    <xf numFmtId="0" fontId="10" fillId="0" borderId="63" xfId="2" applyFont="1" applyFill="1" applyBorder="1" applyAlignment="1">
      <alignment vertical="center"/>
    </xf>
    <xf numFmtId="0" fontId="10" fillId="0" borderId="63"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4" fillId="6" borderId="21" xfId="2" applyFont="1" applyFill="1" applyBorder="1" applyAlignment="1">
      <alignment horizontal="left" vertical="center"/>
    </xf>
    <xf numFmtId="0" fontId="14" fillId="6" borderId="6" xfId="2" applyFont="1" applyFill="1" applyBorder="1" applyAlignment="1">
      <alignment horizontal="left" vertical="center"/>
    </xf>
    <xf numFmtId="0" fontId="6" fillId="6" borderId="93" xfId="2" applyFill="1" applyBorder="1">
      <alignment vertical="center"/>
    </xf>
    <xf numFmtId="0" fontId="6" fillId="6" borderId="28" xfId="2" applyFill="1" applyBorder="1">
      <alignment vertical="center"/>
    </xf>
    <xf numFmtId="0" fontId="6" fillId="6" borderId="94" xfId="2" applyFill="1" applyBorder="1">
      <alignment vertical="center"/>
    </xf>
    <xf numFmtId="0" fontId="6" fillId="6" borderId="95" xfId="2" applyFill="1" applyBorder="1">
      <alignment vertical="center"/>
    </xf>
    <xf numFmtId="0" fontId="6" fillId="6" borderId="96" xfId="2" applyFill="1" applyBorder="1">
      <alignment vertical="center"/>
    </xf>
    <xf numFmtId="0" fontId="6" fillId="6" borderId="97" xfId="2" applyFill="1" applyBorder="1">
      <alignment vertical="center"/>
    </xf>
    <xf numFmtId="0" fontId="22" fillId="6" borderId="98" xfId="2" applyFont="1" applyFill="1" applyBorder="1" applyAlignment="1">
      <alignment horizontal="center" vertical="top" wrapText="1"/>
    </xf>
    <xf numFmtId="0" fontId="22" fillId="6" borderId="90" xfId="2" applyFont="1" applyFill="1" applyBorder="1" applyAlignment="1">
      <alignment horizontal="center" vertical="top" wrapText="1"/>
    </xf>
    <xf numFmtId="0" fontId="22" fillId="6" borderId="99" xfId="2" applyFont="1" applyFill="1" applyBorder="1" applyAlignment="1">
      <alignment horizontal="center" vertical="top" wrapText="1"/>
    </xf>
    <xf numFmtId="0" fontId="22" fillId="6" borderId="100" xfId="2" applyFont="1" applyFill="1" applyBorder="1" applyAlignment="1">
      <alignment horizontal="center" vertical="top" wrapText="1"/>
    </xf>
    <xf numFmtId="0" fontId="22" fillId="6" borderId="101" xfId="2" applyFont="1" applyFill="1" applyBorder="1" applyAlignment="1">
      <alignment horizontal="center" vertical="top" wrapText="1"/>
    </xf>
    <xf numFmtId="0" fontId="1" fillId="6" borderId="18" xfId="2" applyFont="1" applyFill="1" applyBorder="1" applyAlignment="1">
      <alignment vertical="top" wrapText="1"/>
    </xf>
    <xf numFmtId="0" fontId="6" fillId="6" borderId="0" xfId="2" applyFill="1" applyAlignment="1">
      <alignment vertical="top" wrapText="1"/>
    </xf>
    <xf numFmtId="0" fontId="6" fillId="6" borderId="19" xfId="2" applyFill="1" applyBorder="1" applyAlignment="1">
      <alignment vertical="top" wrapText="1"/>
    </xf>
    <xf numFmtId="0" fontId="1" fillId="17" borderId="73" xfId="2" applyFont="1" applyFill="1" applyBorder="1" applyAlignment="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6" fillId="29" borderId="61" xfId="2" applyFill="1" applyBorder="1" applyAlignment="1">
      <alignment horizontal="left" vertical="top" wrapText="1"/>
    </xf>
    <xf numFmtId="0" fontId="6" fillId="29" borderId="153" xfId="2" applyFill="1" applyBorder="1" applyAlignment="1">
      <alignment horizontal="left" vertical="top" wrapText="1"/>
    </xf>
    <xf numFmtId="0" fontId="6" fillId="29" borderId="184" xfId="2" applyFill="1" applyBorder="1" applyAlignment="1">
      <alignment horizontal="left" vertical="top" wrapText="1"/>
    </xf>
    <xf numFmtId="0" fontId="1" fillId="38" borderId="61" xfId="2" applyFont="1" applyFill="1" applyBorder="1" applyAlignment="1">
      <alignment horizontal="left" vertical="top" wrapText="1"/>
    </xf>
    <xf numFmtId="0" fontId="1" fillId="38" borderId="72" xfId="2" applyFont="1" applyFill="1" applyBorder="1" applyAlignment="1">
      <alignment horizontal="left" vertical="top" wrapText="1"/>
    </xf>
    <xf numFmtId="0" fontId="8" fillId="38" borderId="153" xfId="1" applyFill="1" applyBorder="1" applyAlignment="1" applyProtection="1">
      <alignment horizontal="left" vertical="top"/>
    </xf>
    <xf numFmtId="0" fontId="6" fillId="38" borderId="183" xfId="2" applyFill="1" applyBorder="1" applyAlignment="1">
      <alignment horizontal="left" vertical="top"/>
    </xf>
    <xf numFmtId="0" fontId="6" fillId="2" borderId="78" xfId="2" applyFill="1" applyBorder="1" applyAlignment="1">
      <alignment vertical="top" wrapText="1"/>
    </xf>
    <xf numFmtId="0" fontId="15" fillId="2" borderId="69" xfId="0" applyFont="1" applyFill="1" applyBorder="1" applyAlignment="1">
      <alignment vertical="top" wrapText="1"/>
    </xf>
    <xf numFmtId="0" fontId="1" fillId="2" borderId="78" xfId="2" applyFont="1" applyFill="1" applyBorder="1" applyAlignment="1">
      <alignment horizontal="left" vertical="top" wrapText="1"/>
    </xf>
    <xf numFmtId="0" fontId="1" fillId="2" borderId="69" xfId="2" applyFont="1" applyFill="1" applyBorder="1" applyAlignment="1">
      <alignment horizontal="left" vertical="top" wrapText="1"/>
    </xf>
    <xf numFmtId="0" fontId="26" fillId="0" borderId="0" xfId="19" applyFont="1" applyAlignment="1">
      <alignment vertical="center" wrapText="1"/>
    </xf>
    <xf numFmtId="0" fontId="191" fillId="0" borderId="105" xfId="2" applyFont="1" applyBorder="1" applyAlignment="1">
      <alignment horizontal="center" vertical="center" wrapText="1" shrinkToFit="1"/>
    </xf>
    <xf numFmtId="0" fontId="111" fillId="0" borderId="32" xfId="2" applyFont="1" applyBorder="1" applyAlignment="1">
      <alignment horizontal="center" vertical="center" wrapText="1" shrinkToFit="1"/>
    </xf>
    <xf numFmtId="0" fontId="111" fillId="0" borderId="106" xfId="2" applyFont="1" applyBorder="1" applyAlignment="1">
      <alignment horizontal="center" vertical="center" wrapText="1" shrinkToFit="1"/>
    </xf>
    <xf numFmtId="0" fontId="28" fillId="24" borderId="105" xfId="2" applyFont="1" applyFill="1" applyBorder="1" applyAlignment="1">
      <alignment horizontal="center" vertical="center" shrinkToFit="1"/>
    </xf>
    <xf numFmtId="0" fontId="18" fillId="24" borderId="32" xfId="2" applyFont="1" applyFill="1" applyBorder="1" applyAlignment="1">
      <alignment horizontal="center" vertical="center" shrinkToFit="1"/>
    </xf>
    <xf numFmtId="0" fontId="18" fillId="24" borderId="106" xfId="2" applyFont="1" applyFill="1" applyBorder="1" applyAlignment="1">
      <alignment horizontal="center" vertical="center" shrinkToFit="1"/>
    </xf>
    <xf numFmtId="0" fontId="154" fillId="42" borderId="105" xfId="2" applyFont="1" applyFill="1" applyBorder="1" applyAlignment="1">
      <alignment horizontal="center" vertical="center" wrapText="1" shrinkToFit="1"/>
    </xf>
    <xf numFmtId="0" fontId="33" fillId="42" borderId="32" xfId="2" applyFont="1" applyFill="1" applyBorder="1" applyAlignment="1">
      <alignment horizontal="center" vertical="center" shrinkToFit="1"/>
    </xf>
    <xf numFmtId="0" fontId="33" fillId="42" borderId="106" xfId="2" applyFont="1" applyFill="1" applyBorder="1" applyAlignment="1">
      <alignment horizontal="center" vertical="center" shrinkToFit="1"/>
    </xf>
    <xf numFmtId="0" fontId="21" fillId="42" borderId="102" xfId="1" applyFont="1" applyFill="1" applyBorder="1" applyAlignment="1" applyProtection="1">
      <alignment vertical="top" wrapText="1"/>
    </xf>
    <xf numFmtId="0" fontId="21" fillId="42" borderId="103" xfId="2" applyFont="1" applyFill="1" applyBorder="1" applyAlignment="1">
      <alignment vertical="top" wrapText="1"/>
    </xf>
    <xf numFmtId="0" fontId="21" fillId="42" borderId="104" xfId="2" applyFont="1" applyFill="1" applyBorder="1" applyAlignment="1">
      <alignment vertical="top" wrapText="1"/>
    </xf>
    <xf numFmtId="0" fontId="28" fillId="0" borderId="105" xfId="2" applyFont="1" applyBorder="1" applyAlignment="1">
      <alignment horizontal="center" vertical="center" wrapText="1" shrinkToFit="1"/>
    </xf>
    <xf numFmtId="0" fontId="111" fillId="0" borderId="32" xfId="2" applyFont="1" applyBorder="1" applyAlignment="1">
      <alignment horizontal="center" vertical="center" shrinkToFit="1"/>
    </xf>
    <xf numFmtId="0" fontId="111" fillId="0" borderId="106" xfId="2" applyFont="1" applyBorder="1" applyAlignment="1">
      <alignment horizontal="center" vertical="center" shrinkToFit="1"/>
    </xf>
    <xf numFmtId="0" fontId="21" fillId="0" borderId="212" xfId="1" applyFont="1" applyBorder="1" applyAlignment="1" applyProtection="1">
      <alignment horizontal="left" vertical="top" wrapText="1"/>
    </xf>
    <xf numFmtId="0" fontId="21" fillId="0" borderId="213" xfId="1" applyFont="1" applyBorder="1" applyAlignment="1" applyProtection="1">
      <alignment horizontal="left" vertical="top" wrapText="1"/>
    </xf>
    <xf numFmtId="0" fontId="21" fillId="0" borderId="214" xfId="1" applyFont="1" applyBorder="1" applyAlignment="1" applyProtection="1">
      <alignment horizontal="left" vertical="top" wrapText="1"/>
    </xf>
    <xf numFmtId="0" fontId="28" fillId="42" borderId="186" xfId="2" applyFont="1" applyFill="1" applyBorder="1" applyAlignment="1">
      <alignment horizontal="center" vertical="center" wrapText="1" shrinkToFit="1"/>
    </xf>
    <xf numFmtId="0" fontId="28" fillId="42" borderId="187" xfId="2" applyFont="1" applyFill="1" applyBorder="1" applyAlignment="1">
      <alignment horizontal="center" vertical="center" wrapText="1" shrinkToFit="1"/>
    </xf>
    <xf numFmtId="0" fontId="28" fillId="42" borderId="188" xfId="2" applyFont="1" applyFill="1" applyBorder="1" applyAlignment="1">
      <alignment horizontal="center" vertical="center" wrapText="1" shrinkToFit="1"/>
    </xf>
    <xf numFmtId="0" fontId="20" fillId="42" borderId="62" xfId="2" applyFont="1" applyFill="1" applyBorder="1" applyAlignment="1">
      <alignment horizontal="left" vertical="top" wrapText="1" shrinkToFit="1"/>
    </xf>
    <xf numFmtId="0" fontId="20" fillId="42" borderId="63" xfId="2" applyFont="1" applyFill="1" applyBorder="1" applyAlignment="1">
      <alignment horizontal="left" vertical="top" wrapText="1" shrinkToFit="1"/>
    </xf>
    <xf numFmtId="0" fontId="20" fillId="42" borderId="64" xfId="2" applyFont="1" applyFill="1" applyBorder="1" applyAlignment="1">
      <alignment horizontal="left" vertical="top" wrapText="1" shrinkToFit="1"/>
    </xf>
    <xf numFmtId="0" fontId="21" fillId="0" borderId="102" xfId="1" applyFont="1" applyBorder="1" applyAlignment="1" applyProtection="1">
      <alignment vertical="top" wrapText="1"/>
    </xf>
    <xf numFmtId="0" fontId="21" fillId="0" borderId="206" xfId="1" applyFont="1" applyBorder="1" applyAlignment="1" applyProtection="1">
      <alignment vertical="top" wrapText="1"/>
    </xf>
    <xf numFmtId="0" fontId="21" fillId="0" borderId="207" xfId="1" applyFont="1" applyBorder="1" applyAlignment="1" applyProtection="1">
      <alignment vertical="top" wrapText="1"/>
    </xf>
    <xf numFmtId="0" fontId="25" fillId="22" borderId="113" xfId="2" applyFont="1" applyFill="1" applyBorder="1" applyAlignment="1">
      <alignment horizontal="left" vertical="top" wrapText="1"/>
    </xf>
    <xf numFmtId="0" fontId="25" fillId="22" borderId="114" xfId="2" applyFont="1" applyFill="1" applyBorder="1" applyAlignment="1">
      <alignment horizontal="left" vertical="top" wrapText="1"/>
    </xf>
    <xf numFmtId="0" fontId="25" fillId="22" borderId="115" xfId="2" applyFont="1" applyFill="1" applyBorder="1" applyAlignment="1">
      <alignment horizontal="left" vertical="top" wrapText="1"/>
    </xf>
    <xf numFmtId="0" fontId="113" fillId="42" borderId="105" xfId="2" applyFont="1" applyFill="1" applyBorder="1" applyAlignment="1">
      <alignment horizontal="center" vertical="center" wrapText="1" shrinkToFit="1"/>
    </xf>
    <xf numFmtId="0" fontId="28" fillId="20" borderId="63" xfId="2" applyFont="1" applyFill="1" applyBorder="1" applyAlignment="1">
      <alignment horizontal="center" vertical="center" shrinkToFit="1"/>
    </xf>
    <xf numFmtId="0" fontId="28" fillId="20" borderId="64" xfId="2" applyFont="1" applyFill="1" applyBorder="1" applyAlignment="1">
      <alignment horizontal="center" vertical="center" shrinkToFit="1"/>
    </xf>
    <xf numFmtId="0" fontId="7" fillId="8" borderId="186" xfId="2" applyFont="1" applyFill="1" applyBorder="1" applyAlignment="1">
      <alignment horizontal="left" vertical="top" wrapText="1"/>
    </xf>
    <xf numFmtId="0" fontId="7" fillId="8" borderId="187" xfId="2" applyFont="1" applyFill="1" applyBorder="1" applyAlignment="1">
      <alignment horizontal="left" vertical="top" wrapText="1"/>
    </xf>
    <xf numFmtId="0" fontId="7" fillId="8" borderId="188" xfId="2" applyFont="1" applyFill="1" applyBorder="1" applyAlignment="1">
      <alignment horizontal="left" vertical="top" wrapText="1"/>
    </xf>
    <xf numFmtId="178" fontId="27" fillId="3" borderId="2" xfId="2" applyNumberFormat="1" applyFont="1" applyFill="1" applyBorder="1" applyAlignment="1">
      <alignment horizontal="center" vertical="center"/>
    </xf>
    <xf numFmtId="178" fontId="27" fillId="3" borderId="2" xfId="0" applyNumberFormat="1" applyFont="1" applyFill="1" applyBorder="1" applyAlignment="1">
      <alignment horizontal="center" vertical="center"/>
    </xf>
    <xf numFmtId="0" fontId="208" fillId="53" borderId="0" xfId="20" applyFont="1" applyFill="1" applyAlignment="1">
      <alignment horizontal="center" vertical="center"/>
    </xf>
    <xf numFmtId="0" fontId="6" fillId="0" borderId="0" xfId="20">
      <alignment vertical="center"/>
    </xf>
    <xf numFmtId="0" fontId="6" fillId="0" borderId="0" xfId="4"/>
    <xf numFmtId="0" fontId="110" fillId="0" borderId="0" xfId="20" applyFont="1" applyAlignment="1">
      <alignment horizontal="center" vertical="center"/>
    </xf>
    <xf numFmtId="0" fontId="21" fillId="0" borderId="0" xfId="20" applyFont="1" applyAlignment="1">
      <alignment horizontal="center" vertical="center"/>
    </xf>
    <xf numFmtId="0" fontId="209" fillId="0" borderId="0" xfId="20" applyFont="1">
      <alignment vertical="center"/>
    </xf>
    <xf numFmtId="0" fontId="6" fillId="0" borderId="0" xfId="20">
      <alignment vertical="center"/>
    </xf>
    <xf numFmtId="0" fontId="110" fillId="54" borderId="0" xfId="20" applyFont="1" applyFill="1" applyAlignment="1">
      <alignment horizontal="center" vertical="center" wrapText="1" shrinkToFit="1"/>
    </xf>
    <xf numFmtId="0" fontId="21" fillId="54" borderId="0" xfId="20" applyFont="1" applyFill="1" applyAlignment="1">
      <alignment horizontal="center" vertical="center" wrapText="1" shrinkToFit="1"/>
    </xf>
    <xf numFmtId="0" fontId="210" fillId="0" borderId="0" xfId="20" applyFont="1">
      <alignment vertical="center"/>
    </xf>
    <xf numFmtId="0" fontId="211" fillId="0" borderId="0" xfId="20" applyFont="1" applyAlignment="1">
      <alignment horizontal="center" vertical="center"/>
    </xf>
    <xf numFmtId="0" fontId="6" fillId="0" borderId="0" xfId="20" applyAlignment="1">
      <alignment horizontal="center" vertical="center"/>
    </xf>
    <xf numFmtId="0" fontId="212" fillId="0" borderId="0" xfId="20" applyFont="1">
      <alignment vertical="center"/>
    </xf>
    <xf numFmtId="0" fontId="7" fillId="3" borderId="0" xfId="4" applyFont="1" applyFill="1" applyAlignment="1">
      <alignment vertical="top"/>
    </xf>
    <xf numFmtId="0" fontId="115" fillId="3" borderId="0" xfId="20" applyFont="1" applyFill="1" applyAlignment="1">
      <alignment vertical="top"/>
    </xf>
    <xf numFmtId="0" fontId="7" fillId="3" borderId="0" xfId="20" applyFont="1" applyFill="1" applyAlignment="1">
      <alignment vertical="top"/>
    </xf>
    <xf numFmtId="0" fontId="213" fillId="2" borderId="0" xfId="20" applyFont="1" applyFill="1" applyAlignment="1">
      <alignment vertical="top" wrapText="1"/>
    </xf>
    <xf numFmtId="0" fontId="214" fillId="2" borderId="0" xfId="20" applyFont="1" applyFill="1" applyAlignment="1">
      <alignment vertical="top" wrapText="1"/>
    </xf>
    <xf numFmtId="0" fontId="215" fillId="55" borderId="0" xfId="20" applyFont="1" applyFill="1" applyAlignment="1">
      <alignment horizontal="left" vertical="center" wrapText="1" indent="1"/>
    </xf>
    <xf numFmtId="0" fontId="217" fillId="0" borderId="0" xfId="20" applyFont="1" applyAlignment="1">
      <alignment horizontal="left" vertical="center" wrapText="1" indent="1"/>
    </xf>
    <xf numFmtId="0" fontId="214" fillId="0" borderId="0" xfId="20" applyFont="1" applyAlignment="1">
      <alignment vertical="top" wrapText="1"/>
    </xf>
    <xf numFmtId="0" fontId="6" fillId="0" borderId="0" xfId="4" applyAlignment="1">
      <alignment vertical="center"/>
    </xf>
    <xf numFmtId="0" fontId="8" fillId="0" borderId="0" xfId="1" applyAlignment="1" applyProtection="1">
      <alignment vertical="center"/>
    </xf>
    <xf numFmtId="0" fontId="218" fillId="3" borderId="0" xfId="20" applyFont="1" applyFill="1" applyAlignment="1">
      <alignment vertical="top"/>
    </xf>
    <xf numFmtId="0" fontId="35" fillId="3" borderId="0" xfId="20" applyFont="1" applyFill="1" applyAlignment="1">
      <alignment vertical="top"/>
    </xf>
    <xf numFmtId="0" fontId="6" fillId="0" borderId="0" xfId="20" applyAlignment="1">
      <alignment vertical="top" wrapText="1"/>
    </xf>
    <xf numFmtId="0" fontId="219" fillId="3" borderId="0" xfId="20" applyFont="1" applyFill="1" applyAlignment="1">
      <alignment vertical="top"/>
    </xf>
    <xf numFmtId="0" fontId="6" fillId="3" borderId="0" xfId="4" applyFill="1"/>
    <xf numFmtId="0" fontId="220" fillId="56" borderId="235" xfId="4" applyFont="1" applyFill="1" applyBorder="1" applyAlignment="1">
      <alignment vertical="top"/>
    </xf>
    <xf numFmtId="0" fontId="220" fillId="56" borderId="236" xfId="4" applyFont="1" applyFill="1" applyBorder="1" applyAlignment="1">
      <alignment vertical="top"/>
    </xf>
    <xf numFmtId="0" fontId="220" fillId="56" borderId="237" xfId="4" applyFont="1" applyFill="1" applyBorder="1" applyAlignment="1">
      <alignment vertical="top"/>
    </xf>
    <xf numFmtId="0" fontId="221" fillId="56" borderId="238" xfId="4" applyFont="1" applyFill="1" applyBorder="1" applyAlignment="1">
      <alignment vertical="top"/>
    </xf>
    <xf numFmtId="0" fontId="221" fillId="56" borderId="0" xfId="4" applyFont="1" applyFill="1" applyAlignment="1">
      <alignment vertical="top"/>
    </xf>
    <xf numFmtId="0" fontId="126" fillId="56" borderId="0" xfId="4" applyFont="1" applyFill="1" applyAlignment="1">
      <alignment vertical="top"/>
    </xf>
    <xf numFmtId="0" fontId="220" fillId="56" borderId="0" xfId="4" applyFont="1" applyFill="1" applyAlignment="1">
      <alignment vertical="top"/>
    </xf>
    <xf numFmtId="0" fontId="220" fillId="56" borderId="239" xfId="4" applyFont="1" applyFill="1" applyBorder="1" applyAlignment="1">
      <alignment vertical="top"/>
    </xf>
    <xf numFmtId="0" fontId="23" fillId="56" borderId="238" xfId="20" applyFont="1" applyFill="1" applyBorder="1">
      <alignment vertical="center"/>
    </xf>
    <xf numFmtId="0" fontId="23" fillId="56" borderId="0" xfId="20" applyFont="1" applyFill="1">
      <alignment vertical="center"/>
    </xf>
    <xf numFmtId="0" fontId="115" fillId="3" borderId="0" xfId="4" applyFont="1" applyFill="1"/>
    <xf numFmtId="0" fontId="115" fillId="56" borderId="238" xfId="20" applyFont="1" applyFill="1" applyBorder="1">
      <alignment vertical="center"/>
    </xf>
    <xf numFmtId="0" fontId="115" fillId="56" borderId="0" xfId="20" applyFont="1" applyFill="1">
      <alignment vertical="center"/>
    </xf>
    <xf numFmtId="0" fontId="115" fillId="56" borderId="0" xfId="20" applyFont="1" applyFill="1" applyAlignment="1">
      <alignment horizontal="left" vertical="center"/>
    </xf>
    <xf numFmtId="0" fontId="222" fillId="56" borderId="0" xfId="4" applyFont="1" applyFill="1" applyAlignment="1">
      <alignment vertical="top"/>
    </xf>
    <xf numFmtId="0" fontId="222" fillId="56" borderId="239" xfId="4" applyFont="1" applyFill="1" applyBorder="1" applyAlignment="1">
      <alignment vertical="top"/>
    </xf>
    <xf numFmtId="0" fontId="115" fillId="0" borderId="0" xfId="4" applyFont="1"/>
    <xf numFmtId="0" fontId="115" fillId="0" borderId="0" xfId="20" applyFont="1">
      <alignment vertical="center"/>
    </xf>
    <xf numFmtId="0" fontId="23" fillId="56" borderId="0" xfId="4" applyFont="1" applyFill="1"/>
    <xf numFmtId="0" fontId="223" fillId="56" borderId="240" xfId="20" applyFont="1" applyFill="1" applyBorder="1" applyAlignment="1">
      <alignment horizontal="center" vertical="center"/>
    </xf>
    <xf numFmtId="0" fontId="223" fillId="56" borderId="241" xfId="20" applyFont="1" applyFill="1" applyBorder="1" applyAlignment="1">
      <alignment horizontal="center" vertical="center"/>
    </xf>
    <xf numFmtId="0" fontId="23" fillId="56" borderId="241" xfId="20" applyFont="1" applyFill="1" applyBorder="1">
      <alignment vertical="center"/>
    </xf>
    <xf numFmtId="0" fontId="223" fillId="56" borderId="241" xfId="20" applyFont="1" applyFill="1" applyBorder="1" applyAlignment="1">
      <alignment horizontal="center" vertical="center" wrapText="1"/>
    </xf>
    <xf numFmtId="0" fontId="23" fillId="56" borderId="241" xfId="20" applyFont="1" applyFill="1" applyBorder="1" applyAlignment="1">
      <alignment vertical="center" wrapText="1"/>
    </xf>
    <xf numFmtId="0" fontId="223" fillId="56" borderId="242" xfId="20" applyFont="1" applyFill="1" applyBorder="1" applyAlignment="1">
      <alignment horizontal="center" vertical="center" wrapText="1"/>
    </xf>
    <xf numFmtId="0" fontId="23" fillId="56" borderId="243" xfId="20" applyFont="1" applyFill="1" applyBorder="1" applyAlignment="1">
      <alignment vertical="center" wrapText="1"/>
    </xf>
    <xf numFmtId="0" fontId="115" fillId="56" borderId="244" xfId="20" applyFont="1" applyFill="1" applyBorder="1" applyAlignment="1">
      <alignment horizontal="center" vertical="center"/>
    </xf>
    <xf numFmtId="0" fontId="23" fillId="56" borderId="245" xfId="20" applyFont="1" applyFill="1" applyBorder="1">
      <alignment vertical="center"/>
    </xf>
    <xf numFmtId="0" fontId="23" fillId="56" borderId="246" xfId="20" applyFont="1" applyFill="1" applyBorder="1" applyAlignment="1">
      <alignment horizontal="center" vertical="center"/>
    </xf>
    <xf numFmtId="0" fontId="23" fillId="56" borderId="247" xfId="20" applyFont="1" applyFill="1" applyBorder="1" applyAlignment="1">
      <alignment horizontal="center" vertical="center"/>
    </xf>
    <xf numFmtId="0" fontId="23" fillId="56" borderId="248" xfId="20" applyFont="1" applyFill="1" applyBorder="1">
      <alignment vertical="center"/>
    </xf>
    <xf numFmtId="0" fontId="23" fillId="56" borderId="249" xfId="20" applyFont="1" applyFill="1" applyBorder="1" applyAlignment="1">
      <alignment horizontal="center" vertical="center"/>
    </xf>
    <xf numFmtId="0" fontId="23" fillId="56" borderId="250" xfId="20" applyFont="1" applyFill="1" applyBorder="1">
      <alignment vertical="center"/>
    </xf>
    <xf numFmtId="0" fontId="115" fillId="56" borderId="251" xfId="20" applyFont="1" applyFill="1" applyBorder="1" applyAlignment="1">
      <alignment horizontal="center" vertical="center"/>
    </xf>
    <xf numFmtId="0" fontId="23" fillId="56" borderId="252" xfId="20" applyFont="1" applyFill="1" applyBorder="1">
      <alignment vertical="center"/>
    </xf>
    <xf numFmtId="0" fontId="23" fillId="56" borderId="253" xfId="20" applyFont="1" applyFill="1" applyBorder="1" applyAlignment="1">
      <alignment horizontal="center" vertical="center"/>
    </xf>
    <xf numFmtId="0" fontId="23" fillId="56" borderId="254" xfId="20" applyFont="1" applyFill="1" applyBorder="1" applyAlignment="1">
      <alignment horizontal="center" vertical="center"/>
    </xf>
    <xf numFmtId="0" fontId="23" fillId="56" borderId="255" xfId="20" applyFont="1" applyFill="1" applyBorder="1">
      <alignment vertical="center"/>
    </xf>
    <xf numFmtId="0" fontId="77" fillId="56" borderId="239" xfId="4" applyFont="1" applyFill="1" applyBorder="1"/>
    <xf numFmtId="0" fontId="115" fillId="56" borderId="256" xfId="20" applyFont="1" applyFill="1" applyBorder="1" applyAlignment="1">
      <alignment horizontal="center" vertical="center"/>
    </xf>
    <xf numFmtId="0" fontId="23" fillId="56" borderId="257" xfId="20" applyFont="1" applyFill="1" applyBorder="1">
      <alignment vertical="center"/>
    </xf>
    <xf numFmtId="0" fontId="23" fillId="56" borderId="258" xfId="20" applyFont="1" applyFill="1" applyBorder="1" applyAlignment="1">
      <alignment horizontal="center" vertical="center"/>
    </xf>
    <xf numFmtId="0" fontId="23" fillId="56" borderId="259" xfId="20" applyFont="1" applyFill="1" applyBorder="1" applyAlignment="1">
      <alignment horizontal="center" vertical="center"/>
    </xf>
    <xf numFmtId="0" fontId="23" fillId="56" borderId="260" xfId="20" applyFont="1" applyFill="1" applyBorder="1">
      <alignment vertical="center"/>
    </xf>
    <xf numFmtId="0" fontId="23" fillId="56" borderId="261" xfId="20" applyFont="1" applyFill="1" applyBorder="1" applyAlignment="1">
      <alignment horizontal="center" vertical="center"/>
    </xf>
    <xf numFmtId="0" fontId="23" fillId="56" borderId="262" xfId="20" applyFont="1" applyFill="1" applyBorder="1">
      <alignment vertical="center"/>
    </xf>
    <xf numFmtId="0" fontId="23" fillId="56" borderId="263" xfId="20" applyFont="1" applyFill="1" applyBorder="1">
      <alignment vertical="center"/>
    </xf>
    <xf numFmtId="0" fontId="23" fillId="56" borderId="264" xfId="20" applyFont="1" applyFill="1" applyBorder="1">
      <alignment vertical="center"/>
    </xf>
    <xf numFmtId="0" fontId="23" fillId="56" borderId="264" xfId="4" applyFont="1" applyFill="1" applyBorder="1"/>
    <xf numFmtId="0" fontId="23" fillId="56" borderId="265" xfId="4" applyFont="1" applyFill="1" applyBorder="1"/>
    <xf numFmtId="0" fontId="131" fillId="26" borderId="0" xfId="0" applyFont="1" applyFill="1" applyAlignment="1">
      <alignment horizontal="center" vertical="center" wrapText="1"/>
    </xf>
  </cellXfs>
  <cellStyles count="22">
    <cellStyle name="ハイパーリンク" xfId="1" builtinId="8"/>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6CCFF"/>
      <color rgb="FF00CC00"/>
      <color rgb="FFBB1F05"/>
      <color rgb="FF6EF729"/>
      <color rgb="FFFFE7FF"/>
      <color rgb="FFFF99FF"/>
      <color rgb="FFFF0066"/>
      <color rgb="FF3399FF"/>
      <color rgb="FFF6B30A"/>
      <color rgb="FFEBA9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'1　感染症統計'!$A$7</c:f>
              <c:strCache>
                <c:ptCount val="1"/>
                <c:pt idx="0">
                  <c:v>2022年</c:v>
                </c:pt>
              </c:strCache>
            </c:strRef>
          </c:tx>
          <c:spPr>
            <a:ln w="63500" cap="rnd">
              <a:solidFill>
                <a:srgbClr val="FF0000"/>
              </a:solidFill>
              <a:round/>
            </a:ln>
            <a:effectLst/>
          </c:spPr>
          <c:marker>
            <c:symbol val="none"/>
          </c:marker>
          <c:val>
            <c:numRef>
              <c:f>'1　感染症統計'!$B$7:$M$7</c:f>
              <c:numCache>
                <c:formatCode>#,##0_ </c:formatCode>
                <c:ptCount val="12"/>
                <c:pt idx="0" formatCode="General">
                  <c:v>15</c:v>
                </c:pt>
              </c:numCache>
            </c:numRef>
          </c:val>
          <c:smooth val="0"/>
          <c:extLst>
            <c:ext xmlns:c16="http://schemas.microsoft.com/office/drawing/2014/chart" uri="{C3380CC4-5D6E-409C-BE32-E72D297353CC}">
              <c16:uniqueId val="{00000001-42D4-4AED-AFC2-AA712B5910F5}"/>
            </c:ext>
          </c:extLst>
        </c:ser>
        <c:ser>
          <c:idx val="7"/>
          <c:order val="1"/>
          <c:tx>
            <c:strRef>
              <c:f>'1　感染症統計'!$A$8</c:f>
              <c:strCache>
                <c:ptCount val="1"/>
                <c:pt idx="0">
                  <c:v>2021年</c:v>
                </c:pt>
              </c:strCache>
            </c:strRef>
          </c:tx>
          <c:spPr>
            <a:ln w="25400" cap="rnd">
              <a:solidFill>
                <a:schemeClr val="accent6">
                  <a:lumMod val="75000"/>
                </a:schemeClr>
              </a:solidFill>
              <a:round/>
            </a:ln>
            <a:effectLst/>
          </c:spPr>
          <c:marker>
            <c:symbol val="none"/>
          </c:marker>
          <c:val>
            <c:numRef>
              <c:f>'1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0-C787-4C46-91A4-F2CCA7AB2E20}"/>
            </c:ext>
          </c:extLst>
        </c:ser>
        <c:ser>
          <c:idx val="0"/>
          <c:order val="2"/>
          <c:tx>
            <c:strRef>
              <c:f>'1　感染症統計'!$A$9</c:f>
              <c:strCache>
                <c:ptCount val="1"/>
                <c:pt idx="0">
                  <c:v>2020年</c:v>
                </c:pt>
              </c:strCache>
            </c:strRef>
          </c:tx>
          <c:spPr>
            <a:ln w="19050" cap="rnd">
              <a:solidFill>
                <a:schemeClr val="accent1"/>
              </a:solidFill>
              <a:round/>
            </a:ln>
            <a:effectLst/>
          </c:spPr>
          <c:marker>
            <c:symbol val="none"/>
          </c:marker>
          <c:val>
            <c:numRef>
              <c:f>'1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1-C787-4C46-91A4-F2CCA7AB2E20}"/>
            </c:ext>
          </c:extLst>
        </c:ser>
        <c:ser>
          <c:idx val="1"/>
          <c:order val="3"/>
          <c:tx>
            <c:strRef>
              <c:f>'1　感染症統計'!$A$10</c:f>
              <c:strCache>
                <c:ptCount val="1"/>
                <c:pt idx="0">
                  <c:v>2019年</c:v>
                </c:pt>
              </c:strCache>
            </c:strRef>
          </c:tx>
          <c:spPr>
            <a:ln w="12700" cap="rnd">
              <a:solidFill>
                <a:srgbClr val="FF0066"/>
              </a:solidFill>
              <a:round/>
            </a:ln>
            <a:effectLst/>
          </c:spPr>
          <c:marker>
            <c:symbol val="none"/>
          </c:marker>
          <c:val>
            <c:numRef>
              <c:f>'1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2-C787-4C46-91A4-F2CCA7AB2E20}"/>
            </c:ext>
          </c:extLst>
        </c:ser>
        <c:ser>
          <c:idx val="2"/>
          <c:order val="4"/>
          <c:tx>
            <c:strRef>
              <c:f>'1　感染症統計'!$A$11</c:f>
              <c:strCache>
                <c:ptCount val="1"/>
                <c:pt idx="0">
                  <c:v>2018年</c:v>
                </c:pt>
              </c:strCache>
            </c:strRef>
          </c:tx>
          <c:spPr>
            <a:ln w="12700" cap="rnd">
              <a:solidFill>
                <a:schemeClr val="accent3"/>
              </a:solidFill>
              <a:round/>
            </a:ln>
            <a:effectLst/>
          </c:spPr>
          <c:marker>
            <c:symbol val="none"/>
          </c:marker>
          <c:val>
            <c:numRef>
              <c:f>'1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3-C787-4C46-91A4-F2CCA7AB2E20}"/>
            </c:ext>
          </c:extLst>
        </c:ser>
        <c:ser>
          <c:idx val="3"/>
          <c:order val="5"/>
          <c:tx>
            <c:strRef>
              <c:f>'1　感染症統計'!$A$12</c:f>
              <c:strCache>
                <c:ptCount val="1"/>
                <c:pt idx="0">
                  <c:v>2017年</c:v>
                </c:pt>
              </c:strCache>
            </c:strRef>
          </c:tx>
          <c:spPr>
            <a:ln w="12700" cap="rnd">
              <a:solidFill>
                <a:schemeClr val="accent4"/>
              </a:solidFill>
              <a:round/>
            </a:ln>
            <a:effectLst/>
          </c:spPr>
          <c:marker>
            <c:symbol val="none"/>
          </c:marker>
          <c:val>
            <c:numRef>
              <c:f>'1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4-C787-4C46-91A4-F2CCA7AB2E20}"/>
            </c:ext>
          </c:extLst>
        </c:ser>
        <c:ser>
          <c:idx val="4"/>
          <c:order val="6"/>
          <c:tx>
            <c:strRef>
              <c:f>'1　感染症統計'!$A$13</c:f>
              <c:strCache>
                <c:ptCount val="1"/>
                <c:pt idx="0">
                  <c:v>2016年</c:v>
                </c:pt>
              </c:strCache>
            </c:strRef>
          </c:tx>
          <c:spPr>
            <a:ln w="12700" cap="rnd">
              <a:solidFill>
                <a:schemeClr val="accent5"/>
              </a:solidFill>
              <a:round/>
            </a:ln>
            <a:effectLst/>
          </c:spPr>
          <c:marker>
            <c:symbol val="none"/>
          </c:marker>
          <c:val>
            <c:numRef>
              <c:f>'1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5-C787-4C46-91A4-F2CCA7AB2E20}"/>
            </c:ext>
          </c:extLst>
        </c:ser>
        <c:ser>
          <c:idx val="5"/>
          <c:order val="7"/>
          <c:tx>
            <c:strRef>
              <c:f>'1　感染症統計'!$A$14</c:f>
              <c:strCache>
                <c:ptCount val="1"/>
                <c:pt idx="0">
                  <c:v>2015年</c:v>
                </c:pt>
              </c:strCache>
            </c:strRef>
          </c:tx>
          <c:spPr>
            <a:ln w="12700" cap="rnd">
              <a:solidFill>
                <a:schemeClr val="accent6"/>
              </a:solidFill>
              <a:round/>
            </a:ln>
            <a:effectLst/>
          </c:spPr>
          <c:marker>
            <c:symbol val="none"/>
          </c:marker>
          <c:val>
            <c:numRef>
              <c:f>'1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6-C787-4C46-91A4-F2CCA7AB2E20}"/>
            </c:ext>
          </c:extLst>
        </c:ser>
        <c:dLbls>
          <c:showLegendKey val="0"/>
          <c:showVal val="0"/>
          <c:showCatName val="0"/>
          <c:showSerName val="0"/>
          <c:showPercent val="0"/>
          <c:showBubbleSize val="0"/>
        </c:dLbls>
        <c:smooth val="0"/>
        <c:axId val="1234518832"/>
        <c:axId val="1234519248"/>
      </c:lineChart>
      <c:catAx>
        <c:axId val="12345188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9248"/>
        <c:crosses val="autoZero"/>
        <c:auto val="1"/>
        <c:lblAlgn val="ctr"/>
        <c:lblOffset val="100"/>
        <c:noMultiLvlLbl val="0"/>
      </c:catAx>
      <c:valAx>
        <c:axId val="123451924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883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14637447241E-2"/>
          <c:y val="0.14181128806596868"/>
          <c:w val="0.71832911183304882"/>
          <c:h val="0.62589415129079018"/>
        </c:manualLayout>
      </c:layout>
      <c:lineChart>
        <c:grouping val="standard"/>
        <c:varyColors val="0"/>
        <c:ser>
          <c:idx val="6"/>
          <c:order val="0"/>
          <c:tx>
            <c:strRef>
              <c:f>'1　感染症統計'!$P$7</c:f>
              <c:strCache>
                <c:ptCount val="1"/>
                <c:pt idx="0">
                  <c:v>2022年</c:v>
                </c:pt>
              </c:strCache>
            </c:strRef>
          </c:tx>
          <c:spPr>
            <a:ln w="63500" cap="rnd">
              <a:solidFill>
                <a:srgbClr val="FF0000"/>
              </a:solidFill>
              <a:round/>
            </a:ln>
            <a:effectLst/>
          </c:spPr>
          <c:marker>
            <c:symbol val="none"/>
          </c:marker>
          <c:val>
            <c:numRef>
              <c:f>'1　感染症統計'!$Q$7:$AC$7</c:f>
              <c:numCache>
                <c:formatCode>#,##0_ </c:formatCode>
                <c:ptCount val="13"/>
                <c:pt idx="0" formatCode="General">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6CF-4200-A1D5-D7C8F85BFD59}"/>
            </c:ext>
          </c:extLst>
        </c:ser>
        <c:ser>
          <c:idx val="7"/>
          <c:order val="1"/>
          <c:tx>
            <c:strRef>
              <c:f>'1　感染症統計'!$P$8</c:f>
              <c:strCache>
                <c:ptCount val="1"/>
                <c:pt idx="0">
                  <c:v>2021年</c:v>
                </c:pt>
              </c:strCache>
            </c:strRef>
          </c:tx>
          <c:spPr>
            <a:ln w="25400" cap="rnd">
              <a:solidFill>
                <a:schemeClr val="accent6">
                  <a:lumMod val="75000"/>
                </a:schemeClr>
              </a:solidFill>
              <a:round/>
            </a:ln>
            <a:effectLst/>
          </c:spPr>
          <c:marker>
            <c:symbol val="none"/>
          </c:marker>
          <c:val>
            <c:numRef>
              <c:f>'1　感染症統計'!$Q$8:$AC$8</c:f>
              <c:numCache>
                <c:formatCode>#,##0_ </c:formatCode>
                <c:ptCount val="13"/>
                <c:pt idx="0">
                  <c:v>1</c:v>
                </c:pt>
                <c:pt idx="1">
                  <c:v>2</c:v>
                </c:pt>
                <c:pt idx="2">
                  <c:v>1</c:v>
                </c:pt>
                <c:pt idx="3">
                  <c:v>0</c:v>
                </c:pt>
                <c:pt idx="4">
                  <c:v>0</c:v>
                </c:pt>
                <c:pt idx="5">
                  <c:v>0</c:v>
                </c:pt>
                <c:pt idx="6">
                  <c:v>1</c:v>
                </c:pt>
                <c:pt idx="7">
                  <c:v>1</c:v>
                </c:pt>
                <c:pt idx="8">
                  <c:v>0</c:v>
                </c:pt>
                <c:pt idx="9">
                  <c:v>1</c:v>
                </c:pt>
                <c:pt idx="10">
                  <c:v>0</c:v>
                </c:pt>
                <c:pt idx="11">
                  <c:v>0</c:v>
                </c:pt>
                <c:pt idx="12">
                  <c:v>7</c:v>
                </c:pt>
              </c:numCache>
            </c:numRef>
          </c:val>
          <c:smooth val="0"/>
          <c:extLst>
            <c:ext xmlns:c16="http://schemas.microsoft.com/office/drawing/2014/chart" uri="{C3380CC4-5D6E-409C-BE32-E72D297353CC}">
              <c16:uniqueId val="{00000000-B61C-425D-92FC-66BD9BB69044}"/>
            </c:ext>
          </c:extLst>
        </c:ser>
        <c:ser>
          <c:idx val="0"/>
          <c:order val="2"/>
          <c:tx>
            <c:strRef>
              <c:f>'1　感染症統計'!$P$9</c:f>
              <c:strCache>
                <c:ptCount val="1"/>
                <c:pt idx="0">
                  <c:v>2020年</c:v>
                </c:pt>
              </c:strCache>
            </c:strRef>
          </c:tx>
          <c:spPr>
            <a:ln w="19050" cap="rnd">
              <a:solidFill>
                <a:schemeClr val="accent1"/>
              </a:solidFill>
              <a:round/>
            </a:ln>
            <a:effectLst/>
          </c:spPr>
          <c:marker>
            <c:symbol val="none"/>
          </c:marker>
          <c:val>
            <c:numRef>
              <c:f>'1　感染症統計'!$Q$9:$AC$9</c:f>
              <c:numCache>
                <c:formatCode>#,##0_ </c:formatCode>
                <c:ptCount val="13"/>
                <c:pt idx="0">
                  <c:v>16</c:v>
                </c:pt>
                <c:pt idx="1">
                  <c:v>1</c:v>
                </c:pt>
                <c:pt idx="2">
                  <c:v>19</c:v>
                </c:pt>
                <c:pt idx="3">
                  <c:v>3</c:v>
                </c:pt>
                <c:pt idx="4">
                  <c:v>13</c:v>
                </c:pt>
                <c:pt idx="5">
                  <c:v>1</c:v>
                </c:pt>
                <c:pt idx="6">
                  <c:v>2</c:v>
                </c:pt>
                <c:pt idx="7">
                  <c:v>2</c:v>
                </c:pt>
                <c:pt idx="8">
                  <c:v>0</c:v>
                </c:pt>
                <c:pt idx="9">
                  <c:v>24</c:v>
                </c:pt>
                <c:pt idx="10">
                  <c:v>4</c:v>
                </c:pt>
                <c:pt idx="11">
                  <c:v>1</c:v>
                </c:pt>
                <c:pt idx="12">
                  <c:v>86</c:v>
                </c:pt>
              </c:numCache>
            </c:numRef>
          </c:val>
          <c:smooth val="0"/>
          <c:extLst>
            <c:ext xmlns:c16="http://schemas.microsoft.com/office/drawing/2014/chart" uri="{C3380CC4-5D6E-409C-BE32-E72D297353CC}">
              <c16:uniqueId val="{00000001-B61C-425D-92FC-66BD9BB69044}"/>
            </c:ext>
          </c:extLst>
        </c:ser>
        <c:ser>
          <c:idx val="1"/>
          <c:order val="3"/>
          <c:tx>
            <c:strRef>
              <c:f>'1　感染症統計'!$P$10</c:f>
              <c:strCache>
                <c:ptCount val="1"/>
                <c:pt idx="0">
                  <c:v>2019年</c:v>
                </c:pt>
              </c:strCache>
            </c:strRef>
          </c:tx>
          <c:spPr>
            <a:ln w="12700" cap="rnd">
              <a:solidFill>
                <a:schemeClr val="accent2"/>
              </a:solidFill>
              <a:round/>
            </a:ln>
            <a:effectLst/>
          </c:spPr>
          <c:marker>
            <c:symbol val="none"/>
          </c:marker>
          <c:val>
            <c:numRef>
              <c:f>'1　感染症統計'!$Q$10:$AC$10</c:f>
              <c:numCache>
                <c:formatCode>#,##0_ </c:formatCode>
                <c:ptCount val="13"/>
                <c:pt idx="0">
                  <c:v>7</c:v>
                </c:pt>
                <c:pt idx="1">
                  <c:v>7</c:v>
                </c:pt>
                <c:pt idx="2">
                  <c:v>13</c:v>
                </c:pt>
                <c:pt idx="3">
                  <c:v>3</c:v>
                </c:pt>
                <c:pt idx="4">
                  <c:v>8</c:v>
                </c:pt>
                <c:pt idx="5">
                  <c:v>11</c:v>
                </c:pt>
                <c:pt idx="6">
                  <c:v>5</c:v>
                </c:pt>
                <c:pt idx="7">
                  <c:v>11</c:v>
                </c:pt>
                <c:pt idx="8">
                  <c:v>9</c:v>
                </c:pt>
                <c:pt idx="9">
                  <c:v>9</c:v>
                </c:pt>
                <c:pt idx="10">
                  <c:v>20</c:v>
                </c:pt>
                <c:pt idx="11">
                  <c:v>35</c:v>
                </c:pt>
                <c:pt idx="12">
                  <c:v>138</c:v>
                </c:pt>
              </c:numCache>
            </c:numRef>
          </c:val>
          <c:smooth val="0"/>
          <c:extLst>
            <c:ext xmlns:c16="http://schemas.microsoft.com/office/drawing/2014/chart" uri="{C3380CC4-5D6E-409C-BE32-E72D297353CC}">
              <c16:uniqueId val="{00000002-B61C-425D-92FC-66BD9BB69044}"/>
            </c:ext>
          </c:extLst>
        </c:ser>
        <c:ser>
          <c:idx val="2"/>
          <c:order val="4"/>
          <c:tx>
            <c:strRef>
              <c:f>'1　感染症統計'!$P$11</c:f>
              <c:strCache>
                <c:ptCount val="1"/>
                <c:pt idx="0">
                  <c:v>2018年</c:v>
                </c:pt>
              </c:strCache>
            </c:strRef>
          </c:tx>
          <c:spPr>
            <a:ln w="12700" cap="rnd">
              <a:solidFill>
                <a:schemeClr val="accent3"/>
              </a:solidFill>
              <a:round/>
            </a:ln>
            <a:effectLst/>
          </c:spPr>
          <c:marker>
            <c:symbol val="none"/>
          </c:marker>
          <c:val>
            <c:numRef>
              <c:f>'1　感染症統計'!$Q$11:$AC$11</c:f>
              <c:numCache>
                <c:formatCode>#,##0_ </c:formatCode>
                <c:ptCount val="13"/>
                <c:pt idx="0">
                  <c:v>9</c:v>
                </c:pt>
                <c:pt idx="1">
                  <c:v>22</c:v>
                </c:pt>
                <c:pt idx="2">
                  <c:v>18</c:v>
                </c:pt>
                <c:pt idx="3">
                  <c:v>9</c:v>
                </c:pt>
                <c:pt idx="4">
                  <c:v>21</c:v>
                </c:pt>
                <c:pt idx="5">
                  <c:v>14</c:v>
                </c:pt>
                <c:pt idx="6">
                  <c:v>6</c:v>
                </c:pt>
                <c:pt idx="7">
                  <c:v>13</c:v>
                </c:pt>
                <c:pt idx="8">
                  <c:v>7</c:v>
                </c:pt>
                <c:pt idx="9">
                  <c:v>81</c:v>
                </c:pt>
                <c:pt idx="10">
                  <c:v>31</c:v>
                </c:pt>
                <c:pt idx="11">
                  <c:v>37</c:v>
                </c:pt>
                <c:pt idx="12">
                  <c:v>268</c:v>
                </c:pt>
              </c:numCache>
            </c:numRef>
          </c:val>
          <c:smooth val="0"/>
          <c:extLst>
            <c:ext xmlns:c16="http://schemas.microsoft.com/office/drawing/2014/chart" uri="{C3380CC4-5D6E-409C-BE32-E72D297353CC}">
              <c16:uniqueId val="{00000003-B61C-425D-92FC-66BD9BB69044}"/>
            </c:ext>
          </c:extLst>
        </c:ser>
        <c:ser>
          <c:idx val="3"/>
          <c:order val="5"/>
          <c:tx>
            <c:strRef>
              <c:f>'1　感染症統計'!$P$12</c:f>
              <c:strCache>
                <c:ptCount val="1"/>
                <c:pt idx="0">
                  <c:v>2017年</c:v>
                </c:pt>
              </c:strCache>
            </c:strRef>
          </c:tx>
          <c:spPr>
            <a:ln w="12700" cap="rnd">
              <a:solidFill>
                <a:schemeClr val="accent4"/>
              </a:solidFill>
              <a:round/>
            </a:ln>
            <a:effectLst/>
          </c:spPr>
          <c:marker>
            <c:symbol val="none"/>
          </c:marker>
          <c:val>
            <c:numRef>
              <c:f>'1　感染症統計'!$Q$12:$AC$12</c:f>
              <c:numCache>
                <c:formatCode>#,##0_ </c:formatCode>
                <c:ptCount val="13"/>
                <c:pt idx="0">
                  <c:v>19</c:v>
                </c:pt>
                <c:pt idx="1">
                  <c:v>12</c:v>
                </c:pt>
                <c:pt idx="2">
                  <c:v>8</c:v>
                </c:pt>
                <c:pt idx="3">
                  <c:v>12</c:v>
                </c:pt>
                <c:pt idx="4">
                  <c:v>7</c:v>
                </c:pt>
                <c:pt idx="5">
                  <c:v>15</c:v>
                </c:pt>
                <c:pt idx="6" formatCode="General">
                  <c:v>16</c:v>
                </c:pt>
                <c:pt idx="7" formatCode="General">
                  <c:v>12</c:v>
                </c:pt>
                <c:pt idx="8">
                  <c:v>16</c:v>
                </c:pt>
                <c:pt idx="9">
                  <c:v>6</c:v>
                </c:pt>
                <c:pt idx="10">
                  <c:v>12</c:v>
                </c:pt>
                <c:pt idx="11">
                  <c:v>6</c:v>
                </c:pt>
                <c:pt idx="12">
                  <c:v>141</c:v>
                </c:pt>
              </c:numCache>
            </c:numRef>
          </c:val>
          <c:smooth val="0"/>
          <c:extLst>
            <c:ext xmlns:c16="http://schemas.microsoft.com/office/drawing/2014/chart" uri="{C3380CC4-5D6E-409C-BE32-E72D297353CC}">
              <c16:uniqueId val="{00000004-B61C-425D-92FC-66BD9BB69044}"/>
            </c:ext>
          </c:extLst>
        </c:ser>
        <c:ser>
          <c:idx val="4"/>
          <c:order val="6"/>
          <c:tx>
            <c:strRef>
              <c:f>'1　感染症統計'!$P$13</c:f>
              <c:strCache>
                <c:ptCount val="1"/>
                <c:pt idx="0">
                  <c:v>2016年</c:v>
                </c:pt>
              </c:strCache>
            </c:strRef>
          </c:tx>
          <c:spPr>
            <a:ln w="12700" cap="rnd">
              <a:solidFill>
                <a:schemeClr val="accent5"/>
              </a:solidFill>
              <a:round/>
            </a:ln>
            <a:effectLst/>
          </c:spPr>
          <c:marker>
            <c:symbol val="none"/>
          </c:marker>
          <c:val>
            <c:numRef>
              <c:f>'1　感染症統計'!$Q$13:$AC$13</c:f>
              <c:numCache>
                <c:formatCode>#,##0_ </c:formatCode>
                <c:ptCount val="13"/>
                <c:pt idx="0" formatCode="General">
                  <c:v>9</c:v>
                </c:pt>
                <c:pt idx="1">
                  <c:v>16</c:v>
                </c:pt>
                <c:pt idx="2">
                  <c:v>12</c:v>
                </c:pt>
                <c:pt idx="3">
                  <c:v>6</c:v>
                </c:pt>
                <c:pt idx="4">
                  <c:v>7</c:v>
                </c:pt>
                <c:pt idx="5">
                  <c:v>14</c:v>
                </c:pt>
                <c:pt idx="6">
                  <c:v>9</c:v>
                </c:pt>
                <c:pt idx="7">
                  <c:v>14</c:v>
                </c:pt>
                <c:pt idx="8">
                  <c:v>9</c:v>
                </c:pt>
                <c:pt idx="9">
                  <c:v>9</c:v>
                </c:pt>
                <c:pt idx="10">
                  <c:v>8</c:v>
                </c:pt>
                <c:pt idx="11">
                  <c:v>7</c:v>
                </c:pt>
                <c:pt idx="12">
                  <c:v>120</c:v>
                </c:pt>
              </c:numCache>
            </c:numRef>
          </c:val>
          <c:smooth val="0"/>
          <c:extLst>
            <c:ext xmlns:c16="http://schemas.microsoft.com/office/drawing/2014/chart" uri="{C3380CC4-5D6E-409C-BE32-E72D297353CC}">
              <c16:uniqueId val="{00000005-B61C-425D-92FC-66BD9BB69044}"/>
            </c:ext>
          </c:extLst>
        </c:ser>
        <c:ser>
          <c:idx val="5"/>
          <c:order val="7"/>
          <c:tx>
            <c:strRef>
              <c:f>'1　感染症統計'!$P$14</c:f>
              <c:strCache>
                <c:ptCount val="1"/>
                <c:pt idx="0">
                  <c:v>2015年</c:v>
                </c:pt>
              </c:strCache>
            </c:strRef>
          </c:tx>
          <c:spPr>
            <a:ln w="12700" cap="rnd">
              <a:solidFill>
                <a:schemeClr val="accent6"/>
              </a:solidFill>
              <a:round/>
            </a:ln>
            <a:effectLst/>
          </c:spPr>
          <c:marker>
            <c:symbol val="none"/>
          </c:marker>
          <c:val>
            <c:numRef>
              <c:f>'1　感染症統計'!$Q$14:$AC$14</c:f>
              <c:numCache>
                <c:formatCode>#,##0_ </c:formatCode>
                <c:ptCount val="13"/>
                <c:pt idx="0">
                  <c:v>7</c:v>
                </c:pt>
                <c:pt idx="1">
                  <c:v>13</c:v>
                </c:pt>
                <c:pt idx="2">
                  <c:v>11</c:v>
                </c:pt>
                <c:pt idx="3">
                  <c:v>11</c:v>
                </c:pt>
                <c:pt idx="4">
                  <c:v>12</c:v>
                </c:pt>
                <c:pt idx="5">
                  <c:v>15</c:v>
                </c:pt>
                <c:pt idx="6">
                  <c:v>20</c:v>
                </c:pt>
                <c:pt idx="7">
                  <c:v>15</c:v>
                </c:pt>
                <c:pt idx="8">
                  <c:v>15</c:v>
                </c:pt>
                <c:pt idx="9">
                  <c:v>20</c:v>
                </c:pt>
                <c:pt idx="10">
                  <c:v>9</c:v>
                </c:pt>
                <c:pt idx="11">
                  <c:v>7</c:v>
                </c:pt>
                <c:pt idx="12">
                  <c:v>155</c:v>
                </c:pt>
              </c:numCache>
            </c:numRef>
          </c:val>
          <c:smooth val="0"/>
          <c:extLst>
            <c:ext xmlns:c16="http://schemas.microsoft.com/office/drawing/2014/chart" uri="{C3380CC4-5D6E-409C-BE32-E72D297353CC}">
              <c16:uniqueId val="{00000006-B61C-425D-92FC-66BD9BB69044}"/>
            </c:ext>
          </c:extLst>
        </c:ser>
        <c:dLbls>
          <c:showLegendKey val="0"/>
          <c:showVal val="0"/>
          <c:showCatName val="0"/>
          <c:showSerName val="0"/>
          <c:showPercent val="0"/>
          <c:showBubbleSize val="0"/>
        </c:dLbls>
        <c:smooth val="0"/>
        <c:axId val="1415465776"/>
        <c:axId val="1415475760"/>
        <c:extLst/>
      </c:lineChart>
      <c:catAx>
        <c:axId val="1415465776"/>
        <c:scaling>
          <c:orientation val="minMax"/>
        </c:scaling>
        <c:delete val="1"/>
        <c:axPos val="b"/>
        <c:numFmt formatCode="g/&quot;標&quot;&quot;準&quot;" sourceLinked="1"/>
        <c:majorTickMark val="none"/>
        <c:minorTickMark val="none"/>
        <c:tickLblPos val="nextTo"/>
        <c:crossAx val="1415475760"/>
        <c:crosses val="autoZero"/>
        <c:auto val="0"/>
        <c:lblAlgn val="ctr"/>
        <c:lblOffset val="100"/>
        <c:noMultiLvlLbl val="0"/>
      </c:catAx>
      <c:valAx>
        <c:axId val="141547576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15465776"/>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2.sv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5" Type="http://schemas.openxmlformats.org/officeDocument/2006/relationships/image" Target="../media/image14.svg"/><Relationship Id="rId10" Type="http://schemas.openxmlformats.org/officeDocument/2006/relationships/image" Target="../media/image19.png"/><Relationship Id="rId4" Type="http://schemas.openxmlformats.org/officeDocument/2006/relationships/image" Target="../media/image13.png"/><Relationship Id="rId9" Type="http://schemas.openxmlformats.org/officeDocument/2006/relationships/image" Target="../media/image18.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0.png"/></Relationships>
</file>

<file path=xl/drawings/_rels/drawing7.xml.rels><?xml version="1.0" encoding="UTF-8" standalone="yes"?>
<Relationships xmlns="http://schemas.openxmlformats.org/package/2006/relationships"><Relationship Id="rId1"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5</xdr:col>
      <xdr:colOff>488356</xdr:colOff>
      <xdr:row>14</xdr:row>
      <xdr:rowOff>8172</xdr:rowOff>
    </xdr:to>
    <xdr:pic>
      <xdr:nvPicPr>
        <xdr:cNvPr id="2" name="図 1">
          <a:extLst>
            <a:ext uri="{FF2B5EF4-FFF2-40B4-BE49-F238E27FC236}">
              <a16:creationId xmlns:a16="http://schemas.microsoft.com/office/drawing/2014/main" id="{540F8493-64E8-4649-87CC-7D14C1390EAA}"/>
            </a:ext>
          </a:extLst>
        </xdr:cNvPr>
        <xdr:cNvPicPr>
          <a:picLocks noChangeAspect="1"/>
        </xdr:cNvPicPr>
      </xdr:nvPicPr>
      <xdr:blipFill>
        <a:blip xmlns:r="http://schemas.openxmlformats.org/officeDocument/2006/relationships" r:embed="rId1"/>
        <a:stretch>
          <a:fillRect/>
        </a:stretch>
      </xdr:blipFill>
      <xdr:spPr>
        <a:xfrm>
          <a:off x="1005191" y="1386191"/>
          <a:ext cx="2514951" cy="3372321"/>
        </a:xfrm>
        <a:prstGeom prst="rect">
          <a:avLst/>
        </a:prstGeom>
      </xdr:spPr>
    </xdr:pic>
    <xdr:clientData/>
  </xdr:twoCellAnchor>
  <xdr:twoCellAnchor editAs="oneCell">
    <xdr:from>
      <xdr:col>7</xdr:col>
      <xdr:colOff>0</xdr:colOff>
      <xdr:row>3</xdr:row>
      <xdr:rowOff>0</xdr:rowOff>
    </xdr:from>
    <xdr:to>
      <xdr:col>12</xdr:col>
      <xdr:colOff>64851</xdr:colOff>
      <xdr:row>14</xdr:row>
      <xdr:rowOff>2931</xdr:rowOff>
    </xdr:to>
    <xdr:pic>
      <xdr:nvPicPr>
        <xdr:cNvPr id="7" name="図 6">
          <a:extLst>
            <a:ext uri="{FF2B5EF4-FFF2-40B4-BE49-F238E27FC236}">
              <a16:creationId xmlns:a16="http://schemas.microsoft.com/office/drawing/2014/main" id="{858C18AF-5811-4139-A934-200A47AA60B8}"/>
            </a:ext>
          </a:extLst>
        </xdr:cNvPr>
        <xdr:cNvPicPr>
          <a:picLocks noChangeAspect="1"/>
        </xdr:cNvPicPr>
      </xdr:nvPicPr>
      <xdr:blipFill>
        <a:blip xmlns:r="http://schemas.openxmlformats.org/officeDocument/2006/relationships" r:embed="rId2"/>
        <a:stretch>
          <a:fillRect/>
        </a:stretch>
      </xdr:blipFill>
      <xdr:spPr>
        <a:xfrm>
          <a:off x="4653064" y="1386191"/>
          <a:ext cx="3185808" cy="3363838"/>
        </a:xfrm>
        <a:prstGeom prst="rect">
          <a:avLst/>
        </a:prstGeom>
      </xdr:spPr>
    </xdr:pic>
    <xdr:clientData/>
  </xdr:twoCellAnchor>
  <xdr:twoCellAnchor editAs="oneCell">
    <xdr:from>
      <xdr:col>13</xdr:col>
      <xdr:colOff>299935</xdr:colOff>
      <xdr:row>3</xdr:row>
      <xdr:rowOff>0</xdr:rowOff>
    </xdr:from>
    <xdr:to>
      <xdr:col>18</xdr:col>
      <xdr:colOff>384432</xdr:colOff>
      <xdr:row>13</xdr:row>
      <xdr:rowOff>291830</xdr:rowOff>
    </xdr:to>
    <xdr:pic>
      <xdr:nvPicPr>
        <xdr:cNvPr id="8" name="図 7">
          <a:extLst>
            <a:ext uri="{FF2B5EF4-FFF2-40B4-BE49-F238E27FC236}">
              <a16:creationId xmlns:a16="http://schemas.microsoft.com/office/drawing/2014/main" id="{8AAFF345-3ABA-4A59-B7C6-9AF1C2DB1B97}"/>
            </a:ext>
          </a:extLst>
        </xdr:cNvPr>
        <xdr:cNvPicPr>
          <a:picLocks noChangeAspect="1"/>
        </xdr:cNvPicPr>
      </xdr:nvPicPr>
      <xdr:blipFill>
        <a:blip xmlns:r="http://schemas.openxmlformats.org/officeDocument/2006/relationships" r:embed="rId3"/>
        <a:stretch>
          <a:fillRect/>
        </a:stretch>
      </xdr:blipFill>
      <xdr:spPr>
        <a:xfrm>
          <a:off x="8430637" y="1386191"/>
          <a:ext cx="2654221" cy="3347937"/>
        </a:xfrm>
        <a:prstGeom prst="rect">
          <a:avLst/>
        </a:prstGeom>
      </xdr:spPr>
    </xdr:pic>
    <xdr:clientData/>
  </xdr:twoCellAnchor>
  <xdr:twoCellAnchor>
    <xdr:from>
      <xdr:col>14</xdr:col>
      <xdr:colOff>396240</xdr:colOff>
      <xdr:row>10</xdr:row>
      <xdr:rowOff>556260</xdr:rowOff>
    </xdr:from>
    <xdr:to>
      <xdr:col>17</xdr:col>
      <xdr:colOff>495300</xdr:colOff>
      <xdr:row>12</xdr:row>
      <xdr:rowOff>91440</xdr:rowOff>
    </xdr:to>
    <xdr:sp macro="" textlink="">
      <xdr:nvSpPr>
        <xdr:cNvPr id="3" name="テキスト ボックス 2">
          <a:extLst>
            <a:ext uri="{FF2B5EF4-FFF2-40B4-BE49-F238E27FC236}">
              <a16:creationId xmlns:a16="http://schemas.microsoft.com/office/drawing/2014/main" id="{505EC80B-8597-4DFC-9050-2BBBEFD30C3D}"/>
            </a:ext>
          </a:extLst>
        </xdr:cNvPr>
        <xdr:cNvSpPr txBox="1"/>
      </xdr:nvSpPr>
      <xdr:spPr>
        <a:xfrm>
          <a:off x="8831580" y="3291840"/>
          <a:ext cx="1760220" cy="1104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小分け容器　　　　　は購入者が　　　　　ご用意ください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144780</xdr:colOff>
      <xdr:row>17</xdr:row>
      <xdr:rowOff>487680</xdr:rowOff>
    </xdr:to>
    <xdr:pic>
      <xdr:nvPicPr>
        <xdr:cNvPr id="18" name="図 17" descr="感染性胃腸炎患者報告数　直近5シーズン">
          <a:extLst>
            <a:ext uri="{FF2B5EF4-FFF2-40B4-BE49-F238E27FC236}">
              <a16:creationId xmlns:a16="http://schemas.microsoft.com/office/drawing/2014/main" id="{63D1B3F9-962D-4AC1-BBC4-37A0DA1897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200900" cy="2804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1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4.66</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775162</xdr:colOff>
      <xdr:row>4</xdr:row>
      <xdr:rowOff>7991</xdr:rowOff>
    </xdr:from>
    <xdr:to>
      <xdr:col>12</xdr:col>
      <xdr:colOff>908891</xdr:colOff>
      <xdr:row>7</xdr:row>
      <xdr:rowOff>45903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34302" y="998591"/>
          <a:ext cx="2457829" cy="594172"/>
        </a:xfrm>
        <a:prstGeom prst="borderCallout2">
          <a:avLst>
            <a:gd name="adj1" fmla="val 103844"/>
            <a:gd name="adj2" fmla="val 52920"/>
            <a:gd name="adj3" fmla="val 210486"/>
            <a:gd name="adj4" fmla="val 51057"/>
            <a:gd name="adj5" fmla="val 322438"/>
            <a:gd name="adj6" fmla="val -65590"/>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散発事故事例の報告がでてきています。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724</xdr:colOff>
      <xdr:row>14</xdr:row>
      <xdr:rowOff>77327</xdr:rowOff>
    </xdr:from>
    <xdr:to>
      <xdr:col>9</xdr:col>
      <xdr:colOff>323542</xdr:colOff>
      <xdr:row>16</xdr:row>
      <xdr:rowOff>41446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254964" y="2797667"/>
          <a:ext cx="322818" cy="299399"/>
        </a:xfrm>
        <a:prstGeom prst="ellipse">
          <a:avLst/>
        </a:prstGeom>
        <a:noFill/>
        <a:ln w="25400" algn="ctr">
          <a:solidFill>
            <a:srgbClr val="000000"/>
          </a:solidFill>
          <a:round/>
          <a:headEnd/>
          <a:tailEnd/>
        </a:ln>
      </xdr:spPr>
    </xdr:sp>
    <xdr:clientData/>
  </xdr:twoCellAnchor>
  <xdr:twoCellAnchor editAs="oneCell">
    <xdr:from>
      <xdr:col>5</xdr:col>
      <xdr:colOff>60960</xdr:colOff>
      <xdr:row>2</xdr:row>
      <xdr:rowOff>1</xdr:rowOff>
    </xdr:from>
    <xdr:to>
      <xdr:col>6</xdr:col>
      <xdr:colOff>763497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18460" y="548641"/>
          <a:ext cx="1601697" cy="2514600"/>
        </a:xfrm>
        <a:prstGeom prst="rect">
          <a:avLst/>
        </a:prstGeom>
      </xdr:spPr>
    </xdr:pic>
    <xdr:clientData/>
  </xdr:twoCellAnchor>
  <xdr:twoCellAnchor editAs="oneCell">
    <xdr:from>
      <xdr:col>0</xdr:col>
      <xdr:colOff>0</xdr:colOff>
      <xdr:row>2</xdr:row>
      <xdr:rowOff>0</xdr:rowOff>
    </xdr:from>
    <xdr:to>
      <xdr:col>3</xdr:col>
      <xdr:colOff>261554</xdr:colOff>
      <xdr:row>15</xdr:row>
      <xdr:rowOff>152400</xdr:rowOff>
    </xdr:to>
    <xdr:pic>
      <xdr:nvPicPr>
        <xdr:cNvPr id="14" name="図 13">
          <a:extLst>
            <a:ext uri="{FF2B5EF4-FFF2-40B4-BE49-F238E27FC236}">
              <a16:creationId xmlns:a16="http://schemas.microsoft.com/office/drawing/2014/main" id="{8EDF03D4-59AB-429A-9862-4E3DAB95F0D3}"/>
            </a:ext>
          </a:extLst>
        </xdr:cNvPr>
        <xdr:cNvPicPr>
          <a:picLocks noChangeAspect="1"/>
        </xdr:cNvPicPr>
      </xdr:nvPicPr>
      <xdr:blipFill>
        <a:blip xmlns:r="http://schemas.openxmlformats.org/officeDocument/2006/relationships" r:embed="rId3"/>
        <a:stretch>
          <a:fillRect/>
        </a:stretch>
      </xdr:blipFill>
      <xdr:spPr>
        <a:xfrm>
          <a:off x="0" y="548640"/>
          <a:ext cx="1747454" cy="24917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15</xdr:row>
      <xdr:rowOff>0</xdr:rowOff>
    </xdr:from>
    <xdr:to>
      <xdr:col>8</xdr:col>
      <xdr:colOff>304800</xdr:colOff>
      <xdr:row>16</xdr:row>
      <xdr:rowOff>123825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233C6197-5960-49C3-936D-A6F4C22AE6A4}"/>
            </a:ext>
          </a:extLst>
        </xdr:cNvPr>
        <xdr:cNvSpPr>
          <a:spLocks noChangeAspect="1" noChangeArrowheads="1"/>
        </xdr:cNvSpPr>
      </xdr:nvSpPr>
      <xdr:spPr bwMode="auto">
        <a:xfrm>
          <a:off x="4655820" y="3741420"/>
          <a:ext cx="304800" cy="299085"/>
        </a:xfrm>
        <a:prstGeom prst="rect">
          <a:avLst/>
        </a:prstGeom>
        <a:noFill/>
        <a:ln w="9525">
          <a:noFill/>
          <a:miter lim="800000"/>
          <a:headEnd/>
          <a:tailEnd/>
        </a:ln>
      </xdr:spPr>
    </xdr:sp>
    <xdr:clientData/>
  </xdr:twoCellAnchor>
  <xdr:twoCellAnchor>
    <xdr:from>
      <xdr:col>5</xdr:col>
      <xdr:colOff>180975</xdr:colOff>
      <xdr:row>7</xdr:row>
      <xdr:rowOff>38100</xdr:rowOff>
    </xdr:from>
    <xdr:to>
      <xdr:col>6</xdr:col>
      <xdr:colOff>409575</xdr:colOff>
      <xdr:row>10</xdr:row>
      <xdr:rowOff>114300</xdr:rowOff>
    </xdr:to>
    <xdr:sp macro="" textlink="">
      <xdr:nvSpPr>
        <xdr:cNvPr id="3" name="右矢印 2">
          <a:extLst>
            <a:ext uri="{FF2B5EF4-FFF2-40B4-BE49-F238E27FC236}">
              <a16:creationId xmlns:a16="http://schemas.microsoft.com/office/drawing/2014/main" id="{F85B53A7-AED1-4B17-A881-87DD81540C92}"/>
            </a:ext>
          </a:extLst>
        </xdr:cNvPr>
        <xdr:cNvSpPr/>
      </xdr:nvSpPr>
      <xdr:spPr>
        <a:xfrm>
          <a:off x="2985135" y="1744980"/>
          <a:ext cx="845820" cy="899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xdr:colOff>
      <xdr:row>4</xdr:row>
      <xdr:rowOff>81915</xdr:rowOff>
    </xdr:from>
    <xdr:to>
      <xdr:col>5</xdr:col>
      <xdr:colOff>19050</xdr:colOff>
      <xdr:row>14</xdr:row>
      <xdr:rowOff>9525</xdr:rowOff>
    </xdr:to>
    <xdr:grpSp>
      <xdr:nvGrpSpPr>
        <xdr:cNvPr id="4" name="グループ化 1">
          <a:extLst>
            <a:ext uri="{FF2B5EF4-FFF2-40B4-BE49-F238E27FC236}">
              <a16:creationId xmlns:a16="http://schemas.microsoft.com/office/drawing/2014/main" id="{4A017451-434C-47B0-ABF5-72469C97DBCA}"/>
            </a:ext>
          </a:extLst>
        </xdr:cNvPr>
        <xdr:cNvGrpSpPr>
          <a:grpSpLocks/>
        </xdr:cNvGrpSpPr>
      </xdr:nvGrpSpPr>
      <xdr:grpSpPr bwMode="auto">
        <a:xfrm>
          <a:off x="346409" y="1156736"/>
          <a:ext cx="2480009" cy="2462263"/>
          <a:chOff x="381000" y="1285875"/>
          <a:chExt cx="2752725" cy="2505075"/>
        </a:xfrm>
      </xdr:grpSpPr>
      <xdr:pic>
        <xdr:nvPicPr>
          <xdr:cNvPr id="5" name="図 2">
            <a:extLst>
              <a:ext uri="{FF2B5EF4-FFF2-40B4-BE49-F238E27FC236}">
                <a16:creationId xmlns:a16="http://schemas.microsoft.com/office/drawing/2014/main" id="{957BA266-9603-45A2-AC41-414E5AE13740}"/>
              </a:ext>
            </a:extLst>
          </xdr:cNvPr>
          <xdr:cNvPicPr>
            <a:picLocks noChangeAspect="1" noChangeArrowheads="1"/>
          </xdr:cNvPicPr>
        </xdr:nvPicPr>
        <xdr:blipFill>
          <a:blip xmlns:r="http://schemas.openxmlformats.org/officeDocument/2006/relationships" r:embed="rId2" cstate="email">
            <a:lum bright="-10000" contrast="20000"/>
            <a:extLst>
              <a:ext uri="{28A0092B-C50C-407E-A947-70E740481C1C}">
                <a14:useLocalDpi xmlns:a14="http://schemas.microsoft.com/office/drawing/2010/main"/>
              </a:ext>
            </a:extLst>
          </a:blip>
          <a:srcRect/>
          <a:stretch>
            <a:fillRect/>
          </a:stretch>
        </xdr:blipFill>
        <xdr:spPr bwMode="auto">
          <a:xfrm>
            <a:off x="359664" y="1279821"/>
            <a:ext cx="2188464" cy="4328499"/>
          </a:xfrm>
          <a:prstGeom prst="rect">
            <a:avLst/>
          </a:prstGeom>
          <a:noFill/>
          <a:ln w="9525">
            <a:noFill/>
            <a:miter lim="800000"/>
            <a:headEnd/>
            <a:tailEnd/>
          </a:ln>
        </xdr:spPr>
      </xdr:pic>
      <xdr:pic>
        <xdr:nvPicPr>
          <xdr:cNvPr id="6" name="図 1">
            <a:extLst>
              <a:ext uri="{FF2B5EF4-FFF2-40B4-BE49-F238E27FC236}">
                <a16:creationId xmlns:a16="http://schemas.microsoft.com/office/drawing/2014/main" id="{953D9CA2-230A-4D2D-83A8-81FF9D11CF1A}"/>
              </a:ext>
            </a:extLst>
          </xdr:cNvPr>
          <xdr:cNvPicPr>
            <a:picLocks noChangeAspect="1" noChangeArrowheads="1"/>
          </xdr:cNvPicPr>
        </xdr:nvPicPr>
        <xdr:blipFill>
          <a:blip xmlns:r="http://schemas.openxmlformats.org/officeDocument/2006/relationships" r:embed="rId3" cstate="email">
            <a:lum bright="-10000" contrast="20000"/>
            <a:extLst>
              <a:ext uri="{28A0092B-C50C-407E-A947-70E740481C1C}">
                <a14:useLocalDpi xmlns:a14="http://schemas.microsoft.com/office/drawing/2010/main"/>
              </a:ext>
            </a:extLst>
          </a:blip>
          <a:srcRect/>
          <a:stretch>
            <a:fillRect/>
          </a:stretch>
        </xdr:blipFill>
        <xdr:spPr bwMode="auto">
          <a:xfrm>
            <a:off x="1335024" y="2602653"/>
            <a:ext cx="1822704" cy="2402163"/>
          </a:xfrm>
          <a:prstGeom prst="rect">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30</xdr:row>
      <xdr:rowOff>50800</xdr:rowOff>
    </xdr:from>
    <xdr:to>
      <xdr:col>10</xdr:col>
      <xdr:colOff>257782</xdr:colOff>
      <xdr:row>47</xdr:row>
      <xdr:rowOff>193040</xdr:rowOff>
    </xdr:to>
    <xdr:pic>
      <xdr:nvPicPr>
        <xdr:cNvPr id="13" name="図 12">
          <a:extLst>
            <a:ext uri="{FF2B5EF4-FFF2-40B4-BE49-F238E27FC236}">
              <a16:creationId xmlns:a16="http://schemas.microsoft.com/office/drawing/2014/main" id="{3954E981-DBDD-413A-9F26-0C9915E3E7C3}"/>
            </a:ext>
          </a:extLst>
        </xdr:cNvPr>
        <xdr:cNvPicPr>
          <a:picLocks noChangeAspect="1"/>
        </xdr:cNvPicPr>
      </xdr:nvPicPr>
      <xdr:blipFill>
        <a:blip xmlns:r="http://schemas.openxmlformats.org/officeDocument/2006/relationships" r:embed="rId1"/>
        <a:stretch>
          <a:fillRect/>
        </a:stretch>
      </xdr:blipFill>
      <xdr:spPr>
        <a:xfrm>
          <a:off x="3220720" y="15107920"/>
          <a:ext cx="8660102" cy="4754880"/>
        </a:xfrm>
        <a:prstGeom prst="rect">
          <a:avLst/>
        </a:prstGeom>
      </xdr:spPr>
    </xdr:pic>
    <xdr:clientData/>
  </xdr:twoCellAnchor>
  <xdr:twoCellAnchor>
    <xdr:from>
      <xdr:col>12</xdr:col>
      <xdr:colOff>29211</xdr:colOff>
      <xdr:row>6</xdr:row>
      <xdr:rowOff>1389382</xdr:rowOff>
    </xdr:from>
    <xdr:to>
      <xdr:col>14</xdr:col>
      <xdr:colOff>10160</xdr:colOff>
      <xdr:row>10</xdr:row>
      <xdr:rowOff>182880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298171" y="9791702"/>
          <a:ext cx="3059429" cy="1008378"/>
        </a:xfrm>
        <a:prstGeom prst="wedgeRectCallout">
          <a:avLst>
            <a:gd name="adj1" fmla="val -47553"/>
            <a:gd name="adj2" fmla="val 72953"/>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6.7% </a:t>
          </a:r>
          <a:r>
            <a:rPr kumimoji="1" lang="ja-JP" altLang="en-US" sz="1400" b="1">
              <a:solidFill>
                <a:srgbClr val="FFFF00"/>
              </a:solidFill>
            </a:rPr>
            <a:t>急増</a:t>
          </a:r>
          <a:r>
            <a:rPr kumimoji="1" lang="en-US" altLang="ja-JP" sz="1400" b="1">
              <a:solidFill>
                <a:srgbClr val="FFFF00"/>
              </a:solidFill>
            </a:rPr>
            <a:t> </a:t>
          </a:r>
          <a:endParaRPr kumimoji="1" lang="ja-JP" altLang="en-US" sz="1400" b="1">
            <a:solidFill>
              <a:srgbClr val="FFFF00"/>
            </a:solidFill>
          </a:endParaRP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r>
            <a:rPr kumimoji="1" lang="ja-JP" altLang="en-US" sz="1100" b="1">
              <a:solidFill>
                <a:schemeClr val="bg1"/>
              </a:solidFill>
            </a:rPr>
            <a:t>  </a:t>
          </a:r>
          <a:r>
            <a:rPr kumimoji="1" lang="ja-JP" altLang="en-US" sz="1400" b="1" i="0" u="sng">
              <a:solidFill>
                <a:schemeClr val="accent6">
                  <a:lumMod val="60000"/>
                  <a:lumOff val="40000"/>
                </a:schemeClr>
              </a:solidFill>
            </a:rPr>
            <a:t>致死率</a:t>
          </a:r>
          <a:r>
            <a:rPr kumimoji="1" lang="en-US" altLang="ja-JP" sz="1400" b="1" i="0" u="sng">
              <a:solidFill>
                <a:srgbClr val="FFC000"/>
              </a:solidFill>
            </a:rPr>
            <a:t>1.8%(</a:t>
          </a:r>
          <a:r>
            <a:rPr kumimoji="1" lang="ja-JP" altLang="en-US" sz="1400" b="1" i="0" u="sng">
              <a:solidFill>
                <a:srgbClr val="FFC000"/>
              </a:solidFill>
            </a:rPr>
            <a:t>▲</a:t>
          </a:r>
          <a:r>
            <a:rPr kumimoji="1" lang="en-US" altLang="ja-JP" sz="1400" b="1" i="0" u="sng">
              <a:solidFill>
                <a:srgbClr val="FFC000"/>
              </a:solidFill>
            </a:rPr>
            <a:t>0.</a:t>
          </a:r>
          <a:r>
            <a:rPr kumimoji="1" lang="ja-JP" altLang="en-US" sz="1400" b="1" i="0" u="sng">
              <a:solidFill>
                <a:srgbClr val="FFC000"/>
              </a:solidFill>
            </a:rPr>
            <a:t>１</a:t>
          </a:r>
          <a:r>
            <a:rPr kumimoji="1" lang="en-US" altLang="ja-JP" sz="1400" b="1" i="0" u="sng">
              <a:solidFill>
                <a:srgbClr val="FFC000"/>
              </a:solidFill>
            </a:rPr>
            <a:t>%)</a:t>
          </a: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65</xdr:row>
      <xdr:rowOff>265814</xdr:rowOff>
    </xdr:from>
    <xdr:to>
      <xdr:col>5</xdr:col>
      <xdr:colOff>593651</xdr:colOff>
      <xdr:row>86</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530421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オミクン株</a:t>
          </a: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4</a:t>
          </a:r>
          <a:r>
            <a:rPr kumimoji="1" lang="ja-JP" altLang="en-US" sz="2000" b="1">
              <a:solidFill>
                <a:srgbClr val="FFFF00"/>
              </a:solidFill>
            </a:rPr>
            <a:t>波ピークにさしかかり　今週は毎日</a:t>
          </a:r>
          <a:r>
            <a:rPr kumimoji="1" lang="en-US" altLang="ja-JP" sz="2000" b="1">
              <a:solidFill>
                <a:srgbClr val="FFFF00"/>
              </a:solidFill>
            </a:rPr>
            <a:t>140</a:t>
          </a:r>
          <a:r>
            <a:rPr kumimoji="1" lang="ja-JP" altLang="en-US" sz="2000" b="1">
              <a:solidFill>
                <a:srgbClr val="FFFF00"/>
              </a:solidFill>
            </a:rPr>
            <a:t>万人が新規感染状態。　　　　　　　　　　　　　　　　　　　　　　　　　　　　　*</a:t>
          </a:r>
          <a:r>
            <a:rPr kumimoji="1" lang="ja-JP" altLang="en-US" sz="2000" b="1">
              <a:solidFill>
                <a:schemeClr val="bg1"/>
              </a:solidFill>
            </a:rPr>
            <a:t>国産ワクチン製造承認と経済再生プログラムの更なる後押しが急務</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1</xdr:col>
      <xdr:colOff>1011275</xdr:colOff>
      <xdr:row>31</xdr:row>
      <xdr:rowOff>0</xdr:rowOff>
    </xdr:from>
    <xdr:to>
      <xdr:col>2</xdr:col>
      <xdr:colOff>206745</xdr:colOff>
      <xdr:row>34</xdr:row>
      <xdr:rowOff>133615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1885035" y="15449463"/>
          <a:ext cx="912510" cy="936255"/>
        </a:xfrm>
        <a:prstGeom prst="rect">
          <a:avLst/>
        </a:prstGeom>
      </xdr:spPr>
    </xdr:pic>
    <xdr:clientData/>
  </xdr:twoCellAnchor>
  <xdr:twoCellAnchor>
    <xdr:from>
      <xdr:col>5</xdr:col>
      <xdr:colOff>711200</xdr:colOff>
      <xdr:row>1</xdr:row>
      <xdr:rowOff>50800</xdr:rowOff>
    </xdr:from>
    <xdr:to>
      <xdr:col>13</xdr:col>
      <xdr:colOff>1351280</xdr:colOff>
      <xdr:row>2</xdr:row>
      <xdr:rowOff>3098800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664960" y="447040"/>
          <a:ext cx="8432800" cy="3444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000" b="0" i="0">
              <a:solidFill>
                <a:schemeClr val="dk1"/>
              </a:solidFill>
              <a:effectLst/>
              <a:latin typeface="+mn-lt"/>
              <a:ea typeface="+mn-ea"/>
              <a:cs typeface="+mn-cs"/>
            </a:rPr>
            <a:t>ο(</a:t>
          </a:r>
          <a:r>
            <a:rPr lang="ja-JP" altLang="en-US" sz="2000" b="0" i="0">
              <a:solidFill>
                <a:schemeClr val="dk1"/>
              </a:solidFill>
              <a:effectLst/>
              <a:latin typeface="+mn-lt"/>
              <a:ea typeface="+mn-ea"/>
              <a:cs typeface="+mn-cs"/>
            </a:rPr>
            <a:t>オミクロン</a:t>
          </a:r>
          <a:r>
            <a:rPr lang="en-US" altLang="ja-JP" sz="2000" b="0" i="0">
              <a:solidFill>
                <a:schemeClr val="dk1"/>
              </a:solidFill>
              <a:effectLst/>
              <a:latin typeface="+mn-lt"/>
              <a:ea typeface="+mn-ea"/>
              <a:cs typeface="+mn-cs"/>
            </a:rPr>
            <a:t>)</a:t>
          </a:r>
          <a:r>
            <a:rPr lang="ja-JP" altLang="en-US" sz="2000" b="0" i="0">
              <a:solidFill>
                <a:schemeClr val="dk1"/>
              </a:solidFill>
              <a:effectLst/>
              <a:latin typeface="+mn-lt"/>
              <a:ea typeface="+mn-ea"/>
              <a:cs typeface="+mn-cs"/>
            </a:rPr>
            <a:t>株の感染スピードは、これまでの変異株の中で驚異的に早い。感染力が格段に強いことを示している。一方で感染部位は主に上気道にとどまること、肺胞部への感染侵入が弱く、重症化傾向は低いとされる、臨床報告が各方面からなされている。また変異発祥の南アフリカでは、感染ピークが約一ヵ月と短期で終息した。イギリスでも年初日</a:t>
          </a:r>
          <a:r>
            <a:rPr lang="en-US" altLang="ja-JP" sz="2000" b="0" i="0">
              <a:solidFill>
                <a:schemeClr val="dk1"/>
              </a:solidFill>
              <a:effectLst/>
              <a:latin typeface="+mn-lt"/>
              <a:ea typeface="+mn-ea"/>
              <a:cs typeface="+mn-cs"/>
            </a:rPr>
            <a:t>20</a:t>
          </a:r>
          <a:r>
            <a:rPr lang="ja-JP" altLang="en-US" sz="2000" b="0" i="0">
              <a:solidFill>
                <a:schemeClr val="dk1"/>
              </a:solidFill>
              <a:effectLst/>
              <a:latin typeface="+mn-lt"/>
              <a:ea typeface="+mn-ea"/>
              <a:cs typeface="+mn-cs"/>
            </a:rPr>
            <a:t>万人の感染者数は、</a:t>
          </a:r>
          <a:r>
            <a:rPr lang="en-US" altLang="ja-JP" sz="2000" b="0" i="0">
              <a:solidFill>
                <a:schemeClr val="dk1"/>
              </a:solidFill>
              <a:effectLst/>
              <a:latin typeface="+mn-lt"/>
              <a:ea typeface="+mn-ea"/>
              <a:cs typeface="+mn-cs"/>
            </a:rPr>
            <a:t>9</a:t>
          </a:r>
          <a:r>
            <a:rPr lang="ja-JP" altLang="en-US" sz="2000" b="0" i="0">
              <a:solidFill>
                <a:schemeClr val="dk1"/>
              </a:solidFill>
              <a:effectLst/>
              <a:latin typeface="+mn-lt"/>
              <a:ea typeface="+mn-ea"/>
              <a:cs typeface="+mn-cs"/>
            </a:rPr>
            <a:t>日には</a:t>
          </a:r>
          <a:r>
            <a:rPr lang="en-US" altLang="ja-JP" sz="2000" b="0" i="0">
              <a:solidFill>
                <a:schemeClr val="dk1"/>
              </a:solidFill>
              <a:effectLst/>
              <a:latin typeface="+mn-lt"/>
              <a:ea typeface="+mn-ea"/>
              <a:cs typeface="+mn-cs"/>
            </a:rPr>
            <a:t>14</a:t>
          </a:r>
          <a:r>
            <a:rPr lang="ja-JP" altLang="en-US" sz="2000" b="0" i="0">
              <a:solidFill>
                <a:schemeClr val="dk1"/>
              </a:solidFill>
              <a:effectLst/>
              <a:latin typeface="+mn-lt"/>
              <a:ea typeface="+mn-ea"/>
              <a:cs typeface="+mn-cs"/>
            </a:rPr>
            <a:t>万人まで減少している。　　　　　　　　　　　　　　　　　　　　　　　　　　　　　　　　　　　　　　　　　　　　　　　　未成人へのワクチン接種の推移と、人口に占める年齢構成で重症化の差があることも予想されるが、感染者数の多さにだけ目を奪われると、社会生活や経済への過度な負担がその後に大きくのしかかることも、十分ら考慮すべきだ局面だ。</a:t>
          </a:r>
        </a:p>
        <a:p>
          <a:endParaRPr lang="en-US" altLang="ja-JP" sz="2000" b="0" i="0">
            <a:solidFill>
              <a:schemeClr val="dk1"/>
            </a:solidFill>
            <a:effectLst/>
            <a:latin typeface="+mn-lt"/>
            <a:ea typeface="+mn-ea"/>
            <a:cs typeface="+mn-cs"/>
          </a:endParaRPr>
        </a:p>
      </xdr:txBody>
    </xdr:sp>
    <xdr:clientData/>
  </xdr:twoCellAnchor>
  <xdr:twoCellAnchor>
    <xdr:from>
      <xdr:col>4</xdr:col>
      <xdr:colOff>1036320</xdr:colOff>
      <xdr:row>17</xdr:row>
      <xdr:rowOff>10160</xdr:rowOff>
    </xdr:from>
    <xdr:to>
      <xdr:col>4</xdr:col>
      <xdr:colOff>1215390</xdr:colOff>
      <xdr:row>18</xdr:row>
      <xdr:rowOff>10159</xdr:rowOff>
    </xdr:to>
    <xdr:sp macro="" textlink="">
      <xdr:nvSpPr>
        <xdr:cNvPr id="16" name="右矢印 11">
          <a:extLst>
            <a:ext uri="{FF2B5EF4-FFF2-40B4-BE49-F238E27FC236}">
              <a16:creationId xmlns:a16="http://schemas.microsoft.com/office/drawing/2014/main" id="{5A2444BA-5CBA-4F78-A6D3-6061C6413329}"/>
            </a:ext>
          </a:extLst>
        </xdr:cNvPr>
        <xdr:cNvSpPr/>
      </xdr:nvSpPr>
      <xdr:spPr>
        <a:xfrm>
          <a:off x="5831840" y="12080240"/>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1056640</xdr:colOff>
      <xdr:row>12</xdr:row>
      <xdr:rowOff>203200</xdr:rowOff>
    </xdr:from>
    <xdr:to>
      <xdr:col>4</xdr:col>
      <xdr:colOff>1235710</xdr:colOff>
      <xdr:row>13</xdr:row>
      <xdr:rowOff>182171</xdr:rowOff>
    </xdr:to>
    <xdr:sp macro="" textlink="">
      <xdr:nvSpPr>
        <xdr:cNvPr id="28" name="右矢印 11">
          <a:extLst>
            <a:ext uri="{FF2B5EF4-FFF2-40B4-BE49-F238E27FC236}">
              <a16:creationId xmlns:a16="http://schemas.microsoft.com/office/drawing/2014/main" id="{176A9FB3-0E2C-4FFC-A5F4-7F8D470D0741}"/>
            </a:ext>
          </a:extLst>
        </xdr:cNvPr>
        <xdr:cNvSpPr/>
      </xdr:nvSpPr>
      <xdr:spPr>
        <a:xfrm>
          <a:off x="5852160" y="11186160"/>
          <a:ext cx="179070" cy="212651"/>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xdr:colOff>
      <xdr:row>34</xdr:row>
      <xdr:rowOff>121920</xdr:rowOff>
    </xdr:from>
    <xdr:to>
      <xdr:col>9</xdr:col>
      <xdr:colOff>782321</xdr:colOff>
      <xdr:row>39</xdr:row>
      <xdr:rowOff>40640</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4795523" y="16225520"/>
          <a:ext cx="6705598" cy="1290320"/>
          <a:chOff x="4817778" y="22291040"/>
          <a:chExt cx="7982620" cy="975360"/>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6436065" y="20693073"/>
            <a:ext cx="609600" cy="3846174"/>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744502" y="21843299"/>
            <a:ext cx="701040" cy="1596521"/>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9163218" y="21789838"/>
            <a:ext cx="670560" cy="1693284"/>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60" y="22880320"/>
            <a:ext cx="6745038"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a:t>
            </a:r>
          </a:p>
        </xdr:txBody>
      </xdr:sp>
    </xdr:grpSp>
    <xdr:clientData/>
  </xdr:twoCellAnchor>
  <xdr:twoCellAnchor>
    <xdr:from>
      <xdr:col>4</xdr:col>
      <xdr:colOff>1026160</xdr:colOff>
      <xdr:row>26</xdr:row>
      <xdr:rowOff>20320</xdr:rowOff>
    </xdr:from>
    <xdr:to>
      <xdr:col>4</xdr:col>
      <xdr:colOff>1205230</xdr:colOff>
      <xdr:row>27</xdr:row>
      <xdr:rowOff>12699</xdr:rowOff>
    </xdr:to>
    <xdr:sp macro="" textlink="">
      <xdr:nvSpPr>
        <xdr:cNvPr id="23" name="右矢印 11">
          <a:extLst>
            <a:ext uri="{FF2B5EF4-FFF2-40B4-BE49-F238E27FC236}">
              <a16:creationId xmlns:a16="http://schemas.microsoft.com/office/drawing/2014/main" id="{62CDBF4E-019C-48A6-AB53-4296FC770297}"/>
            </a:ext>
          </a:extLst>
        </xdr:cNvPr>
        <xdr:cNvSpPr/>
      </xdr:nvSpPr>
      <xdr:spPr>
        <a:xfrm>
          <a:off x="5821680" y="1401064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4</xdr:col>
      <xdr:colOff>1036320</xdr:colOff>
      <xdr:row>13</xdr:row>
      <xdr:rowOff>193040</xdr:rowOff>
    </xdr:from>
    <xdr:to>
      <xdr:col>4</xdr:col>
      <xdr:colOff>1243602</xdr:colOff>
      <xdr:row>15</xdr:row>
      <xdr:rowOff>52857</xdr:rowOff>
    </xdr:to>
    <xdr:pic>
      <xdr:nvPicPr>
        <xdr:cNvPr id="9" name="図 8">
          <a:extLst>
            <a:ext uri="{FF2B5EF4-FFF2-40B4-BE49-F238E27FC236}">
              <a16:creationId xmlns:a16="http://schemas.microsoft.com/office/drawing/2014/main" id="{838DBEEE-DCC2-4ED9-865D-37D7635D5293}"/>
            </a:ext>
          </a:extLst>
        </xdr:cNvPr>
        <xdr:cNvPicPr>
          <a:picLocks noChangeAspect="1"/>
        </xdr:cNvPicPr>
      </xdr:nvPicPr>
      <xdr:blipFill>
        <a:blip xmlns:r="http://schemas.openxmlformats.org/officeDocument/2006/relationships" r:embed="rId6"/>
        <a:stretch>
          <a:fillRect/>
        </a:stretch>
      </xdr:blipFill>
      <xdr:spPr>
        <a:xfrm>
          <a:off x="5831840" y="11409680"/>
          <a:ext cx="207282" cy="286537"/>
        </a:xfrm>
        <a:prstGeom prst="rect">
          <a:avLst/>
        </a:prstGeom>
      </xdr:spPr>
    </xdr:pic>
    <xdr:clientData/>
  </xdr:twoCellAnchor>
  <xdr:twoCellAnchor>
    <xdr:from>
      <xdr:col>9</xdr:col>
      <xdr:colOff>304800</xdr:colOff>
      <xdr:row>34</xdr:row>
      <xdr:rowOff>223520</xdr:rowOff>
    </xdr:from>
    <xdr:to>
      <xdr:col>10</xdr:col>
      <xdr:colOff>111760</xdr:colOff>
      <xdr:row>36</xdr:row>
      <xdr:rowOff>172720</xdr:rowOff>
    </xdr:to>
    <xdr:cxnSp macro="">
      <xdr:nvCxnSpPr>
        <xdr:cNvPr id="14" name="直線矢印コネクタ 13">
          <a:extLst>
            <a:ext uri="{FF2B5EF4-FFF2-40B4-BE49-F238E27FC236}">
              <a16:creationId xmlns:a16="http://schemas.microsoft.com/office/drawing/2014/main" id="{4259E5AE-E008-4717-A015-6F80E7E98513}"/>
            </a:ext>
          </a:extLst>
        </xdr:cNvPr>
        <xdr:cNvCxnSpPr/>
      </xdr:nvCxnSpPr>
      <xdr:spPr>
        <a:xfrm flipV="1">
          <a:off x="11023600" y="16327120"/>
          <a:ext cx="711200" cy="497840"/>
        </a:xfrm>
        <a:prstGeom prst="straightConnector1">
          <a:avLst/>
        </a:prstGeom>
        <a:ln w="5715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619760</xdr:colOff>
      <xdr:row>31</xdr:row>
      <xdr:rowOff>182880</xdr:rowOff>
    </xdr:from>
    <xdr:to>
      <xdr:col>9</xdr:col>
      <xdr:colOff>883920</xdr:colOff>
      <xdr:row>33</xdr:row>
      <xdr:rowOff>91440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038080" y="15463520"/>
          <a:ext cx="1564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世界は第</a:t>
          </a:r>
          <a:r>
            <a:rPr kumimoji="1" lang="en-US" altLang="ja-JP" sz="1800">
              <a:solidFill>
                <a:srgbClr val="FFFF00"/>
              </a:solidFill>
            </a:rPr>
            <a:t>4</a:t>
          </a:r>
          <a:r>
            <a:rPr kumimoji="1" lang="ja-JP" altLang="en-US" sz="1800">
              <a:solidFill>
                <a:srgbClr val="FFFF00"/>
              </a:solidFill>
            </a:rPr>
            <a:t>波</a:t>
          </a:r>
        </a:p>
      </xdr:txBody>
    </xdr:sp>
    <xdr:clientData/>
  </xdr:twoCellAnchor>
  <xdr:twoCellAnchor>
    <xdr:from>
      <xdr:col>4</xdr:col>
      <xdr:colOff>1026160</xdr:colOff>
      <xdr:row>25</xdr:row>
      <xdr:rowOff>30480</xdr:rowOff>
    </xdr:from>
    <xdr:to>
      <xdr:col>4</xdr:col>
      <xdr:colOff>1205230</xdr:colOff>
      <xdr:row>26</xdr:row>
      <xdr:rowOff>22859</xdr:rowOff>
    </xdr:to>
    <xdr:sp macro="" textlink="">
      <xdr:nvSpPr>
        <xdr:cNvPr id="26" name="右矢印 11">
          <a:extLst>
            <a:ext uri="{FF2B5EF4-FFF2-40B4-BE49-F238E27FC236}">
              <a16:creationId xmlns:a16="http://schemas.microsoft.com/office/drawing/2014/main" id="{7C259670-DFF8-4379-879F-71FD48FE93BE}"/>
            </a:ext>
          </a:extLst>
        </xdr:cNvPr>
        <xdr:cNvSpPr/>
      </xdr:nvSpPr>
      <xdr:spPr>
        <a:xfrm>
          <a:off x="5821680" y="1380744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0</xdr:colOff>
      <xdr:row>33</xdr:row>
      <xdr:rowOff>71120</xdr:rowOff>
    </xdr:from>
    <xdr:to>
      <xdr:col>10</xdr:col>
      <xdr:colOff>182880</xdr:colOff>
      <xdr:row>38</xdr:row>
      <xdr:rowOff>20320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10601960" y="16017240"/>
          <a:ext cx="1320800" cy="1087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0</xdr:col>
      <xdr:colOff>568960</xdr:colOff>
      <xdr:row>48</xdr:row>
      <xdr:rowOff>71120</xdr:rowOff>
    </xdr:from>
    <xdr:to>
      <xdr:col>4</xdr:col>
      <xdr:colOff>546131</xdr:colOff>
      <xdr:row>52</xdr:row>
      <xdr:rowOff>451816</xdr:rowOff>
    </xdr:to>
    <xdr:pic>
      <xdr:nvPicPr>
        <xdr:cNvPr id="7" name="図 6">
          <a:extLst>
            <a:ext uri="{FF2B5EF4-FFF2-40B4-BE49-F238E27FC236}">
              <a16:creationId xmlns:a16="http://schemas.microsoft.com/office/drawing/2014/main" id="{D6B68FC3-1EE7-454C-BDF9-C5FE1E4DD298}"/>
            </a:ext>
          </a:extLst>
        </xdr:cNvPr>
        <xdr:cNvPicPr>
          <a:picLocks noChangeAspect="1"/>
        </xdr:cNvPicPr>
      </xdr:nvPicPr>
      <xdr:blipFill>
        <a:blip xmlns:r="http://schemas.openxmlformats.org/officeDocument/2006/relationships" r:embed="rId7"/>
        <a:stretch>
          <a:fillRect/>
        </a:stretch>
      </xdr:blipFill>
      <xdr:spPr>
        <a:xfrm>
          <a:off x="568960" y="20015200"/>
          <a:ext cx="4772691" cy="2372056"/>
        </a:xfrm>
        <a:prstGeom prst="rect">
          <a:avLst/>
        </a:prstGeom>
      </xdr:spPr>
    </xdr:pic>
    <xdr:clientData/>
  </xdr:twoCellAnchor>
  <xdr:twoCellAnchor>
    <xdr:from>
      <xdr:col>4</xdr:col>
      <xdr:colOff>172720</xdr:colOff>
      <xdr:row>50</xdr:row>
      <xdr:rowOff>233680</xdr:rowOff>
    </xdr:from>
    <xdr:to>
      <xdr:col>4</xdr:col>
      <xdr:colOff>1259840</xdr:colOff>
      <xdr:row>51</xdr:row>
      <xdr:rowOff>132080</xdr:rowOff>
    </xdr:to>
    <xdr:cxnSp macro="">
      <xdr:nvCxnSpPr>
        <xdr:cNvPr id="25" name="直線矢印コネクタ 24">
          <a:extLst>
            <a:ext uri="{FF2B5EF4-FFF2-40B4-BE49-F238E27FC236}">
              <a16:creationId xmlns:a16="http://schemas.microsoft.com/office/drawing/2014/main" id="{758C7223-2C83-478E-9810-A6583C0599F8}"/>
            </a:ext>
          </a:extLst>
        </xdr:cNvPr>
        <xdr:cNvCxnSpPr/>
      </xdr:nvCxnSpPr>
      <xdr:spPr>
        <a:xfrm flipH="1">
          <a:off x="4968240" y="21173440"/>
          <a:ext cx="1087120" cy="39624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558800</xdr:colOff>
      <xdr:row>53</xdr:row>
      <xdr:rowOff>60960</xdr:rowOff>
    </xdr:from>
    <xdr:to>
      <xdr:col>4</xdr:col>
      <xdr:colOff>414685</xdr:colOff>
      <xdr:row>59</xdr:row>
      <xdr:rowOff>259410</xdr:rowOff>
    </xdr:to>
    <xdr:pic>
      <xdr:nvPicPr>
        <xdr:cNvPr id="27" name="図 26">
          <a:extLst>
            <a:ext uri="{FF2B5EF4-FFF2-40B4-BE49-F238E27FC236}">
              <a16:creationId xmlns:a16="http://schemas.microsoft.com/office/drawing/2014/main" id="{0614841A-BE31-45B8-B982-4054AB0AFF92}"/>
            </a:ext>
          </a:extLst>
        </xdr:cNvPr>
        <xdr:cNvPicPr>
          <a:picLocks noChangeAspect="1"/>
        </xdr:cNvPicPr>
      </xdr:nvPicPr>
      <xdr:blipFill>
        <a:blip xmlns:r="http://schemas.openxmlformats.org/officeDocument/2006/relationships" r:embed="rId8"/>
        <a:stretch>
          <a:fillRect/>
        </a:stretch>
      </xdr:blipFill>
      <xdr:spPr>
        <a:xfrm>
          <a:off x="558800" y="22494240"/>
          <a:ext cx="4651405" cy="2362530"/>
        </a:xfrm>
        <a:prstGeom prst="rect">
          <a:avLst/>
        </a:prstGeom>
      </xdr:spPr>
    </xdr:pic>
    <xdr:clientData/>
  </xdr:twoCellAnchor>
  <xdr:twoCellAnchor>
    <xdr:from>
      <xdr:col>4</xdr:col>
      <xdr:colOff>78763</xdr:colOff>
      <xdr:row>53</xdr:row>
      <xdr:rowOff>71121</xdr:rowOff>
    </xdr:from>
    <xdr:to>
      <xdr:col>4</xdr:col>
      <xdr:colOff>416560</xdr:colOff>
      <xdr:row>58</xdr:row>
      <xdr:rowOff>284481</xdr:rowOff>
    </xdr:to>
    <xdr:sp macro="" textlink="">
      <xdr:nvSpPr>
        <xdr:cNvPr id="34" name="フリーフォーム: 図形 33">
          <a:extLst>
            <a:ext uri="{FF2B5EF4-FFF2-40B4-BE49-F238E27FC236}">
              <a16:creationId xmlns:a16="http://schemas.microsoft.com/office/drawing/2014/main" id="{B4FF7152-A57D-4F53-8554-4CC99BA99567}"/>
            </a:ext>
          </a:extLst>
        </xdr:cNvPr>
        <xdr:cNvSpPr/>
      </xdr:nvSpPr>
      <xdr:spPr>
        <a:xfrm>
          <a:off x="4874283" y="22504401"/>
          <a:ext cx="337797" cy="2072640"/>
        </a:xfrm>
        <a:custGeom>
          <a:avLst/>
          <a:gdLst>
            <a:gd name="connsiteX0" fmla="*/ 43157 w 429153"/>
            <a:gd name="connsiteY0" fmla="*/ 1494015 h 1554975"/>
            <a:gd name="connsiteX1" fmla="*/ 93957 w 429153"/>
            <a:gd name="connsiteY1" fmla="*/ 1483855 h 1554975"/>
            <a:gd name="connsiteX2" fmla="*/ 419077 w 429153"/>
            <a:gd name="connsiteY2" fmla="*/ 1473695 h 1554975"/>
            <a:gd name="connsiteX3" fmla="*/ 408917 w 429153"/>
            <a:gd name="connsiteY3" fmla="*/ 1402575 h 1554975"/>
            <a:gd name="connsiteX4" fmla="*/ 337797 w 429153"/>
            <a:gd name="connsiteY4" fmla="*/ 1351775 h 1554975"/>
            <a:gd name="connsiteX5" fmla="*/ 236197 w 429153"/>
            <a:gd name="connsiteY5" fmla="*/ 1260335 h 1554975"/>
            <a:gd name="connsiteX6" fmla="*/ 215877 w 429153"/>
            <a:gd name="connsiteY6" fmla="*/ 894575 h 1554975"/>
            <a:gd name="connsiteX7" fmla="*/ 195557 w 429153"/>
            <a:gd name="connsiteY7" fmla="*/ 701535 h 1554975"/>
            <a:gd name="connsiteX8" fmla="*/ 185397 w 429153"/>
            <a:gd name="connsiteY8" fmla="*/ 589775 h 1554975"/>
            <a:gd name="connsiteX9" fmla="*/ 175237 w 429153"/>
            <a:gd name="connsiteY9" fmla="*/ 173215 h 1554975"/>
            <a:gd name="connsiteX10" fmla="*/ 165077 w 429153"/>
            <a:gd name="connsiteY10" fmla="*/ 495 h 1554975"/>
            <a:gd name="connsiteX11" fmla="*/ 104117 w 429153"/>
            <a:gd name="connsiteY11" fmla="*/ 81775 h 1554975"/>
            <a:gd name="connsiteX12" fmla="*/ 93957 w 429153"/>
            <a:gd name="connsiteY12" fmla="*/ 335775 h 1554975"/>
            <a:gd name="connsiteX13" fmla="*/ 83797 w 429153"/>
            <a:gd name="connsiteY13" fmla="*/ 376415 h 1554975"/>
            <a:gd name="connsiteX14" fmla="*/ 73637 w 429153"/>
            <a:gd name="connsiteY14" fmla="*/ 447535 h 1554975"/>
            <a:gd name="connsiteX15" fmla="*/ 53317 w 429153"/>
            <a:gd name="connsiteY15" fmla="*/ 569455 h 1554975"/>
            <a:gd name="connsiteX16" fmla="*/ 43157 w 429153"/>
            <a:gd name="connsiteY16" fmla="*/ 1504175 h 1554975"/>
            <a:gd name="connsiteX17" fmla="*/ 2517 w 429153"/>
            <a:gd name="connsiteY17" fmla="*/ 1534655 h 1554975"/>
            <a:gd name="connsiteX18" fmla="*/ 114277 w 429153"/>
            <a:gd name="connsiteY18" fmla="*/ 1544815 h 1554975"/>
            <a:gd name="connsiteX19" fmla="*/ 286997 w 429153"/>
            <a:gd name="connsiteY19" fmla="*/ 1554975 h 1554975"/>
            <a:gd name="connsiteX20" fmla="*/ 408917 w 429153"/>
            <a:gd name="connsiteY20" fmla="*/ 1534655 h 1554975"/>
            <a:gd name="connsiteX21" fmla="*/ 408917 w 429153"/>
            <a:gd name="connsiteY21" fmla="*/ 1443215 h 1554975"/>
            <a:gd name="connsiteX22" fmla="*/ 347957 w 429153"/>
            <a:gd name="connsiteY22" fmla="*/ 1382255 h 1554975"/>
            <a:gd name="connsiteX23" fmla="*/ 286997 w 429153"/>
            <a:gd name="connsiteY23" fmla="*/ 1300975 h 1554975"/>
            <a:gd name="connsiteX24" fmla="*/ 266677 w 429153"/>
            <a:gd name="connsiteY24" fmla="*/ 1270495 h 1554975"/>
            <a:gd name="connsiteX25" fmla="*/ 256517 w 429153"/>
            <a:gd name="connsiteY25" fmla="*/ 1229855 h 1554975"/>
            <a:gd name="connsiteX26" fmla="*/ 246357 w 429153"/>
            <a:gd name="connsiteY26" fmla="*/ 1189215 h 1554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429153" h="1554975">
              <a:moveTo>
                <a:pt x="43157" y="1494015"/>
              </a:moveTo>
              <a:cubicBezTo>
                <a:pt x="60090" y="1490628"/>
                <a:pt x="76713" y="1484787"/>
                <a:pt x="93957" y="1483855"/>
              </a:cubicBezTo>
              <a:cubicBezTo>
                <a:pt x="202225" y="1478003"/>
                <a:pt x="314090" y="1500788"/>
                <a:pt x="419077" y="1473695"/>
              </a:cubicBezTo>
              <a:cubicBezTo>
                <a:pt x="442265" y="1467711"/>
                <a:pt x="419627" y="1423994"/>
                <a:pt x="408917" y="1402575"/>
              </a:cubicBezTo>
              <a:cubicBezTo>
                <a:pt x="402680" y="1390102"/>
                <a:pt x="350513" y="1363220"/>
                <a:pt x="337797" y="1351775"/>
              </a:cubicBezTo>
              <a:cubicBezTo>
                <a:pt x="223862" y="1249234"/>
                <a:pt x="307022" y="1307551"/>
                <a:pt x="236197" y="1260335"/>
              </a:cubicBezTo>
              <a:cubicBezTo>
                <a:pt x="204422" y="1101462"/>
                <a:pt x="232764" y="1257646"/>
                <a:pt x="215877" y="894575"/>
              </a:cubicBezTo>
              <a:cubicBezTo>
                <a:pt x="208622" y="738584"/>
                <a:pt x="208611" y="819019"/>
                <a:pt x="195557" y="701535"/>
              </a:cubicBezTo>
              <a:cubicBezTo>
                <a:pt x="191426" y="664357"/>
                <a:pt x="188784" y="627028"/>
                <a:pt x="185397" y="589775"/>
              </a:cubicBezTo>
              <a:cubicBezTo>
                <a:pt x="182010" y="450922"/>
                <a:pt x="180024" y="312027"/>
                <a:pt x="175237" y="173215"/>
              </a:cubicBezTo>
              <a:cubicBezTo>
                <a:pt x="173249" y="115576"/>
                <a:pt x="187259" y="53731"/>
                <a:pt x="165077" y="495"/>
              </a:cubicBezTo>
              <a:cubicBezTo>
                <a:pt x="161983" y="-6931"/>
                <a:pt x="111029" y="71407"/>
                <a:pt x="104117" y="81775"/>
              </a:cubicBezTo>
              <a:cubicBezTo>
                <a:pt x="100730" y="166442"/>
                <a:pt x="99787" y="251241"/>
                <a:pt x="93957" y="335775"/>
              </a:cubicBezTo>
              <a:cubicBezTo>
                <a:pt x="92996" y="349705"/>
                <a:pt x="86295" y="362677"/>
                <a:pt x="83797" y="376415"/>
              </a:cubicBezTo>
              <a:cubicBezTo>
                <a:pt x="79513" y="399976"/>
                <a:pt x="77921" y="423974"/>
                <a:pt x="73637" y="447535"/>
              </a:cubicBezTo>
              <a:cubicBezTo>
                <a:pt x="46785" y="595219"/>
                <a:pt x="84898" y="316804"/>
                <a:pt x="53317" y="569455"/>
              </a:cubicBezTo>
              <a:cubicBezTo>
                <a:pt x="49930" y="881028"/>
                <a:pt x="59534" y="1193014"/>
                <a:pt x="43157" y="1504175"/>
              </a:cubicBezTo>
              <a:cubicBezTo>
                <a:pt x="42267" y="1521085"/>
                <a:pt x="-12185" y="1526254"/>
                <a:pt x="2517" y="1534655"/>
              </a:cubicBezTo>
              <a:cubicBezTo>
                <a:pt x="34995" y="1553214"/>
                <a:pt x="76965" y="1542150"/>
                <a:pt x="114277" y="1544815"/>
              </a:cubicBezTo>
              <a:cubicBezTo>
                <a:pt x="171803" y="1548924"/>
                <a:pt x="229424" y="1551588"/>
                <a:pt x="286997" y="1554975"/>
              </a:cubicBezTo>
              <a:cubicBezTo>
                <a:pt x="327637" y="1548202"/>
                <a:pt x="373828" y="1556248"/>
                <a:pt x="408917" y="1534655"/>
              </a:cubicBezTo>
              <a:cubicBezTo>
                <a:pt x="425679" y="1524340"/>
                <a:pt x="423074" y="1461417"/>
                <a:pt x="408917" y="1443215"/>
              </a:cubicBezTo>
              <a:cubicBezTo>
                <a:pt x="391274" y="1420532"/>
                <a:pt x="363897" y="1406165"/>
                <a:pt x="347957" y="1382255"/>
              </a:cubicBezTo>
              <a:cubicBezTo>
                <a:pt x="302019" y="1313347"/>
                <a:pt x="359399" y="1397511"/>
                <a:pt x="286997" y="1300975"/>
              </a:cubicBezTo>
              <a:cubicBezTo>
                <a:pt x="279671" y="1291206"/>
                <a:pt x="273450" y="1280655"/>
                <a:pt x="266677" y="1270495"/>
              </a:cubicBezTo>
              <a:cubicBezTo>
                <a:pt x="263290" y="1256948"/>
                <a:pt x="260353" y="1243281"/>
                <a:pt x="256517" y="1229855"/>
              </a:cubicBezTo>
              <a:cubicBezTo>
                <a:pt x="245286" y="1190547"/>
                <a:pt x="246357" y="1211860"/>
                <a:pt x="246357" y="1189215"/>
              </a:cubicBezTo>
            </a:path>
          </a:pathLst>
        </a:custGeom>
        <a:pattFill prst="smCheck">
          <a:fgClr>
            <a:srgbClr val="FF0000"/>
          </a:fgClr>
          <a:bgClr>
            <a:schemeClr val="bg1"/>
          </a:bgClr>
        </a:pattFill>
        <a:ln>
          <a:solidFill>
            <a:srgbClr val="C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4</xdr:col>
      <xdr:colOff>101600</xdr:colOff>
      <xdr:row>57</xdr:row>
      <xdr:rowOff>254000</xdr:rowOff>
    </xdr:from>
    <xdr:to>
      <xdr:col>4</xdr:col>
      <xdr:colOff>444954</xdr:colOff>
      <xdr:row>58</xdr:row>
      <xdr:rowOff>267540</xdr:rowOff>
    </xdr:to>
    <xdr:sp macro="" textlink="">
      <xdr:nvSpPr>
        <xdr:cNvPr id="35" name="フリーフォーム: 図形 34">
          <a:extLst>
            <a:ext uri="{FF2B5EF4-FFF2-40B4-BE49-F238E27FC236}">
              <a16:creationId xmlns:a16="http://schemas.microsoft.com/office/drawing/2014/main" id="{46347946-7A03-4A7F-9730-0A80F5E16248}"/>
            </a:ext>
          </a:extLst>
        </xdr:cNvPr>
        <xdr:cNvSpPr/>
      </xdr:nvSpPr>
      <xdr:spPr>
        <a:xfrm>
          <a:off x="4897120" y="24241760"/>
          <a:ext cx="343354" cy="318340"/>
        </a:xfrm>
        <a:custGeom>
          <a:avLst/>
          <a:gdLst>
            <a:gd name="connsiteX0" fmla="*/ 152400 w 343354"/>
            <a:gd name="connsiteY0" fmla="*/ 10160 h 318340"/>
            <a:gd name="connsiteX1" fmla="*/ 203200 w 343354"/>
            <a:gd name="connsiteY1" fmla="*/ 142240 h 318340"/>
            <a:gd name="connsiteX2" fmla="*/ 243840 w 343354"/>
            <a:gd name="connsiteY2" fmla="*/ 172720 h 318340"/>
            <a:gd name="connsiteX3" fmla="*/ 274320 w 343354"/>
            <a:gd name="connsiteY3" fmla="*/ 182880 h 318340"/>
            <a:gd name="connsiteX4" fmla="*/ 335280 w 343354"/>
            <a:gd name="connsiteY4" fmla="*/ 264160 h 318340"/>
            <a:gd name="connsiteX5" fmla="*/ 304800 w 343354"/>
            <a:gd name="connsiteY5" fmla="*/ 274320 h 318340"/>
            <a:gd name="connsiteX6" fmla="*/ 254000 w 343354"/>
            <a:gd name="connsiteY6" fmla="*/ 284480 h 318340"/>
            <a:gd name="connsiteX7" fmla="*/ 335280 w 343354"/>
            <a:gd name="connsiteY7" fmla="*/ 274320 h 318340"/>
            <a:gd name="connsiteX8" fmla="*/ 304800 w 343354"/>
            <a:gd name="connsiteY8" fmla="*/ 193040 h 318340"/>
            <a:gd name="connsiteX9" fmla="*/ 274320 w 343354"/>
            <a:gd name="connsiteY9" fmla="*/ 172720 h 318340"/>
            <a:gd name="connsiteX10" fmla="*/ 213360 w 343354"/>
            <a:gd name="connsiteY10" fmla="*/ 71120 h 318340"/>
            <a:gd name="connsiteX11" fmla="*/ 193040 w 343354"/>
            <a:gd name="connsiteY11" fmla="*/ 40640 h 318340"/>
            <a:gd name="connsiteX12" fmla="*/ 142240 w 343354"/>
            <a:gd name="connsiteY12" fmla="*/ 0 h 318340"/>
            <a:gd name="connsiteX13" fmla="*/ 91440 w 343354"/>
            <a:gd name="connsiteY13" fmla="*/ 101600 h 318340"/>
            <a:gd name="connsiteX14" fmla="*/ 60960 w 343354"/>
            <a:gd name="connsiteY14" fmla="*/ 142240 h 318340"/>
            <a:gd name="connsiteX15" fmla="*/ 10160 w 343354"/>
            <a:gd name="connsiteY15" fmla="*/ 213360 h 318340"/>
            <a:gd name="connsiteX16" fmla="*/ 0 w 343354"/>
            <a:gd name="connsiteY16" fmla="*/ 243840 h 318340"/>
            <a:gd name="connsiteX17" fmla="*/ 314960 w 343354"/>
            <a:gd name="connsiteY17" fmla="*/ 284480 h 3183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43354" h="318340">
              <a:moveTo>
                <a:pt x="152400" y="10160"/>
              </a:moveTo>
              <a:cubicBezTo>
                <a:pt x="170987" y="103096"/>
                <a:pt x="150192" y="96804"/>
                <a:pt x="203200" y="142240"/>
              </a:cubicBezTo>
              <a:cubicBezTo>
                <a:pt x="216057" y="153260"/>
                <a:pt x="229138" y="164319"/>
                <a:pt x="243840" y="172720"/>
              </a:cubicBezTo>
              <a:cubicBezTo>
                <a:pt x="253139" y="178033"/>
                <a:pt x="264160" y="179493"/>
                <a:pt x="274320" y="182880"/>
              </a:cubicBezTo>
              <a:cubicBezTo>
                <a:pt x="294640" y="209973"/>
                <a:pt x="367409" y="253450"/>
                <a:pt x="335280" y="264160"/>
              </a:cubicBezTo>
              <a:cubicBezTo>
                <a:pt x="325120" y="267547"/>
                <a:pt x="315190" y="271723"/>
                <a:pt x="304800" y="274320"/>
              </a:cubicBezTo>
              <a:cubicBezTo>
                <a:pt x="288047" y="278508"/>
                <a:pt x="236731" y="284480"/>
                <a:pt x="254000" y="284480"/>
              </a:cubicBezTo>
              <a:cubicBezTo>
                <a:pt x="281304" y="284480"/>
                <a:pt x="308187" y="277707"/>
                <a:pt x="335280" y="274320"/>
              </a:cubicBezTo>
              <a:cubicBezTo>
                <a:pt x="328011" y="237974"/>
                <a:pt x="330962" y="219202"/>
                <a:pt x="304800" y="193040"/>
              </a:cubicBezTo>
              <a:cubicBezTo>
                <a:pt x="296166" y="184406"/>
                <a:pt x="284480" y="179493"/>
                <a:pt x="274320" y="172720"/>
              </a:cubicBezTo>
              <a:cubicBezTo>
                <a:pt x="243078" y="110237"/>
                <a:pt x="262401" y="144682"/>
                <a:pt x="213360" y="71120"/>
              </a:cubicBezTo>
              <a:cubicBezTo>
                <a:pt x="206587" y="60960"/>
                <a:pt x="202575" y="48268"/>
                <a:pt x="193040" y="40640"/>
              </a:cubicBezTo>
              <a:lnTo>
                <a:pt x="142240" y="0"/>
              </a:lnTo>
              <a:cubicBezTo>
                <a:pt x="68462" y="98371"/>
                <a:pt x="155627" y="-26774"/>
                <a:pt x="91440" y="101600"/>
              </a:cubicBezTo>
              <a:cubicBezTo>
                <a:pt x="83867" y="116746"/>
                <a:pt x="70802" y="128461"/>
                <a:pt x="60960" y="142240"/>
              </a:cubicBezTo>
              <a:cubicBezTo>
                <a:pt x="-13322" y="246235"/>
                <a:pt x="109773" y="80543"/>
                <a:pt x="10160" y="213360"/>
              </a:cubicBezTo>
              <a:cubicBezTo>
                <a:pt x="6773" y="223520"/>
                <a:pt x="0" y="233130"/>
                <a:pt x="0" y="243840"/>
              </a:cubicBezTo>
              <a:cubicBezTo>
                <a:pt x="0" y="383046"/>
                <a:pt x="249415" y="284480"/>
                <a:pt x="314960" y="284480"/>
              </a:cubicBezTo>
            </a:path>
          </a:pathLst>
        </a:custGeom>
        <a:pattFill prst="smCheck">
          <a:fgClr>
            <a:srgbClr val="FF0000"/>
          </a:fgClr>
          <a:bgClr>
            <a:schemeClr val="bg1"/>
          </a:bgClr>
        </a:patt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editAs="oneCell">
    <xdr:from>
      <xdr:col>9</xdr:col>
      <xdr:colOff>0</xdr:colOff>
      <xdr:row>48</xdr:row>
      <xdr:rowOff>0</xdr:rowOff>
    </xdr:from>
    <xdr:to>
      <xdr:col>12</xdr:col>
      <xdr:colOff>1031740</xdr:colOff>
      <xdr:row>59</xdr:row>
      <xdr:rowOff>357569</xdr:rowOff>
    </xdr:to>
    <xdr:pic>
      <xdr:nvPicPr>
        <xdr:cNvPr id="36" name="図 35">
          <a:extLst>
            <a:ext uri="{FF2B5EF4-FFF2-40B4-BE49-F238E27FC236}">
              <a16:creationId xmlns:a16="http://schemas.microsoft.com/office/drawing/2014/main" id="{6DE2E750-9A0F-49DB-B796-53BC5E554D30}"/>
            </a:ext>
          </a:extLst>
        </xdr:cNvPr>
        <xdr:cNvPicPr>
          <a:picLocks noChangeAspect="1"/>
        </xdr:cNvPicPr>
      </xdr:nvPicPr>
      <xdr:blipFill>
        <a:blip xmlns:r="http://schemas.openxmlformats.org/officeDocument/2006/relationships" r:embed="rId9"/>
        <a:stretch>
          <a:fillRect/>
        </a:stretch>
      </xdr:blipFill>
      <xdr:spPr>
        <a:xfrm>
          <a:off x="10718800" y="19944080"/>
          <a:ext cx="3581900" cy="5010849"/>
        </a:xfrm>
        <a:prstGeom prst="rect">
          <a:avLst/>
        </a:prstGeom>
      </xdr:spPr>
    </xdr:pic>
    <xdr:clientData/>
  </xdr:twoCellAnchor>
  <xdr:twoCellAnchor>
    <xdr:from>
      <xdr:col>12</xdr:col>
      <xdr:colOff>568960</xdr:colOff>
      <xdr:row>50</xdr:row>
      <xdr:rowOff>142240</xdr:rowOff>
    </xdr:from>
    <xdr:to>
      <xdr:col>12</xdr:col>
      <xdr:colOff>894080</xdr:colOff>
      <xdr:row>54</xdr:row>
      <xdr:rowOff>30480</xdr:rowOff>
    </xdr:to>
    <xdr:cxnSp macro="">
      <xdr:nvCxnSpPr>
        <xdr:cNvPr id="38" name="直線矢印コネクタ 37">
          <a:extLst>
            <a:ext uri="{FF2B5EF4-FFF2-40B4-BE49-F238E27FC236}">
              <a16:creationId xmlns:a16="http://schemas.microsoft.com/office/drawing/2014/main" id="{41009026-9871-401A-8B22-D39F708297C8}"/>
            </a:ext>
          </a:extLst>
        </xdr:cNvPr>
        <xdr:cNvCxnSpPr/>
      </xdr:nvCxnSpPr>
      <xdr:spPr>
        <a:xfrm>
          <a:off x="13837920" y="21082000"/>
          <a:ext cx="325120" cy="1879600"/>
        </a:xfrm>
        <a:prstGeom prst="straightConnector1">
          <a:avLst/>
        </a:prstGeom>
        <a:ln>
          <a:solidFill>
            <a:srgbClr val="FF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2</xdr:col>
      <xdr:colOff>314960</xdr:colOff>
      <xdr:row>1</xdr:row>
      <xdr:rowOff>30480</xdr:rowOff>
    </xdr:from>
    <xdr:to>
      <xdr:col>5</xdr:col>
      <xdr:colOff>10160</xdr:colOff>
      <xdr:row>2</xdr:row>
      <xdr:rowOff>3307707</xdr:rowOff>
    </xdr:to>
    <xdr:pic>
      <xdr:nvPicPr>
        <xdr:cNvPr id="39" name="図 38">
          <a:extLst>
            <a:ext uri="{FF2B5EF4-FFF2-40B4-BE49-F238E27FC236}">
              <a16:creationId xmlns:a16="http://schemas.microsoft.com/office/drawing/2014/main" id="{AED4C90A-78D8-43B9-98A0-7F3B58CD8EEA}"/>
            </a:ext>
          </a:extLst>
        </xdr:cNvPr>
        <xdr:cNvPicPr>
          <a:picLocks noChangeAspect="1"/>
        </xdr:cNvPicPr>
      </xdr:nvPicPr>
      <xdr:blipFill>
        <a:blip xmlns:r="http://schemas.openxmlformats.org/officeDocument/2006/relationships" r:embed="rId10"/>
        <a:stretch>
          <a:fillRect/>
        </a:stretch>
      </xdr:blipFill>
      <xdr:spPr>
        <a:xfrm>
          <a:off x="2905760" y="426720"/>
          <a:ext cx="3230880" cy="3673467"/>
        </a:xfrm>
        <a:prstGeom prst="rect">
          <a:avLst/>
        </a:prstGeom>
      </xdr:spPr>
    </xdr:pic>
    <xdr:clientData/>
  </xdr:twoCellAnchor>
  <xdr:twoCellAnchor>
    <xdr:from>
      <xdr:col>4</xdr:col>
      <xdr:colOff>924560</xdr:colOff>
      <xdr:row>2</xdr:row>
      <xdr:rowOff>1452880</xdr:rowOff>
    </xdr:from>
    <xdr:to>
      <xdr:col>5</xdr:col>
      <xdr:colOff>71120</xdr:colOff>
      <xdr:row>2</xdr:row>
      <xdr:rowOff>1920240</xdr:rowOff>
    </xdr:to>
    <xdr:sp macro="" textlink="">
      <xdr:nvSpPr>
        <xdr:cNvPr id="40" name="楕円 39">
          <a:extLst>
            <a:ext uri="{FF2B5EF4-FFF2-40B4-BE49-F238E27FC236}">
              <a16:creationId xmlns:a16="http://schemas.microsoft.com/office/drawing/2014/main" id="{B9C923AD-8FF8-4C39-A60D-7E37417E3F57}"/>
            </a:ext>
          </a:extLst>
        </xdr:cNvPr>
        <xdr:cNvSpPr/>
      </xdr:nvSpPr>
      <xdr:spPr>
        <a:xfrm>
          <a:off x="5720080" y="2245360"/>
          <a:ext cx="477520" cy="467360"/>
        </a:xfrm>
        <a:prstGeom prst="ellipse">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121920</xdr:colOff>
      <xdr:row>2</xdr:row>
      <xdr:rowOff>894080</xdr:rowOff>
    </xdr:from>
    <xdr:to>
      <xdr:col>4</xdr:col>
      <xdr:colOff>853440</xdr:colOff>
      <xdr:row>2</xdr:row>
      <xdr:rowOff>1879600</xdr:rowOff>
    </xdr:to>
    <xdr:cxnSp macro="">
      <xdr:nvCxnSpPr>
        <xdr:cNvPr id="42" name="直線矢印コネクタ 41">
          <a:extLst>
            <a:ext uri="{FF2B5EF4-FFF2-40B4-BE49-F238E27FC236}">
              <a16:creationId xmlns:a16="http://schemas.microsoft.com/office/drawing/2014/main" id="{4D523AE9-070B-4FA9-8B2A-17FF97C38FFD}"/>
            </a:ext>
          </a:extLst>
        </xdr:cNvPr>
        <xdr:cNvCxnSpPr/>
      </xdr:nvCxnSpPr>
      <xdr:spPr>
        <a:xfrm>
          <a:off x="3342640" y="1686560"/>
          <a:ext cx="2306320" cy="985520"/>
        </a:xfrm>
        <a:prstGeom prst="straightConnector1">
          <a:avLst/>
        </a:prstGeom>
        <a:ln>
          <a:solidFill>
            <a:schemeClr val="bg1"/>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0</xdr:col>
      <xdr:colOff>47625</xdr:colOff>
      <xdr:row>34</xdr:row>
      <xdr:rowOff>9525</xdr:rowOff>
    </xdr:to>
    <xdr:pic>
      <xdr:nvPicPr>
        <xdr:cNvPr id="2" name="図 4" descr="http://www1.pref.shimane.lg.jp/contents/kansen/dis/zensu/sp.gif">
          <a:extLst>
            <a:ext uri="{FF2B5EF4-FFF2-40B4-BE49-F238E27FC236}">
              <a16:creationId xmlns:a16="http://schemas.microsoft.com/office/drawing/2014/main" id="{7AA6369B-2241-4342-B538-C17AA8AE2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520447"/>
          <a:ext cx="47625" cy="9525"/>
        </a:xfrm>
        <a:prstGeom prst="rect">
          <a:avLst/>
        </a:prstGeom>
        <a:noFill/>
        <a:ln w="9525">
          <a:noFill/>
          <a:miter lim="800000"/>
          <a:headEnd/>
          <a:tailEnd/>
        </a:ln>
      </xdr:spPr>
    </xdr:pic>
    <xdr:clientData/>
  </xdr:two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B46E2CBE-9C96-406C-9505-6C968386BAD6}"/>
            </a:ext>
          </a:extLst>
        </xdr:cNvPr>
        <xdr:cNvSpPr txBox="1"/>
      </xdr:nvSpPr>
      <xdr:spPr>
        <a:xfrm>
          <a:off x="3229582" y="3568632"/>
          <a:ext cx="1376666" cy="24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54122596-3751-4BB3-AA42-0B0FB486CFE8}"/>
            </a:ext>
          </a:extLst>
        </xdr:cNvPr>
        <xdr:cNvCxnSpPr>
          <a:stCxn id="5" idx="1"/>
        </xdr:cNvCxnSpPr>
      </xdr:nvCxnSpPr>
      <xdr:spPr>
        <a:xfrm flipV="1">
          <a:off x="9814803" y="2772383"/>
          <a:ext cx="1291793" cy="430956"/>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2D634D18-447B-4974-AA3B-B7A924E24138}"/>
            </a:ext>
          </a:extLst>
        </xdr:cNvPr>
        <xdr:cNvSpPr txBox="1"/>
      </xdr:nvSpPr>
      <xdr:spPr>
        <a:xfrm>
          <a:off x="9814803" y="2867633"/>
          <a:ext cx="2848583" cy="66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07120D97-181C-4867-AA11-E2F94E389077}"/>
            </a:ext>
          </a:extLst>
        </xdr:cNvPr>
        <xdr:cNvGrpSpPr>
          <a:grpSpLocks/>
        </xdr:cNvGrpSpPr>
      </xdr:nvGrpSpPr>
      <xdr:grpSpPr bwMode="auto">
        <a:xfrm>
          <a:off x="11859841"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EA819E1B-FBF3-4325-9312-FE3C87071241}"/>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401AC216-195D-4CAA-BB04-07F495568AA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EB80144D-1E56-435E-9554-E9A8B9CE6E17}"/>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2FC4227B-00CC-48CC-8A32-B29F29557397}"/>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947691B9-D27B-4E83-AB51-7E467140E010}"/>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39D187F3-D6CD-48B5-B7A1-7D1D1C8764D5}"/>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1EC97A1B-0ADA-406E-B0E3-029BED049A13}"/>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F9CE49C7-667B-4329-8CE4-7CD58D6B93C5}"/>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DF9B4A99-D0B2-490D-9E50-F3C3133BC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F4FE60F9-6DDE-4CC8-BAFF-AF9414CBC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373380</xdr:colOff>
      <xdr:row>47</xdr:row>
      <xdr:rowOff>22861</xdr:rowOff>
    </xdr:from>
    <xdr:to>
      <xdr:col>25</xdr:col>
      <xdr:colOff>257566</xdr:colOff>
      <xdr:row>48</xdr:row>
      <xdr:rowOff>114301</xdr:rowOff>
    </xdr:to>
    <xdr:pic>
      <xdr:nvPicPr>
        <xdr:cNvPr id="17" name="図 16">
          <a:extLst>
            <a:ext uri="{FF2B5EF4-FFF2-40B4-BE49-F238E27FC236}">
              <a16:creationId xmlns:a16="http://schemas.microsoft.com/office/drawing/2014/main" id="{D491C87D-1BBA-4EDA-8FD2-9E093C4932D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296231" y="7756350"/>
          <a:ext cx="4561569" cy="261674"/>
        </a:xfrm>
        <a:prstGeom prst="rect">
          <a:avLst/>
        </a:prstGeom>
      </xdr:spPr>
    </xdr:pic>
    <xdr:clientData/>
  </xdr:twoCellAnchor>
  <xdr:twoCellAnchor>
    <xdr:from>
      <xdr:col>16</xdr:col>
      <xdr:colOff>48638</xdr:colOff>
      <xdr:row>22</xdr:row>
      <xdr:rowOff>0</xdr:rowOff>
    </xdr:from>
    <xdr:to>
      <xdr:col>17</xdr:col>
      <xdr:colOff>434340</xdr:colOff>
      <xdr:row>44</xdr:row>
      <xdr:rowOff>137809</xdr:rowOff>
    </xdr:to>
    <xdr:cxnSp macro="">
      <xdr:nvCxnSpPr>
        <xdr:cNvPr id="18" name="直線矢印コネクタ 17">
          <a:extLst>
            <a:ext uri="{FF2B5EF4-FFF2-40B4-BE49-F238E27FC236}">
              <a16:creationId xmlns:a16="http://schemas.microsoft.com/office/drawing/2014/main" id="{085DAD39-71EC-488B-930C-9671BDC4DE9C}"/>
            </a:ext>
          </a:extLst>
        </xdr:cNvPr>
        <xdr:cNvCxnSpPr/>
      </xdr:nvCxnSpPr>
      <xdr:spPr>
        <a:xfrm flipH="1">
          <a:off x="7457872" y="3501957"/>
          <a:ext cx="847766" cy="3858639"/>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226979</xdr:colOff>
      <xdr:row>22</xdr:row>
      <xdr:rowOff>15240</xdr:rowOff>
    </xdr:from>
    <xdr:to>
      <xdr:col>3</xdr:col>
      <xdr:colOff>419100</xdr:colOff>
      <xdr:row>45</xdr:row>
      <xdr:rowOff>64851</xdr:rowOff>
    </xdr:to>
    <xdr:cxnSp macro="">
      <xdr:nvCxnSpPr>
        <xdr:cNvPr id="19" name="直線矢印コネクタ 18">
          <a:extLst>
            <a:ext uri="{FF2B5EF4-FFF2-40B4-BE49-F238E27FC236}">
              <a16:creationId xmlns:a16="http://schemas.microsoft.com/office/drawing/2014/main" id="{5DE9193B-CF27-4BD5-85CF-DC2A8488CAC8}"/>
            </a:ext>
          </a:extLst>
        </xdr:cNvPr>
        <xdr:cNvCxnSpPr/>
      </xdr:nvCxnSpPr>
      <xdr:spPr>
        <a:xfrm flipH="1">
          <a:off x="689043" y="3517197"/>
          <a:ext cx="1116248" cy="3940675"/>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city.sakai.lg.jp/kenko/kenko/hokencenter/eiken/research/chousakenkyu.files/R2LCMSMS.pdf" TargetMode="External"/><Relationship Id="rId1" Type="http://schemas.openxmlformats.org/officeDocument/2006/relationships/hyperlink" Target="https://www.city.kashiwa.lg.jp/koho/pressrelease/r3houdou/1gatsu/r4011406.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y_food-safety@kxf.biglobe.ne.jp?subject=&#27880;&#25991;&#12539;&#21839;&#12356;&#21512;&#12431;&#1237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aro.affrc.go.jp/archive/nfri/seikatenji/files/2010_P8.pdf" TargetMode="External"/><Relationship Id="rId3" Type="http://schemas.openxmlformats.org/officeDocument/2006/relationships/hyperlink" Target="https://www.metro.tokyo.lg.jp/tosei/hodohappyo/press/2022/01/14/09.html" TargetMode="External"/><Relationship Id="rId7" Type="http://schemas.openxmlformats.org/officeDocument/2006/relationships/hyperlink" Target="https://www3.nhk.or.jp/lnews/gifu/20220108/3080007895.html" TargetMode="External"/><Relationship Id="rId2" Type="http://schemas.openxmlformats.org/officeDocument/2006/relationships/hyperlink" Target="https://www.pref.kanagawa.jp/docs/e8z/prs/r6904466.html" TargetMode="External"/><Relationship Id="rId1" Type="http://schemas.openxmlformats.org/officeDocument/2006/relationships/hyperlink" Target="https://www.iza.ne.jp/article/20220115-6NM37FLEQNKIRCC4LX4PBA2QYM/" TargetMode="External"/><Relationship Id="rId6" Type="http://schemas.openxmlformats.org/officeDocument/2006/relationships/hyperlink" Target="https://www3.nhk.or.jp/lnews/nara/20220111/2050009395.html" TargetMode="External"/><Relationship Id="rId5" Type="http://schemas.openxmlformats.org/officeDocument/2006/relationships/hyperlink" Target="https://news.livedoor.com/article/detail/21492710/" TargetMode="External"/><Relationship Id="rId4" Type="http://schemas.openxmlformats.org/officeDocument/2006/relationships/hyperlink" Target="https://www.jiji.com/jc/article?k=000001611.000005118&amp;g=prt"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3.nhk.or.jp/news/html/20220111/k10013424221000.html" TargetMode="External"/><Relationship Id="rId3" Type="http://schemas.openxmlformats.org/officeDocument/2006/relationships/hyperlink" Target="https://nordot.app/851633264711188480?c=39546741839462401" TargetMode="External"/><Relationship Id="rId7" Type="http://schemas.openxmlformats.org/officeDocument/2006/relationships/hyperlink" Target="https://nordot.app/851666181760598016?c=113896078018594299" TargetMode="External"/><Relationship Id="rId12" Type="http://schemas.openxmlformats.org/officeDocument/2006/relationships/printerSettings" Target="../printerSettings/printerSettings7.bin"/><Relationship Id="rId2" Type="http://schemas.openxmlformats.org/officeDocument/2006/relationships/hyperlink" Target="https://sp.m.jiji.com/article/show/2685885" TargetMode="External"/><Relationship Id="rId1" Type="http://schemas.openxmlformats.org/officeDocument/2006/relationships/hyperlink" Target="https://foodtech-japan.com/2022/01/06/remilk-2/" TargetMode="External"/><Relationship Id="rId6" Type="http://schemas.openxmlformats.org/officeDocument/2006/relationships/hyperlink" Target="https://www.jiji.com/jc/article?k=2022010900215&amp;g=int" TargetMode="External"/><Relationship Id="rId11" Type="http://schemas.openxmlformats.org/officeDocument/2006/relationships/hyperlink" Target="https://www.nikkei.com/article/DGXZQOUC05D1M0V00C22A1000000/" TargetMode="External"/><Relationship Id="rId5" Type="http://schemas.openxmlformats.org/officeDocument/2006/relationships/hyperlink" Target="https://www.nikkei.com/article/DGXZQOGM06CDZ0W2A100C2000000/" TargetMode="External"/><Relationship Id="rId10" Type="http://schemas.openxmlformats.org/officeDocument/2006/relationships/hyperlink" Target="https://news.yahoo.co.jp/articles/7f7898f5d0cd93fa20c489badf628f8da3221b1a" TargetMode="External"/><Relationship Id="rId4" Type="http://schemas.openxmlformats.org/officeDocument/2006/relationships/hyperlink" Target="https://www.epochtimes.jp/2022/01/84414.html" TargetMode="External"/><Relationship Id="rId9" Type="http://schemas.openxmlformats.org/officeDocument/2006/relationships/hyperlink" Target="https://www.nna.jp/news/show/2285446"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H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68" t="s">
        <v>490</v>
      </c>
      <c r="B1" s="269"/>
      <c r="C1" s="269"/>
      <c r="D1" s="269"/>
      <c r="E1" s="269"/>
      <c r="F1" s="269"/>
      <c r="G1" s="269"/>
      <c r="H1" s="269"/>
      <c r="I1" s="135"/>
    </row>
    <row r="2" spans="1:10">
      <c r="A2" s="270" t="s">
        <v>122</v>
      </c>
      <c r="B2" s="271"/>
      <c r="C2" s="271"/>
      <c r="D2" s="271"/>
      <c r="E2" s="271"/>
      <c r="F2" s="271"/>
      <c r="G2" s="271"/>
      <c r="H2" s="271"/>
      <c r="I2" s="135"/>
    </row>
    <row r="3" spans="1:10" ht="15.75" customHeight="1">
      <c r="A3" s="631" t="s">
        <v>29</v>
      </c>
      <c r="B3" s="632"/>
      <c r="C3" s="632"/>
      <c r="D3" s="632"/>
      <c r="E3" s="632"/>
      <c r="F3" s="632"/>
      <c r="G3" s="632"/>
      <c r="H3" s="633"/>
      <c r="I3" s="135"/>
    </row>
    <row r="4" spans="1:10">
      <c r="A4" s="270" t="s">
        <v>195</v>
      </c>
      <c r="B4" s="271"/>
      <c r="C4" s="271"/>
      <c r="D4" s="271"/>
      <c r="E4" s="271"/>
      <c r="F4" s="271"/>
      <c r="G4" s="271"/>
      <c r="H4" s="271"/>
      <c r="I4" s="135"/>
    </row>
    <row r="5" spans="1:10">
      <c r="A5" s="270" t="s">
        <v>123</v>
      </c>
      <c r="B5" s="271"/>
      <c r="C5" s="271"/>
      <c r="D5" s="271"/>
      <c r="E5" s="271"/>
      <c r="F5" s="271"/>
      <c r="G5" s="271"/>
      <c r="H5" s="271"/>
      <c r="I5" s="135"/>
    </row>
    <row r="6" spans="1:10">
      <c r="A6" s="272" t="s">
        <v>122</v>
      </c>
      <c r="B6" s="273"/>
      <c r="C6" s="273"/>
      <c r="D6" s="273"/>
      <c r="E6" s="273"/>
      <c r="F6" s="273"/>
      <c r="G6" s="273"/>
      <c r="H6" s="273"/>
      <c r="I6" s="135"/>
    </row>
    <row r="7" spans="1:10">
      <c r="A7" s="272" t="s">
        <v>124</v>
      </c>
      <c r="B7" s="273"/>
      <c r="C7" s="273"/>
      <c r="D7" s="273"/>
      <c r="E7" s="273"/>
      <c r="F7" s="273"/>
      <c r="G7" s="273"/>
      <c r="H7" s="273"/>
      <c r="I7" s="135"/>
    </row>
    <row r="8" spans="1:10">
      <c r="A8" s="274" t="s">
        <v>125</v>
      </c>
      <c r="B8" s="275"/>
      <c r="C8" s="275"/>
      <c r="D8" s="275"/>
      <c r="E8" s="275"/>
      <c r="F8" s="275"/>
      <c r="G8" s="275"/>
      <c r="H8" s="275"/>
      <c r="I8" s="135"/>
    </row>
    <row r="9" spans="1:10" ht="15" customHeight="1">
      <c r="A9" s="407" t="s">
        <v>126</v>
      </c>
      <c r="B9" s="408" t="str">
        <f>+'1　食中毒記事等 '!A2</f>
        <v>千葉・浦安市、毎月１５日を「手洗いの日」に</v>
      </c>
      <c r="C9" s="409"/>
      <c r="D9" s="409"/>
      <c r="E9" s="409"/>
      <c r="F9" s="409"/>
      <c r="G9" s="409"/>
      <c r="H9" s="409"/>
      <c r="I9" s="135"/>
    </row>
    <row r="10" spans="1:10" ht="15" customHeight="1">
      <c r="A10" s="407" t="s">
        <v>127</v>
      </c>
      <c r="B10" s="520" t="str">
        <f>+'1　ノロウイルス関連情報 '!H72</f>
        <v>管理レベル「2」　</v>
      </c>
      <c r="C10" s="520" t="s">
        <v>251</v>
      </c>
      <c r="D10" s="410">
        <f>+'1　ノロウイルス関連情報 '!G73</f>
        <v>4.66</v>
      </c>
      <c r="E10" s="520" t="s">
        <v>252</v>
      </c>
      <c r="F10" s="411">
        <f>+'1　ノロウイルス関連情報 '!I73</f>
        <v>0.52000000000000046</v>
      </c>
      <c r="G10" s="409" t="s">
        <v>138</v>
      </c>
      <c r="H10" s="409"/>
      <c r="I10" s="135"/>
    </row>
    <row r="11" spans="1:10" s="160" customFormat="1" ht="15" customHeight="1">
      <c r="A11" s="412" t="s">
        <v>128</v>
      </c>
      <c r="B11" s="637" t="str">
        <f>+'1 残留農薬　等 '!A2</f>
        <v>残留農薬基準値を超えたホウレンソウの自主回収のお知らせ（令和4年1月14日発表）</v>
      </c>
      <c r="C11" s="637"/>
      <c r="D11" s="637"/>
      <c r="E11" s="637"/>
      <c r="F11" s="637"/>
      <c r="G11" s="637"/>
      <c r="H11" s="413"/>
      <c r="I11" s="159"/>
      <c r="J11" s="160" t="s">
        <v>129</v>
      </c>
    </row>
    <row r="12" spans="1:10" ht="15" customHeight="1">
      <c r="A12" s="407" t="s">
        <v>130</v>
      </c>
      <c r="B12" s="408" t="str">
        <f>+'1　食品表示'!A2</f>
        <v>扇屋食品株式会社におけるいか加工品の不適正表示に対する措置について</v>
      </c>
      <c r="C12" s="409"/>
      <c r="D12" s="409"/>
      <c r="E12" s="409"/>
      <c r="F12" s="409"/>
      <c r="G12" s="409"/>
      <c r="H12" s="409"/>
      <c r="I12" s="135"/>
    </row>
    <row r="13" spans="1:10" ht="15" customHeight="1">
      <c r="A13" s="407" t="s">
        <v>131</v>
      </c>
      <c r="B13" s="414" t="str">
        <f>+'1　海外情報'!B6</f>
        <v>インド</v>
      </c>
      <c r="C13" s="409" t="str">
        <f>+'1　海外情報'!A5</f>
        <v>インドのiPhone工場寮って社食に虫が這ってるんだって。250人が食中毒 - Yahoo!ニュース</v>
      </c>
      <c r="D13" s="409"/>
      <c r="E13" s="409"/>
      <c r="F13" s="409"/>
      <c r="G13" s="409"/>
      <c r="H13" s="409"/>
      <c r="I13" s="135"/>
    </row>
    <row r="14" spans="1:10" ht="15" customHeight="1">
      <c r="A14" s="414" t="s">
        <v>132</v>
      </c>
      <c r="B14" s="415" t="str">
        <f>+'1　海外情報'!B3</f>
        <v>日本中国</v>
      </c>
      <c r="C14" s="634" t="str">
        <f>+'1　海外情報'!A2</f>
        <v>キリン、中国飲料の合弁解消へ　1000億円で持ち分売却: 日本経済新聞</v>
      </c>
      <c r="D14" s="634"/>
      <c r="E14" s="634"/>
      <c r="F14" s="634"/>
      <c r="G14" s="634"/>
      <c r="H14" s="635"/>
      <c r="I14" s="135"/>
    </row>
    <row r="15" spans="1:10" ht="15" customHeight="1">
      <c r="A15" s="407" t="s">
        <v>133</v>
      </c>
      <c r="B15" s="408" t="str">
        <f>+'1　感染症統計'!A20</f>
        <v>※2022年 第1週（1/3～1/9） 現在</v>
      </c>
      <c r="C15" s="409"/>
      <c r="D15" s="408" t="s">
        <v>175</v>
      </c>
      <c r="E15" s="409"/>
      <c r="F15" s="409"/>
      <c r="G15" s="409"/>
      <c r="H15" s="409"/>
      <c r="I15" s="135"/>
    </row>
    <row r="16" spans="1:10" ht="15" customHeight="1">
      <c r="A16" s="407" t="s">
        <v>134</v>
      </c>
      <c r="B16" s="636" t="str">
        <f>+'50　感染症情報'!B2</f>
        <v>2021年第50週（12月13日〜 12月19日）</v>
      </c>
      <c r="C16" s="636"/>
      <c r="D16" s="636"/>
      <c r="E16" s="636"/>
      <c r="F16" s="636"/>
      <c r="G16" s="636"/>
      <c r="H16" s="409"/>
      <c r="I16" s="135"/>
    </row>
    <row r="17" spans="1:14" ht="15" customHeight="1">
      <c r="A17" s="407" t="s">
        <v>261</v>
      </c>
      <c r="B17" s="419" t="str">
        <f>+'1  衛生訓話'!A2</f>
        <v>今週のお題　(作業着のクリーニングは専門店でお願いします)</v>
      </c>
      <c r="C17" s="409"/>
      <c r="D17" s="409"/>
      <c r="E17" s="409"/>
      <c r="F17" s="416"/>
      <c r="G17" s="409"/>
      <c r="H17" s="409"/>
      <c r="I17" s="135"/>
    </row>
    <row r="18" spans="1:14" ht="15" customHeight="1">
      <c r="A18" s="407" t="s">
        <v>139</v>
      </c>
      <c r="B18" s="409" t="str">
        <f>+'1　新型コロナウイルス情報'!C4</f>
        <v>今週の新型コロナ 新規感染者数　世界で２,000万人(対前週の増加に対して更に460万人増加)　</v>
      </c>
      <c r="C18" s="409"/>
      <c r="D18" s="409"/>
      <c r="E18" s="409"/>
      <c r="F18" s="409" t="s">
        <v>21</v>
      </c>
      <c r="G18" s="409"/>
      <c r="H18" s="409"/>
      <c r="I18" s="135"/>
    </row>
    <row r="19" spans="1:14" s="199" customFormat="1" ht="15" customHeight="1">
      <c r="A19" s="407" t="s">
        <v>199</v>
      </c>
      <c r="B19" s="409" t="str">
        <f>+スポンサー広告!C2</f>
        <v>新型コロナウイルスの感染予防には、75%アルコールが最も効果的　</v>
      </c>
      <c r="C19" s="409"/>
      <c r="D19" s="409"/>
      <c r="E19" s="409"/>
      <c r="F19" s="409"/>
      <c r="G19" s="409"/>
      <c r="H19" s="409"/>
      <c r="I19" s="135"/>
    </row>
    <row r="20" spans="1:14">
      <c r="A20" s="274" t="s">
        <v>125</v>
      </c>
      <c r="B20" s="275"/>
      <c r="C20" s="275"/>
      <c r="D20" s="275"/>
      <c r="E20" s="275"/>
      <c r="F20" s="275"/>
      <c r="G20" s="275"/>
      <c r="H20" s="275"/>
      <c r="I20" s="135"/>
    </row>
    <row r="21" spans="1:14">
      <c r="A21" s="272" t="s">
        <v>21</v>
      </c>
      <c r="B21" s="273"/>
      <c r="C21" s="273"/>
      <c r="D21" s="273"/>
      <c r="E21" s="273"/>
      <c r="F21" s="273"/>
      <c r="G21" s="273"/>
      <c r="H21" s="273"/>
      <c r="I21" s="135"/>
    </row>
    <row r="22" spans="1:14">
      <c r="A22" s="136" t="s">
        <v>135</v>
      </c>
      <c r="I22" s="135"/>
    </row>
    <row r="23" spans="1:14">
      <c r="A23" s="135"/>
      <c r="I23" s="135"/>
    </row>
    <row r="24" spans="1:14">
      <c r="A24" s="135"/>
      <c r="I24" s="135"/>
    </row>
    <row r="25" spans="1:14">
      <c r="A25" s="135"/>
      <c r="I25" s="135"/>
      <c r="N25" t="s">
        <v>175</v>
      </c>
    </row>
    <row r="26" spans="1:14">
      <c r="A26" s="135"/>
      <c r="I26" s="135"/>
    </row>
    <row r="27" spans="1:14">
      <c r="A27" s="135"/>
      <c r="I27" s="135"/>
    </row>
    <row r="28" spans="1:14">
      <c r="A28" s="135"/>
      <c r="I28" s="135"/>
    </row>
    <row r="29" spans="1:14">
      <c r="A29" s="135"/>
      <c r="I29" s="135"/>
    </row>
    <row r="30" spans="1:14">
      <c r="A30" s="135"/>
      <c r="I30" s="135"/>
    </row>
    <row r="31" spans="1:14">
      <c r="A31" s="135"/>
      <c r="I31" s="135"/>
    </row>
    <row r="32" spans="1:14">
      <c r="A32" s="135"/>
      <c r="I32" s="135"/>
    </row>
    <row r="33" spans="1:9" ht="13.8" thickBot="1">
      <c r="A33" s="137"/>
      <c r="B33" s="138"/>
      <c r="C33" s="138"/>
      <c r="D33" s="138"/>
      <c r="E33" s="138"/>
      <c r="F33" s="138"/>
      <c r="G33" s="138"/>
      <c r="H33" s="138"/>
      <c r="I33" s="135"/>
    </row>
    <row r="34" spans="1:9" ht="13.8" thickTop="1"/>
    <row r="37" spans="1:9" ht="24.6">
      <c r="A37" s="174" t="s">
        <v>160</v>
      </c>
    </row>
    <row r="38" spans="1:9" ht="40.5" customHeight="1">
      <c r="A38" s="638" t="s">
        <v>161</v>
      </c>
      <c r="B38" s="638"/>
      <c r="C38" s="638"/>
      <c r="D38" s="638"/>
      <c r="E38" s="638"/>
      <c r="F38" s="638"/>
      <c r="G38" s="638"/>
    </row>
    <row r="39" spans="1:9" ht="30.75" customHeight="1">
      <c r="A39" s="630" t="s">
        <v>162</v>
      </c>
      <c r="B39" s="630"/>
      <c r="C39" s="630"/>
      <c r="D39" s="630"/>
      <c r="E39" s="630"/>
      <c r="F39" s="630"/>
      <c r="G39" s="630"/>
    </row>
    <row r="40" spans="1:9" ht="15">
      <c r="A40" s="175"/>
    </row>
    <row r="41" spans="1:9" ht="69.75" customHeight="1">
      <c r="A41" s="625" t="s">
        <v>170</v>
      </c>
      <c r="B41" s="625"/>
      <c r="C41" s="625"/>
      <c r="D41" s="625"/>
      <c r="E41" s="625"/>
      <c r="F41" s="625"/>
      <c r="G41" s="625"/>
    </row>
    <row r="42" spans="1:9" ht="35.25" customHeight="1">
      <c r="A42" s="630" t="s">
        <v>163</v>
      </c>
      <c r="B42" s="630"/>
      <c r="C42" s="630"/>
      <c r="D42" s="630"/>
      <c r="E42" s="630"/>
      <c r="F42" s="630"/>
      <c r="G42" s="630"/>
    </row>
    <row r="43" spans="1:9" ht="59.25" customHeight="1">
      <c r="A43" s="625" t="s">
        <v>164</v>
      </c>
      <c r="B43" s="625"/>
      <c r="C43" s="625"/>
      <c r="D43" s="625"/>
      <c r="E43" s="625"/>
      <c r="F43" s="625"/>
      <c r="G43" s="625"/>
    </row>
    <row r="44" spans="1:9" ht="15">
      <c r="A44" s="176"/>
    </row>
    <row r="45" spans="1:9" ht="27.75" customHeight="1">
      <c r="A45" s="627" t="s">
        <v>165</v>
      </c>
      <c r="B45" s="627"/>
      <c r="C45" s="627"/>
      <c r="D45" s="627"/>
      <c r="E45" s="627"/>
      <c r="F45" s="627"/>
      <c r="G45" s="627"/>
    </row>
    <row r="46" spans="1:9" ht="53.25" customHeight="1">
      <c r="A46" s="626" t="s">
        <v>171</v>
      </c>
      <c r="B46" s="625"/>
      <c r="C46" s="625"/>
      <c r="D46" s="625"/>
      <c r="E46" s="625"/>
      <c r="F46" s="625"/>
      <c r="G46" s="625"/>
    </row>
    <row r="47" spans="1:9" ht="15">
      <c r="A47" s="176"/>
    </row>
    <row r="48" spans="1:9" ht="32.25" customHeight="1">
      <c r="A48" s="627" t="s">
        <v>166</v>
      </c>
      <c r="B48" s="627"/>
      <c r="C48" s="627"/>
      <c r="D48" s="627"/>
      <c r="E48" s="627"/>
      <c r="F48" s="627"/>
      <c r="G48" s="627"/>
    </row>
    <row r="49" spans="1:7" ht="15">
      <c r="A49" s="175"/>
    </row>
    <row r="50" spans="1:7" ht="87" customHeight="1">
      <c r="A50" s="626" t="s">
        <v>172</v>
      </c>
      <c r="B50" s="625"/>
      <c r="C50" s="625"/>
      <c r="D50" s="625"/>
      <c r="E50" s="625"/>
      <c r="F50" s="625"/>
      <c r="G50" s="625"/>
    </row>
    <row r="51" spans="1:7" ht="15">
      <c r="A51" s="176"/>
    </row>
    <row r="52" spans="1:7" ht="32.25" customHeight="1">
      <c r="A52" s="627" t="s">
        <v>167</v>
      </c>
      <c r="B52" s="627"/>
      <c r="C52" s="627"/>
      <c r="D52" s="627"/>
      <c r="E52" s="627"/>
      <c r="F52" s="627"/>
      <c r="G52" s="627"/>
    </row>
    <row r="53" spans="1:7" ht="29.25" customHeight="1">
      <c r="A53" s="625" t="s">
        <v>168</v>
      </c>
      <c r="B53" s="625"/>
      <c r="C53" s="625"/>
      <c r="D53" s="625"/>
      <c r="E53" s="625"/>
      <c r="F53" s="625"/>
      <c r="G53" s="625"/>
    </row>
    <row r="54" spans="1:7" ht="15">
      <c r="A54" s="176"/>
    </row>
    <row r="55" spans="1:7" s="160" customFormat="1" ht="110.25" customHeight="1">
      <c r="A55" s="628" t="s">
        <v>173</v>
      </c>
      <c r="B55" s="629"/>
      <c r="C55" s="629"/>
      <c r="D55" s="629"/>
      <c r="E55" s="629"/>
      <c r="F55" s="629"/>
      <c r="G55" s="629"/>
    </row>
    <row r="56" spans="1:7" ht="34.5" customHeight="1">
      <c r="A56" s="630" t="s">
        <v>169</v>
      </c>
      <c r="B56" s="630"/>
      <c r="C56" s="630"/>
      <c r="D56" s="630"/>
      <c r="E56" s="630"/>
      <c r="F56" s="630"/>
      <c r="G56" s="630"/>
    </row>
    <row r="57" spans="1:7" ht="114" customHeight="1">
      <c r="A57" s="626" t="s">
        <v>174</v>
      </c>
      <c r="B57" s="625"/>
      <c r="C57" s="625"/>
      <c r="D57" s="625"/>
      <c r="E57" s="625"/>
      <c r="F57" s="625"/>
      <c r="G57" s="625"/>
    </row>
    <row r="58" spans="1:7" ht="109.5" customHeight="1">
      <c r="A58" s="625"/>
      <c r="B58" s="625"/>
      <c r="C58" s="625"/>
      <c r="D58" s="625"/>
      <c r="E58" s="625"/>
      <c r="F58" s="625"/>
      <c r="G58" s="625"/>
    </row>
    <row r="59" spans="1:7" ht="15">
      <c r="A59" s="176"/>
    </row>
    <row r="60" spans="1:7" s="173" customFormat="1" ht="57.75" customHeight="1">
      <c r="A60" s="625"/>
      <c r="B60" s="625"/>
      <c r="C60" s="625"/>
      <c r="D60" s="625"/>
      <c r="E60" s="625"/>
      <c r="F60" s="625"/>
      <c r="G60" s="625"/>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4"/>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3"/>
  <sheetViews>
    <sheetView view="pageBreakPreview" zoomScale="102" zoomScaleNormal="100" zoomScaleSheetLayoutView="102" workbookViewId="0">
      <selection activeCell="G26" sqref="G26"/>
    </sheetView>
  </sheetViews>
  <sheetFormatPr defaultColWidth="9" defaultRowHeight="13.2"/>
  <cols>
    <col min="1" max="1" width="21.33203125" style="51" customWidth="1"/>
    <col min="2" max="2" width="19.6640625" style="51" customWidth="1"/>
    <col min="3" max="3" width="80.21875" style="244" customWidth="1"/>
    <col min="4" max="4" width="14.44140625" style="52" customWidth="1"/>
    <col min="5" max="5" width="13.6640625" style="52" customWidth="1"/>
    <col min="6" max="6" width="13.88671875" style="46" customWidth="1"/>
    <col min="7" max="7" width="58.6640625" style="46" customWidth="1"/>
    <col min="8" max="10" width="9" style="46"/>
    <col min="11" max="11" width="14.109375" style="46" customWidth="1"/>
    <col min="12" max="16384" width="9" style="46"/>
  </cols>
  <sheetData>
    <row r="1" spans="1:5" ht="44.25" customHeight="1">
      <c r="A1" s="251" t="s">
        <v>326</v>
      </c>
      <c r="B1" s="385" t="s">
        <v>241</v>
      </c>
      <c r="C1" s="320" t="s">
        <v>242</v>
      </c>
      <c r="D1" s="252" t="s">
        <v>25</v>
      </c>
      <c r="E1" s="253" t="s">
        <v>26</v>
      </c>
    </row>
    <row r="2" spans="1:5" s="195" customFormat="1" ht="22.95" customHeight="1">
      <c r="A2" s="373" t="s">
        <v>263</v>
      </c>
      <c r="B2" s="394" t="s">
        <v>333</v>
      </c>
      <c r="C2" s="612" t="s">
        <v>360</v>
      </c>
      <c r="D2" s="371">
        <v>44574</v>
      </c>
      <c r="E2" s="372">
        <v>44575</v>
      </c>
    </row>
    <row r="3" spans="1:5" s="195" customFormat="1" ht="22.95" customHeight="1">
      <c r="A3" s="373" t="s">
        <v>262</v>
      </c>
      <c r="B3" s="394" t="s">
        <v>334</v>
      </c>
      <c r="C3" s="614" t="s">
        <v>361</v>
      </c>
      <c r="D3" s="371">
        <v>44575</v>
      </c>
      <c r="E3" s="372">
        <v>44575</v>
      </c>
    </row>
    <row r="4" spans="1:5" s="195" customFormat="1" ht="22.95" customHeight="1">
      <c r="A4" s="373" t="s">
        <v>262</v>
      </c>
      <c r="B4" s="394" t="s">
        <v>283</v>
      </c>
      <c r="C4" s="609" t="s">
        <v>362</v>
      </c>
      <c r="D4" s="371">
        <v>44575</v>
      </c>
      <c r="E4" s="372">
        <v>44575</v>
      </c>
    </row>
    <row r="5" spans="1:5" s="195" customFormat="1" ht="22.95" customHeight="1">
      <c r="A5" s="373" t="s">
        <v>335</v>
      </c>
      <c r="B5" s="394" t="s">
        <v>336</v>
      </c>
      <c r="C5" s="374" t="s">
        <v>363</v>
      </c>
      <c r="D5" s="371">
        <v>44575</v>
      </c>
      <c r="E5" s="372">
        <v>44575</v>
      </c>
    </row>
    <row r="6" spans="1:5" s="195" customFormat="1" ht="22.95" customHeight="1">
      <c r="A6" s="373" t="s">
        <v>262</v>
      </c>
      <c r="B6" s="394" t="s">
        <v>337</v>
      </c>
      <c r="C6" s="609" t="s">
        <v>364</v>
      </c>
      <c r="D6" s="371">
        <v>44574</v>
      </c>
      <c r="E6" s="372">
        <v>44575</v>
      </c>
    </row>
    <row r="7" spans="1:5" s="195" customFormat="1" ht="22.95" customHeight="1">
      <c r="A7" s="373" t="s">
        <v>262</v>
      </c>
      <c r="B7" s="394" t="s">
        <v>338</v>
      </c>
      <c r="C7" s="609" t="s">
        <v>365</v>
      </c>
      <c r="D7" s="371">
        <v>44574</v>
      </c>
      <c r="E7" s="372">
        <v>44575</v>
      </c>
    </row>
    <row r="8" spans="1:5" s="195" customFormat="1" ht="22.95" customHeight="1">
      <c r="A8" s="373" t="s">
        <v>262</v>
      </c>
      <c r="B8" s="394" t="s">
        <v>339</v>
      </c>
      <c r="C8" s="609" t="s">
        <v>366</v>
      </c>
      <c r="D8" s="371">
        <v>44574</v>
      </c>
      <c r="E8" s="372">
        <v>44575</v>
      </c>
    </row>
    <row r="9" spans="1:5" s="195" customFormat="1" ht="22.95" customHeight="1">
      <c r="A9" s="373" t="s">
        <v>262</v>
      </c>
      <c r="B9" s="394" t="s">
        <v>340</v>
      </c>
      <c r="C9" s="614" t="s">
        <v>367</v>
      </c>
      <c r="D9" s="371">
        <v>44574</v>
      </c>
      <c r="E9" s="372">
        <v>44574</v>
      </c>
    </row>
    <row r="10" spans="1:5" s="195" customFormat="1" ht="22.95" customHeight="1">
      <c r="A10" s="373" t="s">
        <v>262</v>
      </c>
      <c r="B10" s="394" t="s">
        <v>341</v>
      </c>
      <c r="C10" s="609" t="s">
        <v>368</v>
      </c>
      <c r="D10" s="371">
        <v>44573</v>
      </c>
      <c r="E10" s="372">
        <v>44574</v>
      </c>
    </row>
    <row r="11" spans="1:5" s="195" customFormat="1" ht="22.95" customHeight="1">
      <c r="A11" s="373" t="s">
        <v>262</v>
      </c>
      <c r="B11" s="394" t="s">
        <v>342</v>
      </c>
      <c r="C11" s="611" t="s">
        <v>369</v>
      </c>
      <c r="D11" s="371">
        <v>44573</v>
      </c>
      <c r="E11" s="372">
        <v>44574</v>
      </c>
    </row>
    <row r="12" spans="1:5" s="195" customFormat="1" ht="22.95" customHeight="1">
      <c r="A12" s="373" t="s">
        <v>262</v>
      </c>
      <c r="B12" s="394" t="s">
        <v>343</v>
      </c>
      <c r="C12" s="611" t="s">
        <v>370</v>
      </c>
      <c r="D12" s="371">
        <v>44573</v>
      </c>
      <c r="E12" s="372">
        <v>44574</v>
      </c>
    </row>
    <row r="13" spans="1:5" s="195" customFormat="1" ht="22.95" customHeight="1">
      <c r="A13" s="373" t="s">
        <v>262</v>
      </c>
      <c r="B13" s="394" t="s">
        <v>344</v>
      </c>
      <c r="C13" s="609" t="s">
        <v>371</v>
      </c>
      <c r="D13" s="371">
        <v>44573</v>
      </c>
      <c r="E13" s="372">
        <v>44574</v>
      </c>
    </row>
    <row r="14" spans="1:5" s="195" customFormat="1" ht="22.95" customHeight="1">
      <c r="A14" s="373" t="s">
        <v>262</v>
      </c>
      <c r="B14" s="394" t="s">
        <v>345</v>
      </c>
      <c r="C14" s="614" t="s">
        <v>372</v>
      </c>
      <c r="D14" s="371">
        <v>44573</v>
      </c>
      <c r="E14" s="372">
        <v>44573</v>
      </c>
    </row>
    <row r="15" spans="1:5" s="195" customFormat="1" ht="22.95" customHeight="1">
      <c r="A15" s="373" t="s">
        <v>262</v>
      </c>
      <c r="B15" s="394" t="s">
        <v>285</v>
      </c>
      <c r="C15" s="611" t="s">
        <v>373</v>
      </c>
      <c r="D15" s="371">
        <v>44573</v>
      </c>
      <c r="E15" s="372">
        <v>44573</v>
      </c>
    </row>
    <row r="16" spans="1:5" s="195" customFormat="1" ht="22.95" customHeight="1">
      <c r="A16" s="373" t="s">
        <v>262</v>
      </c>
      <c r="B16" s="394" t="s">
        <v>346</v>
      </c>
      <c r="C16" s="611" t="s">
        <v>374</v>
      </c>
      <c r="D16" s="371">
        <v>44573</v>
      </c>
      <c r="E16" s="372">
        <v>44573</v>
      </c>
    </row>
    <row r="17" spans="1:5" s="195" customFormat="1" ht="22.95" customHeight="1">
      <c r="A17" s="373" t="s">
        <v>280</v>
      </c>
      <c r="B17" s="394" t="s">
        <v>347</v>
      </c>
      <c r="C17" s="609" t="s">
        <v>375</v>
      </c>
      <c r="D17" s="371">
        <v>44573</v>
      </c>
      <c r="E17" s="372">
        <v>44573</v>
      </c>
    </row>
    <row r="18" spans="1:5" s="195" customFormat="1" ht="22.95" customHeight="1">
      <c r="A18" s="373" t="s">
        <v>262</v>
      </c>
      <c r="B18" s="394" t="s">
        <v>348</v>
      </c>
      <c r="C18" s="611" t="s">
        <v>376</v>
      </c>
      <c r="D18" s="371">
        <v>44573</v>
      </c>
      <c r="E18" s="372">
        <v>44573</v>
      </c>
    </row>
    <row r="19" spans="1:5" s="195" customFormat="1" ht="22.95" customHeight="1">
      <c r="A19" s="373" t="s">
        <v>262</v>
      </c>
      <c r="B19" s="394" t="s">
        <v>349</v>
      </c>
      <c r="C19" s="612" t="s">
        <v>377</v>
      </c>
      <c r="D19" s="371">
        <v>44572</v>
      </c>
      <c r="E19" s="372">
        <v>44573</v>
      </c>
    </row>
    <row r="20" spans="1:5" s="195" customFormat="1" ht="22.95" customHeight="1">
      <c r="A20" s="373" t="s">
        <v>262</v>
      </c>
      <c r="B20" s="394" t="s">
        <v>282</v>
      </c>
      <c r="C20" s="612" t="s">
        <v>350</v>
      </c>
      <c r="D20" s="371">
        <v>44572</v>
      </c>
      <c r="E20" s="372">
        <v>44572</v>
      </c>
    </row>
    <row r="21" spans="1:5" s="195" customFormat="1" ht="22.95" customHeight="1">
      <c r="A21" s="373" t="s">
        <v>262</v>
      </c>
      <c r="B21" s="394" t="s">
        <v>351</v>
      </c>
      <c r="C21" s="613" t="s">
        <v>352</v>
      </c>
      <c r="D21" s="371">
        <v>44572</v>
      </c>
      <c r="E21" s="372">
        <v>44572</v>
      </c>
    </row>
    <row r="22" spans="1:5" s="195" customFormat="1" ht="22.95" customHeight="1">
      <c r="A22" s="373" t="s">
        <v>262</v>
      </c>
      <c r="B22" s="394" t="s">
        <v>284</v>
      </c>
      <c r="C22" s="610" t="s">
        <v>353</v>
      </c>
      <c r="D22" s="371">
        <v>44569</v>
      </c>
      <c r="E22" s="372">
        <v>44572</v>
      </c>
    </row>
    <row r="23" spans="1:5" s="195" customFormat="1" ht="22.95" customHeight="1">
      <c r="A23" s="373" t="s">
        <v>262</v>
      </c>
      <c r="B23" s="394" t="s">
        <v>354</v>
      </c>
      <c r="C23" s="610" t="s">
        <v>355</v>
      </c>
      <c r="D23" s="371">
        <v>44568</v>
      </c>
      <c r="E23" s="372">
        <v>44572</v>
      </c>
    </row>
    <row r="24" spans="1:5" s="195" customFormat="1" ht="22.95" customHeight="1">
      <c r="A24" s="373" t="s">
        <v>263</v>
      </c>
      <c r="B24" s="394" t="s">
        <v>356</v>
      </c>
      <c r="C24" s="609" t="s">
        <v>357</v>
      </c>
      <c r="D24" s="371">
        <v>44568</v>
      </c>
      <c r="E24" s="372">
        <v>44572</v>
      </c>
    </row>
    <row r="25" spans="1:5" s="195" customFormat="1" ht="22.95" customHeight="1">
      <c r="A25" s="373" t="s">
        <v>262</v>
      </c>
      <c r="B25" s="394" t="s">
        <v>286</v>
      </c>
      <c r="C25" s="614" t="s">
        <v>358</v>
      </c>
      <c r="D25" s="371">
        <v>44568</v>
      </c>
      <c r="E25" s="372">
        <v>44572</v>
      </c>
    </row>
    <row r="26" spans="1:5" s="195" customFormat="1" ht="22.95" customHeight="1">
      <c r="A26" s="373" t="s">
        <v>287</v>
      </c>
      <c r="B26" s="394" t="s">
        <v>281</v>
      </c>
      <c r="C26" s="612" t="s">
        <v>359</v>
      </c>
      <c r="D26" s="371">
        <v>44568</v>
      </c>
      <c r="E26" s="372">
        <v>44572</v>
      </c>
    </row>
    <row r="27" spans="1:5" s="195" customFormat="1" ht="22.95" customHeight="1">
      <c r="A27" s="373"/>
      <c r="B27" s="394"/>
      <c r="C27" s="374"/>
      <c r="D27" s="371"/>
      <c r="E27" s="372"/>
    </row>
    <row r="28" spans="1:5" s="195" customFormat="1" ht="22.95" customHeight="1">
      <c r="A28" s="373"/>
      <c r="B28" s="370"/>
      <c r="C28" s="374"/>
      <c r="D28" s="371"/>
      <c r="E28" s="372"/>
    </row>
    <row r="29" spans="1:5" s="195" customFormat="1" ht="22.95" hidden="1" customHeight="1">
      <c r="A29" s="373" t="s">
        <v>262</v>
      </c>
      <c r="B29" s="370" t="s">
        <v>264</v>
      </c>
      <c r="C29" s="374" t="s">
        <v>265</v>
      </c>
      <c r="D29" s="371">
        <v>44550</v>
      </c>
      <c r="E29" s="372">
        <v>44550</v>
      </c>
    </row>
    <row r="30" spans="1:5" s="195" customFormat="1" ht="22.95" hidden="1" customHeight="1">
      <c r="A30" s="373" t="s">
        <v>263</v>
      </c>
      <c r="B30" s="370" t="s">
        <v>266</v>
      </c>
      <c r="C30" s="374" t="s">
        <v>267</v>
      </c>
      <c r="D30" s="371">
        <v>44550</v>
      </c>
      <c r="E30" s="372">
        <v>44550</v>
      </c>
    </row>
    <row r="31" spans="1:5" s="195" customFormat="1" ht="22.95" hidden="1" customHeight="1">
      <c r="A31" s="373"/>
      <c r="B31" s="370"/>
      <c r="C31" s="374"/>
      <c r="D31" s="371"/>
      <c r="E31" s="372"/>
    </row>
    <row r="32" spans="1:5" s="195" customFormat="1" ht="22.95" hidden="1" customHeight="1">
      <c r="A32" s="373"/>
      <c r="B32" s="370"/>
      <c r="C32" s="374"/>
      <c r="D32" s="371"/>
      <c r="E32" s="372"/>
    </row>
    <row r="33" spans="1:11" s="195" customFormat="1" ht="22.95" hidden="1" customHeight="1">
      <c r="A33" s="373"/>
      <c r="B33" s="370"/>
      <c r="C33" s="374"/>
      <c r="D33" s="371"/>
      <c r="E33" s="372"/>
    </row>
    <row r="34" spans="1:11" s="195" customFormat="1" ht="22.95" hidden="1" customHeight="1">
      <c r="A34" s="373"/>
      <c r="B34" s="370"/>
      <c r="C34" s="374"/>
      <c r="D34" s="371"/>
      <c r="E34" s="372"/>
    </row>
    <row r="35" spans="1:11" s="195" customFormat="1" ht="22.95" hidden="1" customHeight="1">
      <c r="A35" s="373"/>
      <c r="B35" s="370"/>
      <c r="C35" s="374"/>
      <c r="D35" s="371"/>
      <c r="E35" s="372"/>
    </row>
    <row r="36" spans="1:11" s="195" customFormat="1" ht="22.95" hidden="1" customHeight="1">
      <c r="A36" s="373"/>
      <c r="B36" s="370"/>
      <c r="C36" s="374"/>
      <c r="D36" s="371"/>
      <c r="E36" s="372"/>
    </row>
    <row r="37" spans="1:11" s="195" customFormat="1" ht="22.2" customHeight="1" thickBot="1">
      <c r="A37" s="335"/>
      <c r="B37" s="336"/>
      <c r="C37" s="336"/>
      <c r="D37" s="330"/>
      <c r="E37" s="331"/>
    </row>
    <row r="38" spans="1:11" s="195" customFormat="1" ht="22.2" customHeight="1">
      <c r="A38" s="332"/>
      <c r="B38" s="333"/>
      <c r="C38" s="334"/>
      <c r="D38" s="333"/>
      <c r="E38" s="333"/>
    </row>
    <row r="39" spans="1:11" s="195" customFormat="1" ht="18" customHeight="1">
      <c r="A39" s="324"/>
      <c r="B39" s="325"/>
      <c r="C39" s="242" t="s">
        <v>237</v>
      </c>
      <c r="D39" s="326"/>
      <c r="E39" s="326"/>
    </row>
    <row r="40" spans="1:11" ht="18.75" customHeight="1">
      <c r="A40" s="46"/>
      <c r="B40" s="46"/>
      <c r="C40" s="46"/>
      <c r="D40" s="46"/>
      <c r="E40" s="46"/>
    </row>
    <row r="41" spans="1:11" ht="9" customHeight="1">
      <c r="A41" s="47"/>
      <c r="B41" s="48"/>
      <c r="C41" s="243"/>
      <c r="D41" s="49"/>
      <c r="E41" s="49"/>
    </row>
    <row r="42" spans="1:11" s="50" customFormat="1" ht="20.25" customHeight="1">
      <c r="A42" s="197" t="s">
        <v>176</v>
      </c>
      <c r="B42" s="197"/>
      <c r="C42" s="197"/>
      <c r="D42" s="63"/>
      <c r="E42" s="63"/>
    </row>
    <row r="43" spans="1:11" s="50" customFormat="1" ht="20.25" customHeight="1">
      <c r="A43" s="838" t="s">
        <v>27</v>
      </c>
      <c r="B43" s="838"/>
      <c r="C43" s="838"/>
      <c r="D43" s="64"/>
      <c r="E43" s="64"/>
      <c r="J43" s="196"/>
      <c r="K43" s="196"/>
    </row>
  </sheetData>
  <mergeCells count="1">
    <mergeCell ref="A43:C43"/>
  </mergeCells>
  <phoneticPr fontId="31"/>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5"/>
  <sheetViews>
    <sheetView zoomScale="91" zoomScaleNormal="91" zoomScaleSheetLayoutView="100" workbookViewId="0">
      <selection sqref="A1:N1"/>
    </sheetView>
  </sheetViews>
  <sheetFormatPr defaultColWidth="9" defaultRowHeight="16.8" customHeight="1"/>
  <cols>
    <col min="1" max="13" width="9" style="1"/>
    <col min="14" max="14" width="108.6640625" style="1" customWidth="1"/>
    <col min="15" max="15" width="26.88671875" style="14" customWidth="1"/>
    <col min="16" max="16384" width="9" style="1"/>
  </cols>
  <sheetData>
    <row r="1" spans="1:16" ht="43.8" customHeight="1" thickBot="1">
      <c r="A1" s="842" t="s">
        <v>327</v>
      </c>
      <c r="B1" s="843"/>
      <c r="C1" s="843"/>
      <c r="D1" s="843"/>
      <c r="E1" s="843"/>
      <c r="F1" s="843"/>
      <c r="G1" s="843"/>
      <c r="H1" s="843"/>
      <c r="I1" s="843"/>
      <c r="J1" s="843"/>
      <c r="K1" s="843"/>
      <c r="L1" s="843"/>
      <c r="M1" s="843"/>
      <c r="N1" s="844"/>
    </row>
    <row r="2" spans="1:16" s="388" customFormat="1" ht="47.4" customHeight="1" thickBot="1">
      <c r="A2" s="857" t="s">
        <v>461</v>
      </c>
      <c r="B2" s="858"/>
      <c r="C2" s="858"/>
      <c r="D2" s="858"/>
      <c r="E2" s="858"/>
      <c r="F2" s="858"/>
      <c r="G2" s="858"/>
      <c r="H2" s="858"/>
      <c r="I2" s="858"/>
      <c r="J2" s="858"/>
      <c r="K2" s="858"/>
      <c r="L2" s="858"/>
      <c r="M2" s="858"/>
      <c r="N2" s="859"/>
      <c r="O2" s="14"/>
    </row>
    <row r="3" spans="1:16" s="388" customFormat="1" ht="402" customHeight="1" thickBot="1">
      <c r="A3" s="860" t="s">
        <v>462</v>
      </c>
      <c r="B3" s="861"/>
      <c r="C3" s="861"/>
      <c r="D3" s="861"/>
      <c r="E3" s="861"/>
      <c r="F3" s="861"/>
      <c r="G3" s="861"/>
      <c r="H3" s="861"/>
      <c r="I3" s="861"/>
      <c r="J3" s="861"/>
      <c r="K3" s="861"/>
      <c r="L3" s="861"/>
      <c r="M3" s="861"/>
      <c r="N3" s="862"/>
      <c r="O3" s="14"/>
    </row>
    <row r="4" spans="1:16" ht="34.200000000000003" customHeight="1">
      <c r="A4" s="851" t="s">
        <v>463</v>
      </c>
      <c r="B4" s="852"/>
      <c r="C4" s="852"/>
      <c r="D4" s="852"/>
      <c r="E4" s="852"/>
      <c r="F4" s="852"/>
      <c r="G4" s="852"/>
      <c r="H4" s="852"/>
      <c r="I4" s="852"/>
      <c r="J4" s="852"/>
      <c r="K4" s="852"/>
      <c r="L4" s="852"/>
      <c r="M4" s="852"/>
      <c r="N4" s="853"/>
    </row>
    <row r="5" spans="1:16" ht="109.8" customHeight="1" thickBot="1">
      <c r="A5" s="854" t="s">
        <v>464</v>
      </c>
      <c r="B5" s="855"/>
      <c r="C5" s="855"/>
      <c r="D5" s="855"/>
      <c r="E5" s="855"/>
      <c r="F5" s="855"/>
      <c r="G5" s="855"/>
      <c r="H5" s="855"/>
      <c r="I5" s="855"/>
      <c r="J5" s="855"/>
      <c r="K5" s="855"/>
      <c r="L5" s="855"/>
      <c r="M5" s="855"/>
      <c r="N5" s="856"/>
      <c r="O5" s="59"/>
    </row>
    <row r="6" spans="1:16" ht="34.200000000000003" customHeight="1">
      <c r="A6" s="845" t="s">
        <v>465</v>
      </c>
      <c r="B6" s="846"/>
      <c r="C6" s="846"/>
      <c r="D6" s="846"/>
      <c r="E6" s="846"/>
      <c r="F6" s="846"/>
      <c r="G6" s="846"/>
      <c r="H6" s="846"/>
      <c r="I6" s="846"/>
      <c r="J6" s="846"/>
      <c r="K6" s="846"/>
      <c r="L6" s="846"/>
      <c r="M6" s="846"/>
      <c r="N6" s="847"/>
    </row>
    <row r="7" spans="1:16" ht="262.2" customHeight="1" thickBot="1">
      <c r="A7" s="848" t="s">
        <v>466</v>
      </c>
      <c r="B7" s="849"/>
      <c r="C7" s="849"/>
      <c r="D7" s="849"/>
      <c r="E7" s="849"/>
      <c r="F7" s="849"/>
      <c r="G7" s="849"/>
      <c r="H7" s="849"/>
      <c r="I7" s="849"/>
      <c r="J7" s="849"/>
      <c r="K7" s="849"/>
      <c r="L7" s="849"/>
      <c r="M7" s="849"/>
      <c r="N7" s="850"/>
      <c r="O7" s="53"/>
    </row>
    <row r="8" spans="1:16" ht="33.6" customHeight="1">
      <c r="A8" s="839" t="s">
        <v>467</v>
      </c>
      <c r="B8" s="840"/>
      <c r="C8" s="840"/>
      <c r="D8" s="840"/>
      <c r="E8" s="840"/>
      <c r="F8" s="840"/>
      <c r="G8" s="840"/>
      <c r="H8" s="840"/>
      <c r="I8" s="840"/>
      <c r="J8" s="840"/>
      <c r="K8" s="840"/>
      <c r="L8" s="840"/>
      <c r="M8" s="840"/>
      <c r="N8" s="841"/>
    </row>
    <row r="9" spans="1:16" ht="277.8" customHeight="1" thickBot="1">
      <c r="A9" s="863" t="s">
        <v>468</v>
      </c>
      <c r="B9" s="864"/>
      <c r="C9" s="864"/>
      <c r="D9" s="864"/>
      <c r="E9" s="864"/>
      <c r="F9" s="864"/>
      <c r="G9" s="864"/>
      <c r="H9" s="864"/>
      <c r="I9" s="864"/>
      <c r="J9" s="864"/>
      <c r="K9" s="864"/>
      <c r="L9" s="864"/>
      <c r="M9" s="864"/>
      <c r="N9" s="865"/>
      <c r="O9" s="59"/>
    </row>
    <row r="10" spans="1:16" s="198" customFormat="1" ht="45" hidden="1" customHeight="1">
      <c r="A10" s="869"/>
      <c r="B10" s="846"/>
      <c r="C10" s="846"/>
      <c r="D10" s="846"/>
      <c r="E10" s="846"/>
      <c r="F10" s="846"/>
      <c r="G10" s="846"/>
      <c r="H10" s="846"/>
      <c r="I10" s="846"/>
      <c r="J10" s="846"/>
      <c r="K10" s="846"/>
      <c r="L10" s="846"/>
      <c r="M10" s="846"/>
      <c r="N10" s="847"/>
      <c r="O10" s="59"/>
    </row>
    <row r="11" spans="1:16" s="198" customFormat="1" ht="303.60000000000002" hidden="1" customHeight="1" thickBot="1">
      <c r="A11" s="848"/>
      <c r="B11" s="849"/>
      <c r="C11" s="849"/>
      <c r="D11" s="849"/>
      <c r="E11" s="849"/>
      <c r="F11" s="849"/>
      <c r="G11" s="849"/>
      <c r="H11" s="849"/>
      <c r="I11" s="849"/>
      <c r="J11" s="849"/>
      <c r="K11" s="849"/>
      <c r="L11" s="849"/>
      <c r="M11" s="849"/>
      <c r="N11" s="850"/>
      <c r="O11" s="59"/>
    </row>
    <row r="12" spans="1:16" s="148" customFormat="1" ht="27" customHeight="1">
      <c r="A12" s="144"/>
      <c r="B12" s="145"/>
      <c r="C12" s="145"/>
      <c r="D12" s="145"/>
      <c r="E12" s="145"/>
      <c r="F12" s="145"/>
      <c r="G12" s="145"/>
      <c r="H12" s="145"/>
      <c r="I12" s="145"/>
      <c r="J12" s="145"/>
      <c r="K12" s="145"/>
      <c r="L12" s="145"/>
      <c r="M12" s="145"/>
      <c r="N12" s="146"/>
      <c r="O12" s="147"/>
    </row>
    <row r="13" spans="1:16" s="148" customFormat="1" ht="27" customHeight="1" thickBot="1">
      <c r="A13" s="144"/>
      <c r="B13" s="145"/>
      <c r="C13" s="145"/>
      <c r="D13" s="145"/>
      <c r="E13" s="145"/>
      <c r="F13" s="145"/>
      <c r="G13" s="145"/>
      <c r="H13" s="145"/>
      <c r="I13" s="145"/>
      <c r="J13" s="145"/>
      <c r="K13" s="145"/>
      <c r="L13" s="145"/>
      <c r="M13" s="145"/>
      <c r="N13" s="146"/>
      <c r="O13" s="147"/>
    </row>
    <row r="14" spans="1:16" ht="49.2" customHeight="1">
      <c r="A14" s="870" t="s">
        <v>328</v>
      </c>
      <c r="B14" s="870"/>
      <c r="C14" s="870"/>
      <c r="D14" s="870"/>
      <c r="E14" s="870"/>
      <c r="F14" s="870"/>
      <c r="G14" s="870"/>
      <c r="H14" s="870"/>
      <c r="I14" s="870"/>
      <c r="J14" s="870"/>
      <c r="K14" s="870"/>
      <c r="L14" s="870"/>
      <c r="M14" s="870"/>
      <c r="N14" s="871"/>
      <c r="P14" s="54"/>
    </row>
    <row r="15" spans="1:16" ht="262.8" customHeight="1" thickBot="1">
      <c r="A15" s="866" t="s">
        <v>288</v>
      </c>
      <c r="B15" s="867"/>
      <c r="C15" s="867"/>
      <c r="D15" s="867"/>
      <c r="E15" s="867"/>
      <c r="F15" s="867"/>
      <c r="G15" s="867"/>
      <c r="H15" s="867"/>
      <c r="I15" s="867"/>
      <c r="J15" s="867"/>
      <c r="K15" s="867"/>
      <c r="L15" s="867"/>
      <c r="M15" s="867"/>
      <c r="N15" s="868"/>
      <c r="O15" s="66" t="s">
        <v>218</v>
      </c>
      <c r="P15" s="54"/>
    </row>
    <row r="16" spans="1:16" s="323" customFormat="1" ht="61.8" customHeight="1" thickBot="1">
      <c r="A16" s="872" t="s">
        <v>289</v>
      </c>
      <c r="B16" s="873"/>
      <c r="C16" s="873"/>
      <c r="D16" s="873"/>
      <c r="E16" s="873"/>
      <c r="F16" s="873"/>
      <c r="G16" s="873"/>
      <c r="H16" s="873"/>
      <c r="I16" s="873"/>
      <c r="J16" s="873"/>
      <c r="K16" s="873"/>
      <c r="L16" s="873"/>
      <c r="M16" s="873"/>
      <c r="N16" s="874"/>
      <c r="O16" s="14"/>
      <c r="P16" s="54"/>
    </row>
    <row r="17" spans="1:16" ht="50.4" customHeight="1" thickBot="1">
      <c r="A17" s="60"/>
      <c r="B17" s="61"/>
      <c r="C17" s="61"/>
      <c r="D17" s="61"/>
      <c r="E17" s="61"/>
      <c r="F17" s="61"/>
      <c r="G17" s="61"/>
      <c r="H17" s="61"/>
      <c r="I17" s="61"/>
      <c r="J17" s="61"/>
      <c r="K17" s="61"/>
      <c r="L17" s="61"/>
      <c r="M17" s="61"/>
      <c r="N17" s="62"/>
      <c r="P17" s="54"/>
    </row>
    <row r="18" spans="1:16" ht="45.6" customHeight="1">
      <c r="A18" s="803" t="s">
        <v>28</v>
      </c>
      <c r="B18" s="804"/>
      <c r="C18" s="804"/>
      <c r="D18" s="804"/>
      <c r="E18" s="804"/>
      <c r="F18" s="804"/>
      <c r="G18" s="804"/>
      <c r="H18" s="804"/>
      <c r="I18" s="804"/>
      <c r="J18" s="804"/>
      <c r="K18" s="804"/>
      <c r="L18" s="804"/>
      <c r="M18" s="804"/>
      <c r="N18" s="804"/>
      <c r="O18" s="55"/>
      <c r="P18" s="50"/>
    </row>
    <row r="19" spans="1:16" ht="40.200000000000003" customHeight="1">
      <c r="A19" s="805" t="s">
        <v>27</v>
      </c>
      <c r="B19" s="806"/>
      <c r="C19" s="806"/>
      <c r="D19" s="806"/>
      <c r="E19" s="806"/>
      <c r="F19" s="806"/>
      <c r="G19" s="806"/>
      <c r="H19" s="806"/>
      <c r="I19" s="806"/>
      <c r="J19" s="806"/>
      <c r="K19" s="806"/>
      <c r="L19" s="806"/>
      <c r="M19" s="806"/>
      <c r="N19" s="806"/>
      <c r="O19" s="55"/>
      <c r="P19" s="50"/>
    </row>
    <row r="20" spans="1:16" ht="18.600000000000001" customHeight="1"/>
    <row r="21" spans="1:16" ht="18.600000000000001" customHeight="1"/>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row r="1025" ht="18.600000000000001" customHeight="1"/>
  </sheetData>
  <mergeCells count="16">
    <mergeCell ref="A9:N9"/>
    <mergeCell ref="A19:N19"/>
    <mergeCell ref="A18:N18"/>
    <mergeCell ref="A15:N15"/>
    <mergeCell ref="A10:N10"/>
    <mergeCell ref="A11:N11"/>
    <mergeCell ref="A14:N14"/>
    <mergeCell ref="A16:N16"/>
    <mergeCell ref="A8:N8"/>
    <mergeCell ref="A1:N1"/>
    <mergeCell ref="A6:N6"/>
    <mergeCell ref="A7:N7"/>
    <mergeCell ref="A4:N4"/>
    <mergeCell ref="A5:N5"/>
    <mergeCell ref="A2:N2"/>
    <mergeCell ref="A3:N3"/>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topLeftCell="A7" zoomScale="75" zoomScaleNormal="75" zoomScaleSheetLayoutView="75" workbookViewId="0">
      <selection activeCell="A15" sqref="A15"/>
    </sheetView>
  </sheetViews>
  <sheetFormatPr defaultColWidth="9" defaultRowHeight="14.4"/>
  <cols>
    <col min="1" max="1" width="231.88671875" style="6" customWidth="1"/>
    <col min="2" max="2" width="33.109375" style="4" hidden="1" customWidth="1"/>
    <col min="3" max="3" width="23.109375" style="5" hidden="1" customWidth="1"/>
    <col min="4" max="16384" width="9" style="7"/>
  </cols>
  <sheetData>
    <row r="1" spans="1:14" s="58" customFormat="1" ht="46.2" customHeight="1" thickBot="1">
      <c r="A1" s="220" t="s">
        <v>469</v>
      </c>
      <c r="B1" s="56" t="s">
        <v>0</v>
      </c>
      <c r="C1" s="57" t="s">
        <v>2</v>
      </c>
    </row>
    <row r="2" spans="1:14" s="54" customFormat="1" ht="53.25" customHeight="1">
      <c r="A2" s="327" t="s">
        <v>470</v>
      </c>
      <c r="B2" s="3"/>
      <c r="C2" s="875"/>
    </row>
    <row r="3" spans="1:14" s="54" customFormat="1" ht="223.2" customHeight="1">
      <c r="A3" s="313" t="s">
        <v>471</v>
      </c>
      <c r="B3" s="67"/>
      <c r="C3" s="876"/>
    </row>
    <row r="4" spans="1:14" s="54" customFormat="1" ht="46.2" customHeight="1" thickBot="1">
      <c r="A4" s="185" t="s">
        <v>472</v>
      </c>
    </row>
    <row r="5" spans="1:14" s="54" customFormat="1" ht="53.25" customHeight="1">
      <c r="A5" s="357" t="s">
        <v>473</v>
      </c>
      <c r="B5" s="3"/>
      <c r="C5" s="875"/>
    </row>
    <row r="6" spans="1:14" s="54" customFormat="1" ht="163.19999999999999" customHeight="1">
      <c r="A6" s="396" t="s">
        <v>474</v>
      </c>
      <c r="B6" s="67"/>
      <c r="C6" s="876"/>
      <c r="D6" t="s">
        <v>218</v>
      </c>
    </row>
    <row r="7" spans="1:14" s="54" customFormat="1" ht="43.2" customHeight="1" thickBot="1">
      <c r="A7" s="185"/>
    </row>
    <row r="8" spans="1:14" s="54" customFormat="1" ht="53.25" customHeight="1">
      <c r="A8" s="328" t="s">
        <v>475</v>
      </c>
      <c r="B8" s="289"/>
      <c r="C8" s="875"/>
    </row>
    <row r="9" spans="1:14" s="54" customFormat="1" ht="246.6" customHeight="1">
      <c r="A9" s="314" t="s">
        <v>476</v>
      </c>
      <c r="B9" s="290"/>
      <c r="C9" s="876"/>
    </row>
    <row r="10" spans="1:14" s="54" customFormat="1" ht="40.200000000000003" customHeight="1" thickBot="1">
      <c r="A10" s="291" t="s">
        <v>477</v>
      </c>
    </row>
    <row r="11" spans="1:14" s="54" customFormat="1" ht="53.25" hidden="1" customHeight="1">
      <c r="A11" s="360"/>
      <c r="B11" s="358"/>
      <c r="C11" s="358"/>
      <c r="D11" s="358"/>
      <c r="E11" s="358"/>
      <c r="F11" s="358"/>
      <c r="G11" s="358"/>
      <c r="H11" s="358"/>
      <c r="I11" s="358"/>
      <c r="J11" s="358"/>
      <c r="K11" s="358"/>
      <c r="L11" s="358"/>
      <c r="M11" s="358"/>
      <c r="N11" s="359"/>
    </row>
    <row r="12" spans="1:14" s="54" customFormat="1" ht="249.6" hidden="1" customHeight="1" thickBot="1">
      <c r="A12" s="375"/>
      <c r="B12" s="376"/>
      <c r="C12" s="376"/>
      <c r="D12" s="376"/>
      <c r="E12" s="376"/>
      <c r="F12" s="376"/>
      <c r="G12" s="376"/>
      <c r="H12" s="376"/>
      <c r="I12" s="376"/>
      <c r="J12" s="376"/>
      <c r="K12" s="376"/>
      <c r="L12" s="376"/>
      <c r="M12" s="376"/>
      <c r="N12" s="377"/>
    </row>
    <row r="13" spans="1:14" s="54" customFormat="1" ht="42.6" hidden="1" customHeight="1" thickBot="1">
      <c r="A13" s="185"/>
    </row>
    <row r="14" spans="1:14" s="54" customFormat="1" ht="42.6" customHeight="1">
      <c r="A14" s="329"/>
    </row>
    <row r="15" spans="1:14" s="54" customFormat="1" ht="39" customHeight="1">
      <c r="A15" s="54" t="s">
        <v>225</v>
      </c>
    </row>
    <row r="16" spans="1:14" s="54" customFormat="1" ht="32.25" customHeight="1">
      <c r="A16" s="54" t="s">
        <v>226</v>
      </c>
    </row>
    <row r="17" spans="1:3" s="54" customFormat="1" ht="36.75" customHeight="1">
      <c r="A17" s="6"/>
      <c r="B17" s="4"/>
      <c r="C17" s="5"/>
    </row>
    <row r="18" spans="1:3" s="54" customFormat="1" ht="33" customHeight="1">
      <c r="A18" s="6"/>
      <c r="B18" s="4"/>
      <c r="C18" s="5"/>
    </row>
    <row r="19" spans="1:3" s="54" customFormat="1" ht="36.75" customHeight="1">
      <c r="A19" s="6"/>
      <c r="B19" s="4"/>
      <c r="C19" s="5"/>
    </row>
    <row r="20" spans="1:3" s="54" customFormat="1" ht="36.75" customHeight="1">
      <c r="A20" s="6"/>
      <c r="B20" s="4"/>
      <c r="C20" s="5"/>
    </row>
    <row r="21" spans="1:3" s="54" customFormat="1" ht="25.5" customHeight="1">
      <c r="A21" s="6"/>
      <c r="B21" s="4"/>
      <c r="C21" s="5"/>
    </row>
    <row r="22" spans="1:3" s="54" customFormat="1" ht="32.25" customHeight="1">
      <c r="A22" s="6"/>
      <c r="B22" s="4"/>
      <c r="C22" s="5"/>
    </row>
    <row r="23" spans="1:3" s="54" customFormat="1" ht="30.75" customHeight="1">
      <c r="A23" s="6"/>
      <c r="B23" s="4"/>
      <c r="C23" s="5"/>
    </row>
    <row r="24" spans="1:3" s="54" customFormat="1" ht="42.75" customHeight="1">
      <c r="A24" s="6"/>
      <c r="B24" s="4"/>
      <c r="C24" s="5"/>
    </row>
    <row r="25" spans="1:3" s="54" customFormat="1" ht="43.5" customHeight="1">
      <c r="A25" s="6"/>
      <c r="B25" s="4"/>
      <c r="C25" s="5"/>
    </row>
    <row r="26" spans="1:3" s="54" customFormat="1" ht="27.75" customHeight="1">
      <c r="A26" s="6"/>
      <c r="B26" s="4"/>
      <c r="C26" s="5"/>
    </row>
    <row r="27" spans="1:3" s="54" customFormat="1" ht="30.75" customHeight="1">
      <c r="A27" s="6"/>
      <c r="B27" s="4"/>
      <c r="C27" s="5"/>
    </row>
    <row r="28" spans="1:3" s="8" customFormat="1" ht="29.25" customHeight="1">
      <c r="A28" s="6"/>
      <c r="B28" s="4"/>
      <c r="C28" s="5"/>
    </row>
    <row r="29" spans="1:3" ht="27" customHeight="1"/>
    <row r="30" spans="1:3" ht="27" customHeight="1"/>
    <row r="31" spans="1:3" s="54" customFormat="1" ht="27" customHeight="1">
      <c r="A31" s="6"/>
      <c r="B31" s="4"/>
      <c r="C31" s="5"/>
    </row>
    <row r="32" spans="1:3" s="54" customFormat="1" ht="27" customHeight="1">
      <c r="A32" s="6"/>
      <c r="B32" s="4"/>
      <c r="C32" s="5"/>
    </row>
    <row r="33" spans="1:3" s="54" customFormat="1" ht="27" customHeight="1">
      <c r="A33" s="6"/>
      <c r="B33" s="4"/>
      <c r="C33" s="5"/>
    </row>
    <row r="34" spans="1:3" s="54" customFormat="1" ht="27" customHeight="1">
      <c r="A34" s="6"/>
      <c r="B34" s="4"/>
      <c r="C34" s="5"/>
    </row>
    <row r="35" spans="1:3" s="54" customFormat="1" ht="27" customHeight="1">
      <c r="A35" s="6"/>
      <c r="B35" s="4"/>
      <c r="C35" s="5"/>
    </row>
    <row r="36" spans="1:3" s="54" customFormat="1" ht="27" customHeight="1">
      <c r="A36" s="6"/>
      <c r="B36" s="4"/>
      <c r="C36" s="5"/>
    </row>
    <row r="37" spans="1:3" s="54" customFormat="1" ht="27" customHeight="1">
      <c r="A37" s="6"/>
      <c r="B37" s="4"/>
      <c r="C37" s="5"/>
    </row>
  </sheetData>
  <mergeCells count="3">
    <mergeCell ref="C2:C3"/>
    <mergeCell ref="C5:C6"/>
    <mergeCell ref="C8:C9"/>
  </mergeCells>
  <phoneticPr fontId="16"/>
  <hyperlinks>
    <hyperlink ref="A4" r:id="rId1" xr:uid="{100D2170-591A-4BC7-9CA7-A59FD71FA82E}"/>
    <hyperlink ref="A10" r:id="rId2" xr:uid="{BAF0018F-8D92-48ED-A0EA-F38FC55280B8}"/>
  </hyperlinks>
  <pageMargins left="0" right="0" top="0.19685039370078741" bottom="0.39370078740157483" header="0" footer="0.19685039370078741"/>
  <pageSetup paperSize="8" scale="55"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Y104"/>
  <sheetViews>
    <sheetView view="pageBreakPreview" zoomScaleNormal="94" zoomScaleSheetLayoutView="100" workbookViewId="0">
      <selection activeCell="U14" sqref="U14"/>
    </sheetView>
  </sheetViews>
  <sheetFormatPr defaultColWidth="8.88671875" defaultRowHeight="13.2"/>
  <cols>
    <col min="1" max="1" width="3.109375" style="199" customWidth="1"/>
    <col min="2" max="2" width="2.6640625" style="199" customWidth="1"/>
    <col min="3" max="4" width="14.77734375" style="199" customWidth="1"/>
    <col min="5" max="5" width="14.77734375" style="406" customWidth="1"/>
    <col min="6" max="6" width="8.88671875" style="406"/>
    <col min="7" max="7" width="5.21875" style="406" customWidth="1"/>
    <col min="8" max="8" width="12.5546875" style="199" customWidth="1"/>
    <col min="9" max="9" width="8.88671875" style="199"/>
    <col min="10" max="10" width="6.33203125" style="199" customWidth="1"/>
    <col min="11" max="13" width="8.88671875" style="199"/>
    <col min="14" max="14" width="4.33203125" style="199" customWidth="1"/>
    <col min="15" max="15" width="6.44140625" style="199" customWidth="1"/>
    <col min="16" max="19" width="8.88671875" style="199"/>
    <col min="20" max="20" width="2.21875" style="199" customWidth="1"/>
    <col min="21" max="24" width="8.88671875" style="199"/>
    <col min="25" max="25" width="5.44140625" style="199" customWidth="1"/>
    <col min="26" max="16384" width="8.88671875" style="199"/>
  </cols>
  <sheetData>
    <row r="1" spans="1:25" ht="39.6" customHeight="1">
      <c r="A1" s="398"/>
      <c r="B1" s="398"/>
      <c r="C1" s="398"/>
      <c r="D1" s="645"/>
      <c r="E1" s="645"/>
      <c r="F1" s="645"/>
      <c r="G1" s="645"/>
      <c r="H1" s="645"/>
      <c r="I1" s="645"/>
      <c r="J1" s="646"/>
      <c r="K1" s="646"/>
      <c r="L1" s="646"/>
      <c r="M1" s="646"/>
      <c r="N1" s="646"/>
      <c r="O1" s="646"/>
      <c r="P1" s="646"/>
      <c r="Q1" s="398"/>
      <c r="R1" s="398"/>
      <c r="S1" s="398"/>
      <c r="T1" s="398"/>
      <c r="U1" s="399"/>
      <c r="V1" s="399"/>
      <c r="W1" s="399"/>
      <c r="X1" s="399"/>
      <c r="Y1" s="399"/>
    </row>
    <row r="2" spans="1:25" ht="37.200000000000003" customHeight="1" thickBot="1">
      <c r="A2" s="398"/>
      <c r="B2" s="398"/>
      <c r="C2" s="577" t="s">
        <v>305</v>
      </c>
      <c r="D2" s="577"/>
      <c r="E2" s="577"/>
      <c r="F2" s="577"/>
      <c r="G2" s="577"/>
      <c r="H2" s="577"/>
      <c r="I2" s="577"/>
      <c r="J2" s="577"/>
      <c r="K2" s="577"/>
      <c r="L2" s="577"/>
      <c r="M2" s="577"/>
      <c r="N2" s="398"/>
      <c r="O2" s="398"/>
      <c r="P2" s="398"/>
      <c r="Q2" s="398"/>
      <c r="R2" s="398"/>
      <c r="S2" s="533"/>
      <c r="T2" s="399"/>
      <c r="U2" s="399"/>
      <c r="V2" s="399"/>
      <c r="W2" s="399"/>
      <c r="X2" s="399"/>
      <c r="Y2" s="399"/>
    </row>
    <row r="3" spans="1:25" ht="32.4" customHeight="1" thickTop="1">
      <c r="A3" s="398"/>
      <c r="B3" s="398"/>
      <c r="C3" s="398"/>
      <c r="D3" s="398"/>
      <c r="E3" s="398"/>
      <c r="F3" s="398"/>
      <c r="G3" s="398"/>
      <c r="H3" s="398"/>
      <c r="I3" s="398"/>
      <c r="J3" s="398"/>
      <c r="K3" s="398"/>
      <c r="L3" s="398"/>
      <c r="M3" s="398"/>
      <c r="N3" s="578"/>
      <c r="O3" s="579"/>
      <c r="P3" s="579"/>
      <c r="Q3" s="579"/>
      <c r="R3" s="579"/>
      <c r="S3" s="580"/>
      <c r="T3" s="581"/>
      <c r="U3" s="399"/>
      <c r="V3" s="399"/>
      <c r="W3" s="399"/>
      <c r="X3" s="399"/>
      <c r="Y3" s="399"/>
    </row>
    <row r="4" spans="1:25" ht="11.4" customHeight="1">
      <c r="A4" s="398"/>
      <c r="B4" s="398"/>
      <c r="C4" s="398"/>
      <c r="D4" s="398"/>
      <c r="E4" s="398"/>
      <c r="F4" s="398"/>
      <c r="G4" s="398"/>
      <c r="H4" s="398"/>
      <c r="I4" s="398"/>
      <c r="J4" s="398"/>
      <c r="K4" s="398"/>
      <c r="L4" s="398"/>
      <c r="M4" s="398"/>
      <c r="N4" s="582"/>
      <c r="O4" s="583"/>
      <c r="P4" s="583"/>
      <c r="Q4" s="583"/>
      <c r="R4" s="583"/>
      <c r="S4" s="583"/>
      <c r="T4" s="584"/>
      <c r="U4" s="399"/>
      <c r="V4" s="399"/>
      <c r="W4" s="399"/>
      <c r="X4" s="399"/>
      <c r="Y4" s="399"/>
    </row>
    <row r="5" spans="1:25" ht="23.4" customHeight="1">
      <c r="A5" s="398"/>
      <c r="B5" s="398"/>
      <c r="C5" s="398"/>
      <c r="D5" s="398"/>
      <c r="E5" s="398"/>
      <c r="F5" s="398"/>
      <c r="G5" s="398"/>
      <c r="H5" s="398"/>
      <c r="I5" s="398"/>
      <c r="J5" s="398"/>
      <c r="K5" s="398"/>
      <c r="L5" s="398"/>
      <c r="M5" s="398"/>
      <c r="N5" s="582"/>
      <c r="O5" s="583"/>
      <c r="P5" s="583"/>
      <c r="Q5" s="583"/>
      <c r="R5" s="583"/>
      <c r="S5" s="583"/>
      <c r="T5" s="584"/>
      <c r="U5" s="399"/>
      <c r="V5" s="399"/>
      <c r="W5" s="399"/>
      <c r="X5" s="399"/>
      <c r="Y5" s="399"/>
    </row>
    <row r="6" spans="1:25" ht="16.2">
      <c r="A6" s="398"/>
      <c r="B6" s="398"/>
      <c r="C6" s="398"/>
      <c r="D6" s="398"/>
      <c r="E6" s="398"/>
      <c r="F6" s="398"/>
      <c r="G6" s="398"/>
      <c r="H6" s="398"/>
      <c r="I6" s="398"/>
      <c r="J6" s="398"/>
      <c r="K6" s="398"/>
      <c r="L6" s="398"/>
      <c r="M6" s="398"/>
      <c r="N6" s="582"/>
      <c r="O6" s="583"/>
      <c r="P6" s="583"/>
      <c r="Q6" s="583"/>
      <c r="R6" s="583"/>
      <c r="S6" s="583"/>
      <c r="T6" s="584"/>
      <c r="U6" s="399"/>
      <c r="V6" s="399"/>
      <c r="W6" s="399"/>
      <c r="X6" s="399"/>
      <c r="Y6" s="399"/>
    </row>
    <row r="7" spans="1:25" ht="11.4" customHeight="1">
      <c r="A7" s="398"/>
      <c r="B7" s="398"/>
      <c r="C7" s="398"/>
      <c r="D7" s="398"/>
      <c r="E7" s="398"/>
      <c r="F7" s="398"/>
      <c r="G7" s="398"/>
      <c r="H7" s="398"/>
      <c r="I7" s="398"/>
      <c r="J7" s="398"/>
      <c r="K7" s="398"/>
      <c r="L7" s="398"/>
      <c r="M7" s="398"/>
      <c r="N7" s="582"/>
      <c r="O7" s="583"/>
      <c r="P7" s="583"/>
      <c r="Q7" s="583"/>
      <c r="R7" s="583"/>
      <c r="S7" s="647"/>
      <c r="T7" s="648"/>
      <c r="U7" s="399"/>
      <c r="V7" s="399"/>
      <c r="W7" s="399"/>
      <c r="X7" s="399"/>
      <c r="Y7" s="399"/>
    </row>
    <row r="8" spans="1:25" ht="16.2" customHeight="1">
      <c r="A8" s="398"/>
      <c r="B8" s="398"/>
      <c r="C8" s="398"/>
      <c r="D8" s="398"/>
      <c r="E8" s="398"/>
      <c r="F8" s="398"/>
      <c r="G8" s="398"/>
      <c r="H8" s="398"/>
      <c r="I8" s="398"/>
      <c r="J8" s="398"/>
      <c r="K8" s="398"/>
      <c r="L8" s="398"/>
      <c r="M8" s="398"/>
      <c r="N8" s="582"/>
      <c r="O8" s="583"/>
      <c r="P8" s="583"/>
      <c r="Q8" s="583"/>
      <c r="R8" s="583"/>
      <c r="S8" s="647"/>
      <c r="T8" s="648"/>
      <c r="U8" s="399"/>
      <c r="V8" s="399"/>
      <c r="W8" s="399"/>
      <c r="X8" s="399"/>
      <c r="Y8" s="399"/>
    </row>
    <row r="9" spans="1:25" ht="16.2" customHeight="1">
      <c r="A9" s="398"/>
      <c r="B9" s="398"/>
      <c r="C9" s="398"/>
      <c r="D9" s="398"/>
      <c r="E9" s="398"/>
      <c r="F9" s="398"/>
      <c r="G9" s="398"/>
      <c r="H9" s="398"/>
      <c r="I9" s="398"/>
      <c r="J9" s="398"/>
      <c r="K9" s="398"/>
      <c r="L9" s="398"/>
      <c r="M9" s="398"/>
      <c r="N9" s="582"/>
      <c r="O9" s="583"/>
      <c r="P9" s="583"/>
      <c r="Q9" s="583"/>
      <c r="R9" s="583"/>
      <c r="S9" s="647"/>
      <c r="T9" s="648"/>
      <c r="U9" s="399"/>
      <c r="V9" s="399"/>
      <c r="W9" s="399"/>
      <c r="X9" s="399"/>
      <c r="Y9" s="399"/>
    </row>
    <row r="10" spans="1:25" ht="11.4" customHeight="1">
      <c r="A10" s="398"/>
      <c r="B10" s="398"/>
      <c r="C10" s="398"/>
      <c r="D10" s="398"/>
      <c r="E10" s="398"/>
      <c r="F10" s="398"/>
      <c r="G10" s="398"/>
      <c r="H10" s="398"/>
      <c r="I10" s="398"/>
      <c r="J10" s="398"/>
      <c r="K10" s="398"/>
      <c r="L10" s="398"/>
      <c r="M10" s="398"/>
      <c r="N10" s="582"/>
      <c r="O10" s="583"/>
      <c r="P10" s="583"/>
      <c r="Q10" s="583"/>
      <c r="R10" s="583"/>
      <c r="S10" s="647"/>
      <c r="T10" s="648"/>
      <c r="U10" s="399"/>
      <c r="V10" s="399"/>
      <c r="W10" s="399"/>
      <c r="X10" s="399"/>
      <c r="Y10" s="399"/>
    </row>
    <row r="11" spans="1:25" ht="107.4" customHeight="1">
      <c r="A11" s="398"/>
      <c r="B11" s="398"/>
      <c r="C11" s="398"/>
      <c r="D11" s="398"/>
      <c r="E11" s="398"/>
      <c r="F11" s="398"/>
      <c r="G11" s="398"/>
      <c r="H11" s="398"/>
      <c r="I11" s="398"/>
      <c r="J11" s="398"/>
      <c r="K11" s="398"/>
      <c r="L11" s="398"/>
      <c r="M11" s="398"/>
      <c r="N11" s="582"/>
      <c r="O11" s="583"/>
      <c r="P11" s="583"/>
      <c r="Q11" s="583"/>
      <c r="R11" s="583"/>
      <c r="S11" s="647"/>
      <c r="T11" s="648"/>
      <c r="U11" s="399"/>
      <c r="V11" s="399"/>
      <c r="W11" s="399"/>
      <c r="X11" s="399"/>
      <c r="Y11" s="399"/>
    </row>
    <row r="12" spans="1:25" ht="16.2">
      <c r="A12" s="398"/>
      <c r="B12" s="398"/>
      <c r="C12" s="398"/>
      <c r="D12" s="398"/>
      <c r="E12" s="398"/>
      <c r="F12" s="398"/>
      <c r="G12" s="398"/>
      <c r="H12" s="398"/>
      <c r="I12" s="398"/>
      <c r="J12" s="398"/>
      <c r="K12" s="398"/>
      <c r="L12" s="398"/>
      <c r="M12" s="398"/>
      <c r="N12" s="582"/>
      <c r="O12" s="583"/>
      <c r="P12" s="583"/>
      <c r="Q12" s="583"/>
      <c r="R12" s="583"/>
      <c r="S12" s="583"/>
      <c r="T12" s="584"/>
      <c r="U12" s="399"/>
      <c r="V12" s="399"/>
      <c r="W12" s="399"/>
      <c r="X12" s="399"/>
      <c r="Y12" s="399"/>
    </row>
    <row r="13" spans="1:25" ht="11.4" customHeight="1">
      <c r="A13" s="398"/>
      <c r="B13" s="398"/>
      <c r="C13" s="398"/>
      <c r="D13" s="398"/>
      <c r="E13" s="398"/>
      <c r="F13" s="398"/>
      <c r="G13" s="398"/>
      <c r="H13" s="398"/>
      <c r="I13" s="398"/>
      <c r="J13" s="398"/>
      <c r="K13" s="398"/>
      <c r="L13" s="398"/>
      <c r="M13" s="398"/>
      <c r="N13" s="582"/>
      <c r="O13" s="583"/>
      <c r="P13" s="583"/>
      <c r="Q13" s="583"/>
      <c r="R13" s="583"/>
      <c r="S13" s="583"/>
      <c r="T13" s="584"/>
      <c r="U13" s="399"/>
      <c r="V13" s="399"/>
      <c r="W13" s="399"/>
      <c r="X13" s="399"/>
      <c r="Y13" s="399"/>
    </row>
    <row r="14" spans="1:25" ht="24" customHeight="1">
      <c r="A14" s="398"/>
      <c r="B14" s="398"/>
      <c r="C14" s="398"/>
      <c r="D14" s="398"/>
      <c r="E14" s="398"/>
      <c r="F14" s="398"/>
      <c r="G14" s="398"/>
      <c r="H14" s="398"/>
      <c r="I14" s="398"/>
      <c r="J14" s="398"/>
      <c r="K14" s="398"/>
      <c r="L14" s="398"/>
      <c r="M14" s="398"/>
      <c r="N14" s="582"/>
      <c r="O14" s="583"/>
      <c r="P14" s="583"/>
      <c r="Q14" s="583"/>
      <c r="R14" s="583"/>
      <c r="S14" s="583"/>
      <c r="T14" s="584"/>
      <c r="U14" s="399"/>
      <c r="V14" s="399"/>
      <c r="W14" s="399"/>
      <c r="X14" s="399"/>
      <c r="Y14" s="399"/>
    </row>
    <row r="15" spans="1:25" ht="16.2">
      <c r="A15" s="398"/>
      <c r="B15" s="398"/>
      <c r="C15" s="398"/>
      <c r="D15" s="398"/>
      <c r="E15" s="398"/>
      <c r="F15" s="398"/>
      <c r="G15" s="398"/>
      <c r="H15" s="398"/>
      <c r="I15" s="398"/>
      <c r="J15" s="398"/>
      <c r="K15" s="398"/>
      <c r="L15" s="398"/>
      <c r="M15" s="398"/>
      <c r="N15" s="582"/>
      <c r="O15" s="583"/>
      <c r="P15" s="583"/>
      <c r="Q15" s="583"/>
      <c r="R15" s="583"/>
      <c r="S15" s="583"/>
      <c r="T15" s="584"/>
      <c r="U15" s="399"/>
      <c r="V15" s="399"/>
      <c r="W15" s="399"/>
      <c r="X15" s="399"/>
      <c r="Y15" s="399"/>
    </row>
    <row r="16" spans="1:25" ht="32.4" customHeight="1">
      <c r="A16" s="398"/>
      <c r="B16" s="398"/>
      <c r="C16" s="398"/>
      <c r="D16" s="398" t="s">
        <v>306</v>
      </c>
      <c r="E16" s="398" t="s">
        <v>307</v>
      </c>
      <c r="F16" s="649" t="s">
        <v>308</v>
      </c>
      <c r="G16" s="649"/>
      <c r="H16" s="398" t="s">
        <v>306</v>
      </c>
      <c r="I16" s="649" t="s">
        <v>309</v>
      </c>
      <c r="J16" s="649"/>
      <c r="K16" s="649" t="s">
        <v>310</v>
      </c>
      <c r="L16" s="649"/>
      <c r="M16" s="398"/>
      <c r="N16" s="582"/>
      <c r="O16" s="641" t="s">
        <v>313</v>
      </c>
      <c r="P16" s="641"/>
      <c r="Q16" s="641"/>
      <c r="R16" s="651" t="s">
        <v>315</v>
      </c>
      <c r="S16" s="651"/>
      <c r="T16" s="584"/>
      <c r="U16" s="399"/>
      <c r="V16" s="399"/>
      <c r="W16" s="399"/>
      <c r="X16" s="399"/>
      <c r="Y16" s="399"/>
    </row>
    <row r="17" spans="1:25" ht="32.4" customHeight="1">
      <c r="A17" s="398"/>
      <c r="B17" s="398"/>
      <c r="C17" s="398"/>
      <c r="D17" s="650" t="s">
        <v>311</v>
      </c>
      <c r="E17" s="650"/>
      <c r="F17" s="650"/>
      <c r="G17" s="398"/>
      <c r="H17" s="650" t="s">
        <v>312</v>
      </c>
      <c r="I17" s="650"/>
      <c r="J17" s="650"/>
      <c r="K17" s="576"/>
      <c r="L17" s="398"/>
      <c r="M17" s="398"/>
      <c r="N17" s="582"/>
      <c r="O17" s="640" t="s">
        <v>306</v>
      </c>
      <c r="P17" s="640"/>
      <c r="Q17" s="640"/>
      <c r="R17" s="641" t="s">
        <v>314</v>
      </c>
      <c r="S17" s="641"/>
      <c r="T17" s="642"/>
      <c r="U17" s="399"/>
      <c r="V17" s="399"/>
      <c r="W17" s="399"/>
      <c r="X17" s="399"/>
      <c r="Y17" s="399"/>
    </row>
    <row r="18" spans="1:25" ht="6.6" customHeight="1">
      <c r="A18" s="398"/>
      <c r="B18" s="398"/>
      <c r="C18" s="398"/>
      <c r="D18" s="398"/>
      <c r="E18" s="398"/>
      <c r="F18" s="398"/>
      <c r="G18" s="398"/>
      <c r="H18" s="398"/>
      <c r="I18" s="398"/>
      <c r="J18" s="398"/>
      <c r="K18" s="398"/>
      <c r="L18" s="398"/>
      <c r="M18" s="398"/>
      <c r="N18" s="582"/>
      <c r="O18" s="583" t="s">
        <v>209</v>
      </c>
      <c r="P18" s="583"/>
      <c r="Q18" s="583"/>
      <c r="R18" s="583"/>
      <c r="S18" s="583"/>
      <c r="T18" s="584"/>
      <c r="U18" s="399"/>
      <c r="V18" s="399"/>
      <c r="W18" s="399"/>
      <c r="X18" s="593"/>
      <c r="Y18" s="399"/>
    </row>
    <row r="19" spans="1:25" ht="24" customHeight="1">
      <c r="A19" s="398"/>
      <c r="B19" s="398"/>
      <c r="C19" s="398"/>
      <c r="D19" s="398"/>
      <c r="E19" s="398"/>
      <c r="F19" s="398"/>
      <c r="G19" s="398"/>
      <c r="H19" s="398"/>
      <c r="I19" s="398"/>
      <c r="J19" s="398"/>
      <c r="K19" s="398"/>
      <c r="L19" s="398"/>
      <c r="M19" s="398"/>
      <c r="N19" s="582"/>
      <c r="O19" s="588"/>
      <c r="P19" s="652" t="s">
        <v>486</v>
      </c>
      <c r="Q19" s="653"/>
      <c r="R19" s="653"/>
      <c r="S19" s="588"/>
      <c r="T19" s="584"/>
      <c r="U19" s="399"/>
      <c r="V19" s="399"/>
      <c r="W19" s="399"/>
      <c r="X19" s="399"/>
      <c r="Y19" s="399"/>
    </row>
    <row r="20" spans="1:25" ht="16.2" customHeight="1" thickBot="1">
      <c r="A20" s="398"/>
      <c r="B20" s="398"/>
      <c r="C20" s="398"/>
      <c r="D20" s="398"/>
      <c r="E20" s="398"/>
      <c r="F20" s="398"/>
      <c r="G20" s="398"/>
      <c r="H20" s="398"/>
      <c r="I20" s="398"/>
      <c r="J20" s="398"/>
      <c r="K20" s="398"/>
      <c r="L20" s="398"/>
      <c r="M20" s="398"/>
      <c r="N20" s="585"/>
      <c r="O20" s="586"/>
      <c r="P20" s="586"/>
      <c r="Q20" s="586"/>
      <c r="R20" s="586"/>
      <c r="S20" s="586"/>
      <c r="T20" s="587"/>
      <c r="U20" s="399"/>
      <c r="V20" s="399"/>
      <c r="W20" s="399"/>
      <c r="X20" s="399"/>
      <c r="Y20" s="399"/>
    </row>
    <row r="21" spans="1:25" ht="16.8" thickTop="1">
      <c r="A21" s="398"/>
      <c r="B21" s="398"/>
      <c r="C21" s="654" t="s">
        <v>316</v>
      </c>
      <c r="D21" s="654"/>
      <c r="E21" s="654"/>
      <c r="F21" s="654"/>
      <c r="G21" s="654"/>
      <c r="H21" s="654"/>
      <c r="I21" s="654"/>
      <c r="J21" s="654"/>
      <c r="K21" s="654"/>
      <c r="L21" s="654"/>
      <c r="M21" s="654"/>
      <c r="N21" s="654"/>
      <c r="O21" s="654"/>
      <c r="P21" s="654"/>
      <c r="Q21" s="654"/>
      <c r="R21" s="654"/>
      <c r="S21" s="654"/>
      <c r="T21" s="654"/>
      <c r="U21" s="399"/>
      <c r="V21" s="399"/>
      <c r="W21" s="399"/>
      <c r="X21" s="399"/>
      <c r="Y21" s="399"/>
    </row>
    <row r="22" spans="1:25" ht="48.6" customHeight="1">
      <c r="A22" s="398"/>
      <c r="B22" s="398"/>
      <c r="C22" s="654"/>
      <c r="D22" s="654"/>
      <c r="E22" s="654"/>
      <c r="F22" s="654"/>
      <c r="G22" s="654"/>
      <c r="H22" s="654"/>
      <c r="I22" s="654"/>
      <c r="J22" s="654"/>
      <c r="K22" s="654"/>
      <c r="L22" s="654"/>
      <c r="M22" s="654"/>
      <c r="N22" s="654"/>
      <c r="O22" s="654"/>
      <c r="P22" s="654"/>
      <c r="Q22" s="654"/>
      <c r="R22" s="654"/>
      <c r="S22" s="654"/>
      <c r="T22" s="654"/>
      <c r="U22" s="399"/>
      <c r="V22" s="399"/>
      <c r="W22" s="399"/>
      <c r="X22" s="399"/>
      <c r="Y22" s="399"/>
    </row>
    <row r="23" spans="1:25" ht="48.6" customHeight="1">
      <c r="A23" s="398"/>
      <c r="B23" s="398"/>
      <c r="C23" s="639" t="s">
        <v>318</v>
      </c>
      <c r="D23" s="639"/>
      <c r="E23" s="639"/>
      <c r="F23" s="644" t="s">
        <v>317</v>
      </c>
      <c r="G23" s="644"/>
      <c r="H23" s="644"/>
      <c r="I23" s="644"/>
      <c r="J23" s="644"/>
      <c r="K23" s="644"/>
      <c r="L23" s="644"/>
      <c r="M23" s="644"/>
      <c r="N23" s="644"/>
      <c r="O23" s="644"/>
      <c r="P23" s="639" t="s">
        <v>319</v>
      </c>
      <c r="Q23" s="639"/>
      <c r="R23" s="639"/>
      <c r="S23" s="639"/>
      <c r="T23" s="590"/>
      <c r="U23" s="399"/>
      <c r="V23" s="399"/>
      <c r="W23" s="399"/>
      <c r="X23" s="399"/>
      <c r="Y23" s="399"/>
    </row>
    <row r="24" spans="1:25" ht="16.2" customHeight="1">
      <c r="A24" s="398"/>
      <c r="B24" s="398"/>
      <c r="C24" s="398"/>
      <c r="D24" s="398"/>
      <c r="E24" s="398"/>
      <c r="F24" s="589"/>
      <c r="G24" s="589"/>
      <c r="H24" s="589"/>
      <c r="I24" s="589"/>
      <c r="J24" s="591"/>
      <c r="K24" s="591"/>
      <c r="L24" s="591"/>
      <c r="M24" s="591"/>
      <c r="N24" s="591"/>
      <c r="O24" s="591"/>
      <c r="P24" s="591"/>
      <c r="Q24" s="591"/>
      <c r="R24" s="591"/>
      <c r="S24" s="591"/>
      <c r="T24" s="591"/>
      <c r="U24" s="399"/>
      <c r="V24" s="399"/>
      <c r="W24" s="399"/>
      <c r="X24" s="399"/>
      <c r="Y24" s="399"/>
    </row>
    <row r="25" spans="1:25" ht="16.2" customHeight="1">
      <c r="A25" s="398"/>
      <c r="B25" s="398"/>
      <c r="C25" s="398"/>
      <c r="D25" s="398"/>
      <c r="E25" s="398"/>
      <c r="F25" s="589"/>
      <c r="G25" s="589"/>
      <c r="H25" s="589"/>
      <c r="I25" s="589"/>
      <c r="J25" s="643"/>
      <c r="K25" s="643"/>
      <c r="L25" s="643"/>
      <c r="M25" s="643"/>
      <c r="N25" s="643"/>
      <c r="O25" s="643"/>
      <c r="P25" s="643"/>
      <c r="Q25" s="643"/>
      <c r="R25" s="643"/>
      <c r="S25" s="643"/>
      <c r="T25" s="643"/>
      <c r="U25" s="399"/>
      <c r="V25" s="399"/>
      <c r="W25" s="399"/>
      <c r="X25" s="399"/>
      <c r="Y25" s="399"/>
    </row>
    <row r="26" spans="1:25" ht="13.2" customHeight="1">
      <c r="A26" s="401"/>
      <c r="B26" s="401"/>
      <c r="C26" s="401"/>
      <c r="D26" s="401"/>
      <c r="E26" s="402"/>
      <c r="F26" s="592"/>
      <c r="G26" s="592"/>
      <c r="H26" s="592"/>
      <c r="I26" s="592"/>
      <c r="J26" s="643"/>
      <c r="K26" s="643"/>
      <c r="L26" s="643"/>
      <c r="M26" s="643"/>
      <c r="N26" s="643"/>
      <c r="O26" s="643"/>
      <c r="P26" s="643"/>
      <c r="Q26" s="643"/>
      <c r="R26" s="643"/>
      <c r="S26" s="643"/>
      <c r="T26" s="643"/>
      <c r="U26" s="399"/>
      <c r="V26" s="399"/>
      <c r="W26" s="399"/>
      <c r="X26" s="399"/>
      <c r="Y26" s="399"/>
    </row>
    <row r="27" spans="1:25" ht="13.2" customHeight="1">
      <c r="A27" s="401"/>
      <c r="B27" s="401"/>
      <c r="C27" s="401"/>
      <c r="D27" s="401"/>
      <c r="E27" s="402"/>
      <c r="F27" s="592"/>
      <c r="G27" s="592"/>
      <c r="H27" s="592"/>
      <c r="I27" s="592"/>
      <c r="J27" s="643"/>
      <c r="K27" s="643"/>
      <c r="L27" s="643"/>
      <c r="M27" s="643"/>
      <c r="N27" s="643"/>
      <c r="O27" s="643"/>
      <c r="P27" s="643"/>
      <c r="Q27" s="643"/>
      <c r="R27" s="643"/>
      <c r="S27" s="643"/>
      <c r="T27" s="643"/>
      <c r="U27" s="399"/>
      <c r="V27" s="399"/>
      <c r="W27" s="399"/>
      <c r="X27" s="399"/>
      <c r="Y27" s="399"/>
    </row>
    <row r="28" spans="1:25" ht="13.2" customHeight="1">
      <c r="A28" s="401"/>
      <c r="B28" s="401"/>
      <c r="C28" s="401"/>
      <c r="D28" s="401"/>
      <c r="E28" s="402"/>
      <c r="F28" s="402"/>
      <c r="G28" s="402"/>
      <c r="H28" s="402"/>
      <c r="I28" s="402"/>
      <c r="J28" s="400"/>
      <c r="K28" s="400"/>
      <c r="L28" s="400"/>
      <c r="M28" s="400"/>
      <c r="N28" s="400"/>
      <c r="O28" s="400"/>
      <c r="P28" s="400"/>
      <c r="Q28" s="400"/>
      <c r="R28" s="400"/>
      <c r="S28" s="400"/>
      <c r="T28" s="400"/>
      <c r="U28" s="399"/>
      <c r="V28" s="399"/>
      <c r="W28" s="399"/>
      <c r="X28" s="399"/>
      <c r="Y28" s="399"/>
    </row>
    <row r="29" spans="1:25" ht="13.2" customHeight="1">
      <c r="A29" s="401"/>
      <c r="B29" s="401"/>
      <c r="C29" s="401"/>
      <c r="D29" s="401"/>
      <c r="E29" s="402"/>
      <c r="F29" s="402"/>
      <c r="G29" s="402"/>
      <c r="H29" s="402"/>
      <c r="I29" s="402"/>
      <c r="J29" s="400"/>
      <c r="K29" s="400"/>
      <c r="L29" s="400"/>
      <c r="M29" s="400"/>
      <c r="N29" s="400"/>
      <c r="O29" s="400"/>
      <c r="P29" s="400"/>
      <c r="Q29" s="400"/>
      <c r="R29" s="400"/>
      <c r="S29" s="400"/>
      <c r="T29" s="400"/>
      <c r="U29" s="399"/>
      <c r="V29" s="399"/>
      <c r="W29" s="399"/>
      <c r="X29" s="399"/>
      <c r="Y29" s="399"/>
    </row>
    <row r="30" spans="1:25">
      <c r="A30" s="401"/>
      <c r="B30" s="401"/>
      <c r="C30" s="401"/>
      <c r="D30" s="401"/>
      <c r="E30" s="402"/>
      <c r="F30" s="402"/>
      <c r="G30" s="402"/>
      <c r="H30" s="402"/>
      <c r="I30" s="402"/>
      <c r="J30" s="402"/>
      <c r="K30" s="402"/>
      <c r="L30" s="402"/>
      <c r="M30" s="402"/>
      <c r="N30" s="402"/>
      <c r="O30" s="399"/>
      <c r="P30" s="399"/>
      <c r="Q30" s="399"/>
      <c r="R30" s="399"/>
      <c r="S30" s="399"/>
      <c r="T30" s="399"/>
      <c r="U30" s="399"/>
      <c r="V30" s="399"/>
      <c r="W30" s="399"/>
      <c r="X30" s="399"/>
      <c r="Y30" s="399"/>
    </row>
    <row r="31" spans="1:25">
      <c r="A31" s="401"/>
      <c r="B31" s="401"/>
      <c r="C31" s="401"/>
      <c r="D31" s="401"/>
      <c r="E31" s="402"/>
      <c r="F31" s="402"/>
      <c r="G31" s="402"/>
      <c r="H31" s="399"/>
      <c r="I31" s="399"/>
      <c r="J31" s="399"/>
      <c r="K31" s="399"/>
      <c r="L31" s="399"/>
      <c r="M31" s="399"/>
      <c r="N31" s="399"/>
      <c r="O31" s="399"/>
      <c r="P31" s="399"/>
      <c r="Q31" s="399"/>
      <c r="R31" s="399"/>
      <c r="S31" s="399"/>
      <c r="T31" s="399"/>
      <c r="U31" s="399"/>
      <c r="V31" s="399"/>
      <c r="W31" s="399"/>
      <c r="X31" s="399"/>
      <c r="Y31" s="399"/>
    </row>
    <row r="32" spans="1:25">
      <c r="A32" s="399"/>
      <c r="B32" s="399"/>
      <c r="C32" s="399"/>
      <c r="D32" s="399"/>
      <c r="E32" s="402"/>
      <c r="F32" s="402"/>
      <c r="G32" s="402"/>
      <c r="H32" s="399"/>
      <c r="I32" s="399"/>
      <c r="J32" s="399"/>
      <c r="K32" s="399"/>
      <c r="L32" s="399"/>
      <c r="M32" s="399"/>
      <c r="N32" s="399"/>
      <c r="O32" s="399"/>
      <c r="P32" s="399"/>
      <c r="Q32" s="399"/>
      <c r="R32" s="399"/>
      <c r="S32" s="399"/>
      <c r="T32" s="399"/>
      <c r="U32" s="399"/>
      <c r="V32" s="399"/>
      <c r="W32" s="399"/>
      <c r="X32" s="399"/>
      <c r="Y32" s="399"/>
    </row>
    <row r="33" spans="1:25" ht="156.6" customHeight="1">
      <c r="A33" s="399"/>
      <c r="B33" s="399"/>
      <c r="C33" s="399"/>
      <c r="D33" s="399"/>
      <c r="E33" s="403"/>
      <c r="F33" s="404"/>
      <c r="G33" s="404"/>
      <c r="H33" s="404"/>
      <c r="I33" s="404"/>
      <c r="J33" s="404"/>
      <c r="K33" s="404"/>
      <c r="L33" s="404"/>
      <c r="M33" s="404"/>
      <c r="N33" s="404"/>
      <c r="O33" s="399"/>
      <c r="P33" s="399"/>
      <c r="Q33" s="399"/>
      <c r="R33" s="399"/>
      <c r="S33" s="399"/>
      <c r="T33" s="399"/>
      <c r="U33" s="399"/>
      <c r="V33" s="399"/>
      <c r="W33" s="399"/>
      <c r="X33" s="399"/>
      <c r="Y33" s="399"/>
    </row>
    <row r="34" spans="1:25">
      <c r="A34" s="399"/>
      <c r="B34" s="399"/>
      <c r="C34" s="399"/>
      <c r="D34" s="399"/>
      <c r="E34" s="399"/>
      <c r="F34" s="402"/>
      <c r="G34" s="402"/>
      <c r="H34" s="399"/>
      <c r="I34" s="399"/>
      <c r="J34" s="399"/>
      <c r="K34" s="399"/>
      <c r="L34" s="399"/>
      <c r="M34" s="399"/>
      <c r="N34" s="399"/>
      <c r="O34" s="399"/>
      <c r="P34" s="399"/>
      <c r="Q34" s="399"/>
      <c r="R34" s="399"/>
      <c r="S34" s="399"/>
      <c r="T34" s="399"/>
      <c r="U34" s="399"/>
      <c r="V34" s="399"/>
      <c r="W34" s="399"/>
      <c r="X34" s="399"/>
      <c r="Y34" s="399"/>
    </row>
    <row r="35" spans="1:25">
      <c r="A35" s="399"/>
      <c r="B35" s="399"/>
      <c r="C35" s="399"/>
      <c r="D35" s="399"/>
      <c r="E35" s="399"/>
      <c r="F35" s="402"/>
      <c r="G35" s="402"/>
      <c r="H35" s="399"/>
      <c r="I35" s="399"/>
      <c r="J35" s="399"/>
      <c r="K35" s="399"/>
      <c r="L35" s="399"/>
      <c r="M35" s="399"/>
      <c r="N35" s="399"/>
      <c r="O35" s="399"/>
      <c r="P35" s="399"/>
      <c r="Q35" s="399"/>
      <c r="R35" s="399"/>
      <c r="S35" s="399"/>
      <c r="T35" s="399"/>
      <c r="U35" s="399"/>
      <c r="V35" s="399"/>
      <c r="W35" s="399"/>
      <c r="X35" s="399"/>
      <c r="Y35" s="399"/>
    </row>
    <row r="36" spans="1:25">
      <c r="A36" s="399"/>
      <c r="B36" s="399"/>
      <c r="C36" s="399"/>
      <c r="D36" s="399"/>
      <c r="E36" s="399"/>
      <c r="F36" s="402"/>
      <c r="G36" s="402"/>
      <c r="H36" s="399"/>
      <c r="I36" s="399"/>
      <c r="J36" s="399"/>
      <c r="K36" s="399"/>
      <c r="L36" s="399"/>
      <c r="M36" s="399"/>
      <c r="N36" s="399"/>
      <c r="O36" s="399"/>
      <c r="P36" s="399"/>
      <c r="Q36" s="399"/>
      <c r="R36" s="399"/>
      <c r="S36" s="399"/>
      <c r="T36" s="399"/>
      <c r="U36" s="399"/>
      <c r="V36" s="399"/>
      <c r="W36" s="399"/>
      <c r="X36" s="399"/>
      <c r="Y36" s="399"/>
    </row>
    <row r="37" spans="1:25">
      <c r="A37" s="399"/>
      <c r="B37" s="399"/>
      <c r="C37" s="399"/>
      <c r="D37" s="399"/>
      <c r="E37" s="399"/>
      <c r="F37" s="402"/>
      <c r="G37" s="402"/>
      <c r="H37" s="399"/>
      <c r="I37" s="399"/>
      <c r="J37" s="399"/>
      <c r="K37" s="399"/>
      <c r="L37" s="399"/>
      <c r="M37" s="399"/>
      <c r="N37" s="399"/>
      <c r="O37" s="399"/>
      <c r="P37" s="399"/>
      <c r="Q37" s="399"/>
      <c r="R37" s="399"/>
      <c r="S37" s="399"/>
      <c r="T37" s="399"/>
      <c r="U37" s="399"/>
      <c r="V37" s="399"/>
      <c r="W37" s="399"/>
      <c r="X37" s="399"/>
      <c r="Y37" s="399"/>
    </row>
    <row r="38" spans="1:25">
      <c r="A38" s="399"/>
      <c r="B38" s="399"/>
      <c r="C38" s="399"/>
      <c r="D38" s="399"/>
      <c r="E38" s="399"/>
      <c r="F38" s="402"/>
      <c r="G38" s="402"/>
      <c r="H38" s="399"/>
      <c r="I38" s="399"/>
      <c r="J38" s="399"/>
      <c r="K38" s="399"/>
      <c r="L38" s="399"/>
      <c r="M38" s="399"/>
      <c r="N38" s="399"/>
      <c r="O38" s="399"/>
      <c r="P38" s="399"/>
      <c r="Q38" s="399"/>
      <c r="R38" s="399"/>
      <c r="S38" s="399"/>
      <c r="T38" s="399"/>
      <c r="U38" s="399"/>
      <c r="V38" s="399"/>
      <c r="W38" s="399"/>
      <c r="X38" s="399"/>
      <c r="Y38" s="399"/>
    </row>
    <row r="39" spans="1:25">
      <c r="A39" s="399"/>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row>
    <row r="40" spans="1:25">
      <c r="A40" s="399"/>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row>
    <row r="41" spans="1:25">
      <c r="A41" s="399"/>
      <c r="B41" s="399"/>
      <c r="C41" s="399"/>
      <c r="D41" s="399"/>
      <c r="E41" s="399"/>
      <c r="F41" s="399"/>
      <c r="G41" s="399"/>
      <c r="H41" s="399"/>
      <c r="I41" s="399"/>
      <c r="J41" s="399"/>
      <c r="K41" s="399"/>
      <c r="L41" s="399"/>
      <c r="M41" s="399"/>
      <c r="N41" s="399"/>
      <c r="O41" s="399"/>
      <c r="P41" s="399"/>
      <c r="Q41" s="399"/>
      <c r="R41" s="399"/>
      <c r="S41" s="399"/>
      <c r="T41" s="399"/>
      <c r="U41" s="399"/>
      <c r="V41" s="399"/>
      <c r="W41" s="399"/>
      <c r="X41" s="399"/>
      <c r="Y41" s="399"/>
    </row>
    <row r="42" spans="1:25">
      <c r="A42" s="399"/>
      <c r="B42" s="399"/>
      <c r="C42" s="399"/>
      <c r="D42" s="399"/>
      <c r="E42" s="399"/>
      <c r="F42" s="399"/>
      <c r="G42" s="399"/>
      <c r="H42" s="399"/>
      <c r="I42" s="399"/>
      <c r="J42" s="399"/>
      <c r="K42" s="399"/>
      <c r="L42" s="399"/>
      <c r="M42" s="399"/>
      <c r="N42" s="399"/>
      <c r="O42" s="399"/>
      <c r="P42" s="399"/>
      <c r="Q42" s="399"/>
      <c r="R42" s="399"/>
      <c r="S42" s="399"/>
      <c r="T42" s="399"/>
      <c r="U42" s="399"/>
      <c r="V42" s="399"/>
      <c r="W42" s="399"/>
      <c r="X42" s="399"/>
      <c r="Y42" s="399"/>
    </row>
    <row r="43" spans="1:25">
      <c r="A43" s="399"/>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row>
    <row r="44" spans="1:25">
      <c r="A44" s="399"/>
      <c r="B44" s="399"/>
      <c r="C44" s="399"/>
      <c r="D44" s="399"/>
      <c r="E44" s="405"/>
      <c r="F44" s="402"/>
      <c r="G44" s="402"/>
      <c r="H44" s="399"/>
      <c r="I44" s="399"/>
      <c r="J44" s="399"/>
      <c r="K44" s="399"/>
      <c r="L44" s="399"/>
      <c r="M44" s="399"/>
      <c r="N44" s="399"/>
      <c r="O44" s="399"/>
      <c r="P44" s="399"/>
      <c r="Q44" s="399"/>
      <c r="R44" s="399"/>
      <c r="S44" s="399"/>
      <c r="T44" s="399"/>
      <c r="U44" s="399"/>
      <c r="V44" s="399"/>
      <c r="W44" s="399"/>
      <c r="X44" s="399"/>
      <c r="Y44" s="399"/>
    </row>
    <row r="45" spans="1:25">
      <c r="A45" s="399"/>
      <c r="B45" s="399"/>
      <c r="C45" s="399"/>
      <c r="D45" s="399"/>
      <c r="E45" s="402"/>
      <c r="F45" s="402"/>
      <c r="G45" s="402"/>
      <c r="H45" s="399"/>
      <c r="I45" s="399"/>
      <c r="J45" s="399"/>
      <c r="K45" s="399"/>
      <c r="L45" s="399"/>
      <c r="M45" s="399"/>
      <c r="N45" s="399"/>
      <c r="O45" s="399"/>
      <c r="P45" s="399"/>
      <c r="Q45" s="399"/>
      <c r="R45" s="399"/>
      <c r="S45" s="399"/>
      <c r="T45" s="399"/>
      <c r="U45" s="399"/>
      <c r="V45" s="399"/>
      <c r="W45" s="399"/>
      <c r="X45" s="399"/>
      <c r="Y45" s="399"/>
    </row>
    <row r="46" spans="1:25">
      <c r="A46" s="399"/>
      <c r="B46" s="399"/>
      <c r="C46" s="399"/>
      <c r="D46" s="399"/>
      <c r="E46" s="402"/>
      <c r="F46" s="402"/>
      <c r="G46" s="402"/>
      <c r="H46" s="399"/>
      <c r="I46" s="399"/>
      <c r="J46" s="399"/>
      <c r="K46" s="399"/>
      <c r="L46" s="399"/>
      <c r="M46" s="399"/>
      <c r="N46" s="399"/>
      <c r="O46" s="399"/>
      <c r="P46" s="399"/>
      <c r="Q46" s="399"/>
      <c r="R46" s="399"/>
      <c r="S46" s="399"/>
      <c r="T46" s="399"/>
      <c r="U46" s="399"/>
      <c r="V46" s="399"/>
      <c r="W46" s="399"/>
      <c r="X46" s="399"/>
      <c r="Y46" s="399"/>
    </row>
    <row r="47" spans="1:25">
      <c r="A47" s="399"/>
      <c r="B47" s="399"/>
      <c r="C47" s="399"/>
      <c r="D47" s="399"/>
      <c r="E47" s="402"/>
      <c r="F47" s="402"/>
      <c r="G47" s="402"/>
      <c r="H47" s="399"/>
      <c r="I47" s="399"/>
      <c r="J47" s="399"/>
      <c r="K47" s="399"/>
      <c r="L47" s="399"/>
      <c r="M47" s="399"/>
      <c r="N47" s="399"/>
      <c r="O47" s="399"/>
      <c r="P47" s="399"/>
      <c r="Q47" s="399"/>
      <c r="R47" s="399"/>
      <c r="S47" s="399"/>
      <c r="T47" s="399"/>
      <c r="U47" s="399"/>
      <c r="V47" s="399"/>
      <c r="W47" s="399"/>
      <c r="X47" s="399"/>
      <c r="Y47" s="399"/>
    </row>
    <row r="48" spans="1:25">
      <c r="A48" s="399"/>
      <c r="B48" s="399"/>
      <c r="C48" s="399"/>
      <c r="D48" s="399"/>
      <c r="E48" s="402"/>
      <c r="F48" s="402"/>
      <c r="G48" s="402"/>
      <c r="H48" s="399"/>
      <c r="I48" s="399"/>
      <c r="J48" s="399"/>
      <c r="K48" s="399"/>
      <c r="L48" s="399"/>
      <c r="M48" s="399"/>
      <c r="N48" s="399"/>
      <c r="O48" s="399"/>
      <c r="P48" s="399"/>
      <c r="Q48" s="399"/>
      <c r="R48" s="399"/>
      <c r="S48" s="399"/>
      <c r="T48" s="399"/>
      <c r="U48" s="399"/>
      <c r="V48" s="399"/>
      <c r="W48" s="399"/>
      <c r="X48" s="399"/>
      <c r="Y48" s="399"/>
    </row>
    <row r="49" spans="1:25">
      <c r="A49" s="399"/>
      <c r="B49" s="399"/>
      <c r="C49" s="399"/>
      <c r="D49" s="399"/>
      <c r="E49" s="402"/>
      <c r="F49" s="402"/>
      <c r="G49" s="402"/>
      <c r="H49" s="399"/>
      <c r="I49" s="399"/>
      <c r="J49" s="399"/>
      <c r="K49" s="399"/>
      <c r="L49" s="399"/>
      <c r="M49" s="399"/>
      <c r="N49" s="399"/>
      <c r="O49" s="399"/>
      <c r="P49" s="399"/>
      <c r="Q49" s="399"/>
      <c r="R49" s="399"/>
      <c r="S49" s="399"/>
      <c r="T49" s="399"/>
      <c r="U49" s="399"/>
      <c r="V49" s="399"/>
      <c r="W49" s="399"/>
      <c r="X49" s="399"/>
      <c r="Y49" s="399"/>
    </row>
    <row r="50" spans="1:25">
      <c r="A50" s="399"/>
      <c r="B50" s="399"/>
      <c r="C50" s="399"/>
      <c r="D50" s="399"/>
      <c r="E50" s="402"/>
      <c r="F50" s="402"/>
      <c r="G50" s="402"/>
      <c r="H50" s="399"/>
      <c r="I50" s="399"/>
      <c r="J50" s="399"/>
      <c r="K50" s="399"/>
      <c r="L50" s="399"/>
      <c r="M50" s="399"/>
      <c r="N50" s="399"/>
      <c r="O50" s="399"/>
      <c r="P50" s="399"/>
      <c r="Q50" s="399"/>
      <c r="R50" s="399"/>
      <c r="S50" s="399"/>
      <c r="T50" s="399"/>
      <c r="U50" s="399"/>
      <c r="V50" s="399"/>
      <c r="W50" s="399"/>
      <c r="X50" s="399"/>
      <c r="Y50" s="399"/>
    </row>
    <row r="51" spans="1:25">
      <c r="A51" s="399"/>
      <c r="B51" s="399"/>
      <c r="C51" s="399"/>
      <c r="D51" s="399"/>
      <c r="E51" s="402"/>
      <c r="F51" s="402"/>
      <c r="G51" s="402"/>
      <c r="H51" s="399"/>
      <c r="I51" s="399"/>
      <c r="J51" s="399"/>
      <c r="K51" s="399"/>
      <c r="L51" s="399"/>
      <c r="M51" s="399"/>
      <c r="N51" s="399"/>
      <c r="O51" s="399"/>
      <c r="P51" s="399"/>
      <c r="Q51" s="399"/>
      <c r="R51" s="399"/>
      <c r="S51" s="399"/>
      <c r="T51" s="399"/>
      <c r="U51" s="399"/>
      <c r="V51" s="399"/>
      <c r="W51" s="399"/>
      <c r="X51" s="399"/>
      <c r="Y51" s="399"/>
    </row>
    <row r="52" spans="1:25">
      <c r="A52" s="399"/>
      <c r="B52" s="399"/>
      <c r="C52" s="399"/>
      <c r="D52" s="399"/>
      <c r="E52" s="402"/>
      <c r="F52" s="402"/>
      <c r="G52" s="402"/>
      <c r="H52" s="399"/>
      <c r="I52" s="399"/>
      <c r="J52" s="399"/>
      <c r="K52" s="399"/>
      <c r="L52" s="399"/>
      <c r="M52" s="399"/>
      <c r="N52" s="399"/>
      <c r="O52" s="399"/>
      <c r="P52" s="399"/>
      <c r="Q52" s="399"/>
      <c r="R52" s="399"/>
      <c r="S52" s="399"/>
      <c r="T52" s="399"/>
      <c r="U52" s="399"/>
      <c r="V52" s="399"/>
      <c r="W52" s="399"/>
      <c r="X52" s="399"/>
      <c r="Y52" s="399"/>
    </row>
    <row r="53" spans="1:25">
      <c r="A53" s="399"/>
      <c r="B53" s="399"/>
      <c r="C53" s="399"/>
      <c r="D53" s="399"/>
      <c r="E53" s="402"/>
      <c r="F53" s="402"/>
      <c r="G53" s="402"/>
      <c r="H53" s="399"/>
      <c r="I53" s="399"/>
      <c r="J53" s="399"/>
      <c r="K53" s="399"/>
      <c r="L53" s="399"/>
      <c r="M53" s="399"/>
      <c r="N53" s="399"/>
      <c r="O53" s="399"/>
      <c r="P53" s="399"/>
      <c r="Q53" s="399"/>
      <c r="R53" s="399"/>
      <c r="S53" s="399"/>
      <c r="T53" s="399"/>
      <c r="U53" s="399"/>
      <c r="V53" s="399"/>
      <c r="W53" s="399"/>
      <c r="X53" s="399"/>
      <c r="Y53" s="399"/>
    </row>
    <row r="54" spans="1:25">
      <c r="A54" s="399"/>
      <c r="B54" s="399"/>
      <c r="C54" s="399"/>
      <c r="D54" s="399"/>
      <c r="E54" s="402"/>
      <c r="F54" s="402"/>
      <c r="G54" s="402"/>
      <c r="H54" s="399"/>
      <c r="I54" s="399"/>
      <c r="J54" s="399"/>
      <c r="K54" s="399"/>
      <c r="L54" s="399"/>
      <c r="M54" s="399"/>
      <c r="N54" s="399"/>
      <c r="O54" s="399"/>
      <c r="P54" s="399"/>
      <c r="Q54" s="399"/>
      <c r="R54" s="399"/>
      <c r="S54" s="399"/>
      <c r="T54" s="399"/>
      <c r="U54" s="399"/>
      <c r="V54" s="399"/>
      <c r="W54" s="399"/>
      <c r="X54" s="399"/>
      <c r="Y54" s="399"/>
    </row>
    <row r="55" spans="1:25">
      <c r="A55" s="399"/>
      <c r="B55" s="399"/>
      <c r="C55" s="399"/>
      <c r="D55" s="399"/>
      <c r="E55" s="402"/>
      <c r="F55" s="402"/>
      <c r="G55" s="402"/>
      <c r="H55" s="399"/>
      <c r="I55" s="399"/>
      <c r="J55" s="399"/>
      <c r="K55" s="399"/>
      <c r="L55" s="399"/>
      <c r="M55" s="399"/>
      <c r="N55" s="399"/>
      <c r="O55" s="399"/>
      <c r="P55" s="399"/>
      <c r="Q55" s="399"/>
      <c r="R55" s="399"/>
      <c r="S55" s="399"/>
      <c r="T55" s="399"/>
      <c r="U55" s="399"/>
      <c r="V55" s="399"/>
      <c r="W55" s="399"/>
      <c r="X55" s="399"/>
      <c r="Y55" s="399"/>
    </row>
    <row r="56" spans="1:25">
      <c r="A56" s="399"/>
      <c r="B56" s="399"/>
      <c r="C56" s="399"/>
      <c r="D56" s="399"/>
      <c r="E56" s="402"/>
      <c r="F56" s="402"/>
      <c r="G56" s="402"/>
      <c r="H56" s="399"/>
      <c r="I56" s="399"/>
      <c r="J56" s="399"/>
      <c r="K56" s="399"/>
      <c r="L56" s="399"/>
      <c r="M56" s="399"/>
      <c r="N56" s="399"/>
      <c r="O56" s="399"/>
      <c r="P56" s="399"/>
      <c r="Q56" s="399"/>
      <c r="R56" s="399"/>
      <c r="S56" s="399"/>
      <c r="T56" s="399"/>
      <c r="U56" s="399"/>
      <c r="V56" s="399"/>
      <c r="W56" s="399"/>
      <c r="X56" s="399"/>
      <c r="Y56" s="399"/>
    </row>
    <row r="57" spans="1:25">
      <c r="A57" s="399"/>
      <c r="B57" s="399"/>
      <c r="C57" s="399"/>
      <c r="D57" s="399"/>
      <c r="E57" s="402"/>
      <c r="F57" s="402"/>
      <c r="G57" s="402"/>
      <c r="H57" s="399"/>
      <c r="I57" s="399"/>
      <c r="J57" s="399"/>
      <c r="K57" s="399"/>
      <c r="L57" s="399"/>
      <c r="M57" s="399"/>
      <c r="N57" s="399"/>
      <c r="O57" s="399"/>
      <c r="P57" s="399"/>
      <c r="Q57" s="399"/>
      <c r="R57" s="399"/>
      <c r="S57" s="399"/>
      <c r="T57" s="399"/>
      <c r="U57" s="399"/>
      <c r="V57" s="399"/>
      <c r="W57" s="399"/>
      <c r="X57" s="399"/>
      <c r="Y57" s="399"/>
    </row>
    <row r="58" spans="1:25">
      <c r="A58" s="399"/>
      <c r="B58" s="399"/>
      <c r="C58" s="399"/>
      <c r="D58" s="399"/>
      <c r="E58" s="402"/>
      <c r="F58" s="402"/>
      <c r="G58" s="402"/>
      <c r="H58" s="399"/>
      <c r="I58" s="399"/>
      <c r="J58" s="399"/>
      <c r="K58" s="399"/>
      <c r="L58" s="399"/>
      <c r="M58" s="399"/>
      <c r="N58" s="399"/>
      <c r="O58" s="399"/>
      <c r="P58" s="399"/>
      <c r="Q58" s="399"/>
      <c r="R58" s="399"/>
      <c r="S58" s="399"/>
      <c r="T58" s="399"/>
      <c r="U58" s="399"/>
      <c r="V58" s="399"/>
      <c r="W58" s="399"/>
      <c r="X58" s="399"/>
      <c r="Y58" s="399"/>
    </row>
    <row r="59" spans="1:25">
      <c r="A59" s="399"/>
      <c r="B59" s="399"/>
      <c r="C59" s="399"/>
      <c r="D59" s="399"/>
      <c r="E59" s="402"/>
      <c r="F59" s="402"/>
      <c r="G59" s="402"/>
      <c r="H59" s="399"/>
      <c r="I59" s="399"/>
      <c r="J59" s="399"/>
      <c r="K59" s="399"/>
      <c r="L59" s="399"/>
      <c r="M59" s="399"/>
      <c r="N59" s="399"/>
      <c r="O59" s="399"/>
      <c r="P59" s="399"/>
      <c r="Q59" s="399"/>
      <c r="R59" s="399"/>
      <c r="S59" s="399"/>
      <c r="T59" s="399"/>
      <c r="U59" s="399"/>
      <c r="V59" s="399"/>
      <c r="W59" s="399"/>
      <c r="X59" s="399"/>
      <c r="Y59" s="399"/>
    </row>
    <row r="60" spans="1:25">
      <c r="A60" s="399"/>
      <c r="B60" s="399"/>
      <c r="C60" s="399"/>
      <c r="D60" s="399"/>
      <c r="E60" s="402"/>
      <c r="F60" s="402"/>
      <c r="G60" s="402"/>
      <c r="H60" s="399"/>
      <c r="I60" s="399"/>
      <c r="J60" s="399"/>
      <c r="K60" s="399"/>
      <c r="L60" s="399"/>
      <c r="M60" s="399"/>
      <c r="N60" s="399"/>
      <c r="O60" s="399"/>
      <c r="P60" s="399"/>
      <c r="Q60" s="399"/>
      <c r="R60" s="399"/>
      <c r="S60" s="399"/>
      <c r="T60" s="399"/>
      <c r="U60" s="399"/>
      <c r="V60" s="399"/>
      <c r="W60" s="399"/>
      <c r="X60" s="399"/>
      <c r="Y60" s="399"/>
    </row>
    <row r="61" spans="1:25">
      <c r="A61" s="399"/>
      <c r="B61" s="399"/>
      <c r="C61" s="399"/>
      <c r="D61" s="399"/>
      <c r="E61" s="402"/>
      <c r="F61" s="402"/>
      <c r="G61" s="402"/>
      <c r="H61" s="399"/>
      <c r="I61" s="399"/>
      <c r="J61" s="399"/>
      <c r="K61" s="399"/>
      <c r="L61" s="399"/>
      <c r="M61" s="399"/>
      <c r="N61" s="399"/>
      <c r="O61" s="399"/>
      <c r="P61" s="399"/>
      <c r="Q61" s="399"/>
      <c r="R61" s="399"/>
      <c r="S61" s="399"/>
      <c r="T61" s="399"/>
      <c r="U61" s="399"/>
      <c r="V61" s="399"/>
      <c r="W61" s="399"/>
      <c r="X61" s="399"/>
      <c r="Y61" s="399"/>
    </row>
    <row r="62" spans="1:25">
      <c r="A62" s="399"/>
      <c r="B62" s="399"/>
      <c r="C62" s="399"/>
      <c r="D62" s="399"/>
      <c r="E62" s="402"/>
      <c r="F62" s="402"/>
      <c r="G62" s="402"/>
      <c r="H62" s="399"/>
      <c r="I62" s="399"/>
      <c r="J62" s="399"/>
      <c r="K62" s="399"/>
      <c r="L62" s="399"/>
      <c r="M62" s="399"/>
      <c r="N62" s="399"/>
      <c r="O62" s="399"/>
      <c r="P62" s="399"/>
      <c r="Q62" s="399"/>
      <c r="R62" s="399"/>
      <c r="S62" s="399"/>
      <c r="T62" s="399"/>
      <c r="U62" s="399"/>
      <c r="V62" s="399"/>
      <c r="W62" s="399"/>
      <c r="X62" s="399"/>
      <c r="Y62" s="399"/>
    </row>
    <row r="63" spans="1:25">
      <c r="A63" s="399"/>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row>
    <row r="64" spans="1:25">
      <c r="A64" s="399"/>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row>
    <row r="65" spans="1:25">
      <c r="A65" s="399"/>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row>
    <row r="66" spans="1:25">
      <c r="A66" s="399"/>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row>
    <row r="67" spans="1:25">
      <c r="A67" s="399"/>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row>
    <row r="68" spans="1:25">
      <c r="A68" s="399"/>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row>
    <row r="69" spans="1:25">
      <c r="A69" s="399"/>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row>
    <row r="70" spans="1:25">
      <c r="A70" s="399"/>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row>
    <row r="71" spans="1:25">
      <c r="A71" s="399"/>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row>
    <row r="72" spans="1:25">
      <c r="A72" s="399"/>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row>
    <row r="73" spans="1:25">
      <c r="A73" s="399"/>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row>
    <row r="74" spans="1:25">
      <c r="A74" s="399"/>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row>
    <row r="75" spans="1:25">
      <c r="A75" s="399"/>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row>
    <row r="76" spans="1:25">
      <c r="A76" s="399"/>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row>
    <row r="77" spans="1:25">
      <c r="A77" s="399"/>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row>
    <row r="78" spans="1:25">
      <c r="A78" s="399"/>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row>
    <row r="79" spans="1:25">
      <c r="A79" s="399"/>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row>
    <row r="80" spans="1:25">
      <c r="A80" s="399"/>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row>
    <row r="81" spans="1:25">
      <c r="A81" s="399"/>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row>
    <row r="82" spans="1:25">
      <c r="A82" s="399"/>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row>
    <row r="83" spans="1:25">
      <c r="A83" s="399"/>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row>
    <row r="84" spans="1:25">
      <c r="A84" s="399"/>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row>
    <row r="85" spans="1:25">
      <c r="A85" s="399"/>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row>
    <row r="86" spans="1:25">
      <c r="A86" s="399"/>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row>
    <row r="87" spans="1:25">
      <c r="A87" s="399"/>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row>
    <row r="88" spans="1:25">
      <c r="A88" s="399"/>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row>
    <row r="89" spans="1:25">
      <c r="A89" s="399"/>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row>
    <row r="90" spans="1:25">
      <c r="A90" s="399"/>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row>
    <row r="91" spans="1:25">
      <c r="A91" s="399"/>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row>
    <row r="92" spans="1:25">
      <c r="A92" s="399"/>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row>
    <row r="93" spans="1:25">
      <c r="A93" s="399"/>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row>
    <row r="94" spans="1:25">
      <c r="A94" s="399"/>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row>
    <row r="95" spans="1:25">
      <c r="A95" s="399"/>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row>
    <row r="96" spans="1:25">
      <c r="A96" s="399"/>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row>
    <row r="97" spans="1:25">
      <c r="A97" s="399"/>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row>
    <row r="98" spans="1:25">
      <c r="A98" s="399"/>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row>
    <row r="99" spans="1:25">
      <c r="A99" s="399"/>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row>
    <row r="100" spans="1:25">
      <c r="A100" s="399"/>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row>
    <row r="101" spans="1:25">
      <c r="A101" s="399"/>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row>
    <row r="102" spans="1:25">
      <c r="A102" s="399"/>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row>
    <row r="103" spans="1:25">
      <c r="A103" s="399"/>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row>
    <row r="104" spans="1:25">
      <c r="A104" s="399"/>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row>
  </sheetData>
  <sheetProtection formatCells="0" formatColumns="0" formatRows="0" insertColumns="0" insertRows="0" insertHyperlinks="0" deleteColumns="0" deleteRows="0"/>
  <mergeCells count="18">
    <mergeCell ref="D1:I1"/>
    <mergeCell ref="J1:P1"/>
    <mergeCell ref="S7:T11"/>
    <mergeCell ref="F16:G16"/>
    <mergeCell ref="I16:J16"/>
    <mergeCell ref="K16:L16"/>
    <mergeCell ref="O16:Q16"/>
    <mergeCell ref="R16:S16"/>
    <mergeCell ref="C23:E23"/>
    <mergeCell ref="P23:S23"/>
    <mergeCell ref="O17:Q17"/>
    <mergeCell ref="R17:T17"/>
    <mergeCell ref="J25:T27"/>
    <mergeCell ref="F23:O23"/>
    <mergeCell ref="D17:F17"/>
    <mergeCell ref="H17:J17"/>
    <mergeCell ref="P19:R19"/>
    <mergeCell ref="C21:T22"/>
  </mergeCells>
  <phoneticPr fontId="108"/>
  <hyperlinks>
    <hyperlink ref="F23:O23" r:id="rId1" display="お見積り、ご注文はこちらから" xr:uid="{E6BCF185-3782-4B15-9154-296D8BC163E8}"/>
  </hyperlinks>
  <pageMargins left="0.7" right="0.7" top="0.75" bottom="0.75" header="0.3" footer="0.3"/>
  <pageSetup paperSize="9" scale="5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zoomScaleNormal="100" zoomScaleSheetLayoutView="100" workbookViewId="0">
      <selection activeCell="O9" sqref="O9"/>
    </sheetView>
  </sheetViews>
  <sheetFormatPr defaultColWidth="9" defaultRowHeight="13.2"/>
  <cols>
    <col min="1" max="1" width="12.77734375" style="77" customWidth="1"/>
    <col min="2" max="2" width="5.109375" style="77" customWidth="1"/>
    <col min="3" max="3" width="3.77734375" style="77" customWidth="1"/>
    <col min="4" max="4" width="6.88671875" style="77" customWidth="1"/>
    <col min="5" max="5" width="13.109375" style="77" customWidth="1"/>
    <col min="6" max="6" width="13.109375" style="121" customWidth="1"/>
    <col min="7" max="7" width="11.33203125" style="77" customWidth="1"/>
    <col min="8" max="8" width="26.6640625" style="94" customWidth="1"/>
    <col min="9" max="9" width="13" style="85" customWidth="1"/>
    <col min="10" max="10" width="16.109375" style="85" customWidth="1"/>
    <col min="11" max="11" width="13.44140625" style="121" customWidth="1"/>
    <col min="12" max="12" width="20.44140625" style="121" customWidth="1"/>
    <col min="13" max="13" width="13.44140625" style="92" customWidth="1"/>
    <col min="14" max="14" width="15" style="77" customWidth="1"/>
    <col min="15" max="15" width="9" style="78"/>
    <col min="16" max="16384" width="9" style="77"/>
  </cols>
  <sheetData>
    <row r="1" spans="1:16" ht="26.25" customHeight="1" thickTop="1">
      <c r="A1" s="69" t="s">
        <v>320</v>
      </c>
      <c r="B1" s="70"/>
      <c r="C1" s="70"/>
      <c r="D1" s="71"/>
      <c r="E1" s="71"/>
      <c r="F1" s="72"/>
      <c r="G1" s="73"/>
      <c r="H1" s="74"/>
      <c r="I1" s="426" t="s">
        <v>38</v>
      </c>
      <c r="J1" s="94"/>
      <c r="K1" s="75"/>
      <c r="L1" s="427" t="s">
        <v>245</v>
      </c>
      <c r="M1" s="76"/>
    </row>
    <row r="2" spans="1:16" ht="17.399999999999999">
      <c r="A2" s="79"/>
      <c r="B2" s="428"/>
      <c r="C2" s="428"/>
      <c r="D2" s="428"/>
      <c r="E2" s="428"/>
      <c r="F2" s="428"/>
      <c r="G2" s="80"/>
      <c r="H2" s="81"/>
      <c r="I2" s="429" t="s">
        <v>39</v>
      </c>
      <c r="J2" s="82"/>
      <c r="K2" s="430" t="s">
        <v>21</v>
      </c>
      <c r="L2" s="83"/>
      <c r="M2" s="76"/>
      <c r="N2" s="294"/>
      <c r="P2" s="189"/>
    </row>
    <row r="3" spans="1:16" ht="17.399999999999999">
      <c r="A3" s="431" t="s">
        <v>29</v>
      </c>
      <c r="B3" s="432"/>
      <c r="D3" s="433"/>
      <c r="E3" s="433"/>
      <c r="F3" s="433"/>
      <c r="G3" s="84"/>
      <c r="H3" s="199"/>
      <c r="J3" s="434"/>
      <c r="L3" s="75"/>
      <c r="M3" s="86"/>
    </row>
    <row r="4" spans="1:16" ht="17.399999999999999">
      <c r="A4" s="87"/>
      <c r="B4" s="432"/>
      <c r="C4" s="121"/>
      <c r="D4" s="433"/>
      <c r="E4" s="433"/>
      <c r="F4" s="435"/>
      <c r="G4" s="88"/>
      <c r="H4" s="89"/>
      <c r="I4" s="89"/>
      <c r="J4" s="94"/>
      <c r="L4" s="75"/>
      <c r="M4" s="86"/>
      <c r="N4" s="538"/>
    </row>
    <row r="5" spans="1:16">
      <c r="A5" s="436"/>
      <c r="D5" s="433"/>
      <c r="E5" s="90"/>
      <c r="F5" s="437"/>
      <c r="G5" s="91"/>
      <c r="H5"/>
      <c r="I5" s="438"/>
      <c r="J5" s="94"/>
      <c r="M5" s="86"/>
    </row>
    <row r="6" spans="1:16" ht="17.399999999999999">
      <c r="A6" s="436"/>
      <c r="D6" s="433"/>
      <c r="E6" s="437"/>
      <c r="F6" s="437"/>
      <c r="G6" s="91"/>
      <c r="H6" s="81"/>
      <c r="I6" s="439"/>
      <c r="J6" s="94"/>
      <c r="M6" s="86"/>
    </row>
    <row r="7" spans="1:16">
      <c r="A7" s="436"/>
      <c r="D7" s="433"/>
      <c r="E7" s="437"/>
      <c r="F7" s="437"/>
      <c r="G7" s="91"/>
      <c r="H7" s="440"/>
      <c r="I7" s="438"/>
      <c r="J7" s="94"/>
      <c r="M7" s="86"/>
    </row>
    <row r="8" spans="1:16">
      <c r="A8" s="436"/>
      <c r="D8" s="433"/>
      <c r="E8" s="437"/>
      <c r="F8" s="437"/>
      <c r="G8" s="91"/>
      <c r="H8" s="82"/>
      <c r="I8" s="441"/>
      <c r="J8" s="441"/>
      <c r="K8" s="441"/>
    </row>
    <row r="9" spans="1:16">
      <c r="A9" s="436"/>
      <c r="D9" s="433"/>
      <c r="E9" s="437"/>
      <c r="F9" s="437"/>
      <c r="G9" s="91"/>
      <c r="H9" s="441"/>
      <c r="I9" s="441"/>
      <c r="J9" s="441"/>
      <c r="K9" s="441"/>
      <c r="N9" s="93"/>
    </row>
    <row r="10" spans="1:16">
      <c r="A10" s="436"/>
      <c r="D10" s="433"/>
      <c r="E10" s="437"/>
      <c r="F10" s="437"/>
      <c r="G10" s="91"/>
      <c r="H10" s="441"/>
      <c r="I10" s="441"/>
      <c r="J10" s="441"/>
      <c r="K10" s="441"/>
      <c r="N10" s="93" t="s">
        <v>40</v>
      </c>
    </row>
    <row r="11" spans="1:16">
      <c r="A11" s="436"/>
      <c r="D11" s="433"/>
      <c r="E11" s="437"/>
      <c r="F11" s="437"/>
      <c r="G11" s="91"/>
      <c r="H11" s="441"/>
      <c r="I11" s="441"/>
      <c r="J11" s="441"/>
      <c r="K11" s="441"/>
    </row>
    <row r="12" spans="1:16">
      <c r="A12" s="436"/>
      <c r="D12" s="433"/>
      <c r="E12" s="437"/>
      <c r="F12" s="437"/>
      <c r="G12" s="91"/>
      <c r="H12" s="441"/>
      <c r="I12" s="441"/>
      <c r="J12" s="441"/>
      <c r="K12" s="441"/>
      <c r="N12" s="93" t="s">
        <v>41</v>
      </c>
    </row>
    <row r="13" spans="1:16">
      <c r="A13" s="436"/>
      <c r="D13" s="433"/>
      <c r="E13" s="437"/>
      <c r="F13" s="437"/>
      <c r="G13" s="91"/>
      <c r="H13" s="441"/>
      <c r="I13" s="441"/>
      <c r="J13" s="441"/>
      <c r="K13" s="441"/>
    </row>
    <row r="14" spans="1:16">
      <c r="A14" s="436"/>
      <c r="D14" s="433"/>
      <c r="E14" s="437"/>
      <c r="F14" s="437"/>
      <c r="G14" s="91"/>
      <c r="H14" s="441"/>
      <c r="I14" s="441"/>
      <c r="J14" s="441"/>
      <c r="K14" s="441"/>
      <c r="N14" s="442" t="s">
        <v>42</v>
      </c>
    </row>
    <row r="15" spans="1:16">
      <c r="A15" s="436"/>
      <c r="D15" s="433"/>
      <c r="E15" s="433" t="s">
        <v>21</v>
      </c>
      <c r="F15" s="435"/>
      <c r="G15" s="84"/>
      <c r="H15" s="440"/>
      <c r="I15" s="438"/>
      <c r="J15" s="82"/>
    </row>
    <row r="16" spans="1:16">
      <c r="A16" s="436"/>
      <c r="D16" s="433"/>
      <c r="E16" s="433"/>
      <c r="F16" s="435"/>
      <c r="G16" s="84"/>
      <c r="I16" s="438"/>
      <c r="J16" s="94"/>
      <c r="N16" s="545" t="s">
        <v>259</v>
      </c>
    </row>
    <row r="17" spans="1:19" ht="20.25" customHeight="1" thickBot="1">
      <c r="A17" s="664" t="s">
        <v>487</v>
      </c>
      <c r="B17" s="665"/>
      <c r="C17" s="665"/>
      <c r="D17" s="444"/>
      <c r="E17" s="445"/>
      <c r="F17" s="665" t="s">
        <v>488</v>
      </c>
      <c r="G17" s="666"/>
      <c r="H17" s="440"/>
      <c r="I17" s="438"/>
      <c r="J17" s="82"/>
      <c r="L17" s="83"/>
      <c r="M17" s="86"/>
      <c r="N17" s="443" t="s">
        <v>136</v>
      </c>
    </row>
    <row r="18" spans="1:19" ht="39" customHeight="1" thickTop="1">
      <c r="A18" s="667" t="s">
        <v>43</v>
      </c>
      <c r="B18" s="668"/>
      <c r="C18" s="669"/>
      <c r="D18" s="446" t="s">
        <v>44</v>
      </c>
      <c r="E18" s="447"/>
      <c r="F18" s="670" t="s">
        <v>45</v>
      </c>
      <c r="G18" s="671"/>
      <c r="I18" s="438"/>
      <c r="J18" s="94"/>
      <c r="M18" s="86"/>
      <c r="Q18" s="77" t="s">
        <v>29</v>
      </c>
      <c r="S18" s="77" t="s">
        <v>21</v>
      </c>
    </row>
    <row r="19" spans="1:19" ht="30" customHeight="1">
      <c r="A19" s="672" t="s">
        <v>489</v>
      </c>
      <c r="B19" s="672"/>
      <c r="C19" s="672"/>
      <c r="D19" s="672"/>
      <c r="E19" s="672"/>
      <c r="F19" s="672"/>
      <c r="G19" s="672"/>
      <c r="H19" s="448"/>
      <c r="I19" s="95" t="s">
        <v>46</v>
      </c>
      <c r="J19" s="95"/>
      <c r="K19" s="95"/>
      <c r="L19" s="83"/>
      <c r="M19" s="86"/>
    </row>
    <row r="20" spans="1:19" ht="17.399999999999999">
      <c r="E20" s="449" t="s">
        <v>47</v>
      </c>
      <c r="F20" s="450" t="s">
        <v>48</v>
      </c>
      <c r="H20" s="451"/>
      <c r="I20" s="438"/>
      <c r="J20" s="94" t="s">
        <v>21</v>
      </c>
      <c r="K20" s="452" t="s">
        <v>21</v>
      </c>
      <c r="M20" s="86"/>
    </row>
    <row r="21" spans="1:19" ht="16.8" thickBot="1">
      <c r="A21" s="453"/>
      <c r="B21" s="673">
        <v>44577</v>
      </c>
      <c r="C21" s="674"/>
      <c r="D21" s="454" t="s">
        <v>49</v>
      </c>
      <c r="E21" s="675" t="s">
        <v>50</v>
      </c>
      <c r="F21" s="676"/>
      <c r="G21" s="85" t="s">
        <v>51</v>
      </c>
      <c r="H21" s="677" t="s">
        <v>323</v>
      </c>
      <c r="I21" s="678"/>
      <c r="J21" s="678"/>
      <c r="K21" s="678"/>
      <c r="L21" s="678"/>
      <c r="M21" s="96"/>
      <c r="N21" s="97"/>
    </row>
    <row r="22" spans="1:19" ht="36" customHeight="1" thickTop="1" thickBot="1">
      <c r="A22" s="455" t="s">
        <v>52</v>
      </c>
      <c r="B22" s="679" t="s">
        <v>53</v>
      </c>
      <c r="C22" s="680"/>
      <c r="D22" s="681"/>
      <c r="E22" s="98" t="s">
        <v>321</v>
      </c>
      <c r="F22" s="98" t="s">
        <v>322</v>
      </c>
      <c r="G22" s="456" t="s">
        <v>54</v>
      </c>
      <c r="H22" s="682" t="s">
        <v>55</v>
      </c>
      <c r="I22" s="683"/>
      <c r="J22" s="683"/>
      <c r="K22" s="683"/>
      <c r="L22" s="684"/>
      <c r="M22" s="457" t="s">
        <v>56</v>
      </c>
      <c r="N22" s="458" t="s">
        <v>57</v>
      </c>
      <c r="R22" s="77" t="s">
        <v>29</v>
      </c>
    </row>
    <row r="23" spans="1:19" ht="69.599999999999994" customHeight="1" thickBot="1">
      <c r="A23" s="459" t="s">
        <v>58</v>
      </c>
      <c r="B23" s="655" t="str">
        <f>IF(G23&gt;5,"☆☆☆☆",IF(AND(G23&gt;=2.39,G23&lt;5),"☆☆☆",IF(AND(G23&gt;=1.39,G23&lt;2.4),"☆☆",IF(AND(G23&gt;0,G23&lt;1.4),"☆",IF(AND(G23&gt;=-1.39,G23&lt;0),"★",IF(AND(G23&gt;=-2.39,G23&lt;-1.4),"★★",IF(AND(G23&gt;=-3.39,G23&lt;-2.4),"★★★")))))))</f>
        <v>☆</v>
      </c>
      <c r="C23" s="656"/>
      <c r="D23" s="657"/>
      <c r="E23" s="192">
        <v>1.39</v>
      </c>
      <c r="F23" s="192">
        <v>1.0900000000000001</v>
      </c>
      <c r="G23" s="264">
        <f>+E23-F23</f>
        <v>0.29999999999999982</v>
      </c>
      <c r="H23" s="661"/>
      <c r="I23" s="662"/>
      <c r="J23" s="662"/>
      <c r="K23" s="662"/>
      <c r="L23" s="663"/>
      <c r="M23" s="551"/>
      <c r="N23" s="552"/>
      <c r="O23" s="78" t="s">
        <v>253</v>
      </c>
    </row>
    <row r="24" spans="1:19" ht="66" customHeight="1" thickBot="1">
      <c r="A24" s="460" t="s">
        <v>59</v>
      </c>
      <c r="B24" s="655" t="str">
        <f t="shared" ref="B24" si="0">IF(G24&gt;5,"☆☆☆☆",IF(AND(G24&gt;=2.39,G24&lt;5),"☆☆☆",IF(AND(G24&gt;=1.39,G24&lt;2.4),"☆☆",IF(AND(G24&gt;0,G24&lt;1.4),"☆",IF(AND(G24&gt;=-1.39,G24&lt;0),"★",IF(AND(G24&gt;=-2.39,G24&lt;-1.4),"★★",IF(AND(G24&gt;=-3.39,G24&lt;-2.4),"★★★")))))))</f>
        <v>★</v>
      </c>
      <c r="C24" s="656"/>
      <c r="D24" s="657"/>
      <c r="E24" s="191">
        <v>3.1</v>
      </c>
      <c r="F24" s="191">
        <v>3.02</v>
      </c>
      <c r="G24" s="417">
        <f t="shared" ref="G24:G70" si="1">+F24-E24</f>
        <v>-8.0000000000000071E-2</v>
      </c>
      <c r="H24" s="661"/>
      <c r="I24" s="662"/>
      <c r="J24" s="662"/>
      <c r="K24" s="662"/>
      <c r="L24" s="663"/>
      <c r="M24" s="281"/>
      <c r="N24" s="282"/>
      <c r="O24" s="78" t="s">
        <v>59</v>
      </c>
      <c r="Q24" s="77" t="s">
        <v>29</v>
      </c>
    </row>
    <row r="25" spans="1:19" ht="81" customHeight="1" thickBot="1">
      <c r="A25" s="461" t="s">
        <v>60</v>
      </c>
      <c r="B25" s="655" t="str">
        <f t="shared" ref="B25:B70" si="2">IF(G25&gt;5,"☆☆☆☆",IF(AND(G25&gt;=2.39,G25&lt;5),"☆☆☆",IF(AND(G25&gt;=1.39,G25&lt;2.4),"☆☆",IF(AND(G25&gt;0,G25&lt;1.4),"☆",IF(AND(G25&gt;=-1.39,G25&lt;0),"★",IF(AND(G25&gt;=-2.39,G25&lt;-1.4),"★★",IF(AND(G25&gt;=-3.39,G25&lt;-2.4),"★★★")))))))</f>
        <v>☆</v>
      </c>
      <c r="C25" s="656"/>
      <c r="D25" s="657"/>
      <c r="E25" s="192">
        <v>2.83</v>
      </c>
      <c r="F25" s="191">
        <v>3.64</v>
      </c>
      <c r="G25" s="247">
        <f t="shared" si="1"/>
        <v>0.81</v>
      </c>
      <c r="H25" s="661"/>
      <c r="I25" s="662"/>
      <c r="J25" s="662"/>
      <c r="K25" s="662"/>
      <c r="L25" s="663"/>
      <c r="M25" s="551"/>
      <c r="N25" s="282"/>
      <c r="O25" s="78" t="s">
        <v>60</v>
      </c>
    </row>
    <row r="26" spans="1:19" ht="83.25" customHeight="1" thickBot="1">
      <c r="A26" s="461" t="s">
        <v>61</v>
      </c>
      <c r="B26" s="655" t="str">
        <f t="shared" si="2"/>
        <v>☆☆</v>
      </c>
      <c r="C26" s="656"/>
      <c r="D26" s="657"/>
      <c r="E26" s="191">
        <v>3.88</v>
      </c>
      <c r="F26" s="528">
        <v>6.22</v>
      </c>
      <c r="G26" s="99">
        <f t="shared" si="1"/>
        <v>2.34</v>
      </c>
      <c r="H26" s="658" t="s">
        <v>381</v>
      </c>
      <c r="I26" s="659"/>
      <c r="J26" s="659"/>
      <c r="K26" s="659"/>
      <c r="L26" s="660"/>
      <c r="M26" s="573" t="s">
        <v>380</v>
      </c>
      <c r="N26" s="574">
        <v>44576</v>
      </c>
      <c r="O26" s="78" t="s">
        <v>61</v>
      </c>
    </row>
    <row r="27" spans="1:19" ht="78.599999999999994" customHeight="1" thickBot="1">
      <c r="A27" s="461" t="s">
        <v>62</v>
      </c>
      <c r="B27" s="655" t="str">
        <f t="shared" si="2"/>
        <v>☆</v>
      </c>
      <c r="C27" s="656"/>
      <c r="D27" s="657"/>
      <c r="E27" s="192">
        <v>1.5</v>
      </c>
      <c r="F27" s="192">
        <v>2</v>
      </c>
      <c r="G27" s="99">
        <f t="shared" si="1"/>
        <v>0.5</v>
      </c>
      <c r="H27" s="661"/>
      <c r="I27" s="662"/>
      <c r="J27" s="662"/>
      <c r="K27" s="662"/>
      <c r="L27" s="663"/>
      <c r="M27" s="281"/>
      <c r="N27" s="282"/>
      <c r="O27" s="78" t="s">
        <v>62</v>
      </c>
    </row>
    <row r="28" spans="1:19" ht="87" customHeight="1" thickBot="1">
      <c r="A28" s="461" t="s">
        <v>63</v>
      </c>
      <c r="B28" s="655" t="str">
        <f t="shared" si="2"/>
        <v>☆☆</v>
      </c>
      <c r="C28" s="656"/>
      <c r="D28" s="657"/>
      <c r="E28" s="191">
        <v>4.9000000000000004</v>
      </c>
      <c r="F28" s="528">
        <v>6.72</v>
      </c>
      <c r="G28" s="99">
        <f t="shared" si="1"/>
        <v>1.8199999999999994</v>
      </c>
      <c r="H28" s="661"/>
      <c r="I28" s="662"/>
      <c r="J28" s="662"/>
      <c r="K28" s="662"/>
      <c r="L28" s="663"/>
      <c r="M28" s="281"/>
      <c r="N28" s="282"/>
      <c r="O28" s="78" t="s">
        <v>63</v>
      </c>
    </row>
    <row r="29" spans="1:19" ht="71.25" customHeight="1" thickBot="1">
      <c r="A29" s="461" t="s">
        <v>64</v>
      </c>
      <c r="B29" s="655" t="str">
        <f t="shared" si="2"/>
        <v>☆</v>
      </c>
      <c r="C29" s="656"/>
      <c r="D29" s="657"/>
      <c r="E29" s="192">
        <v>2</v>
      </c>
      <c r="F29" s="192">
        <v>2.1</v>
      </c>
      <c r="G29" s="99">
        <f t="shared" si="1"/>
        <v>0.10000000000000009</v>
      </c>
      <c r="H29" s="661"/>
      <c r="I29" s="662"/>
      <c r="J29" s="662"/>
      <c r="K29" s="662"/>
      <c r="L29" s="663"/>
      <c r="M29" s="281"/>
      <c r="N29" s="282"/>
      <c r="O29" s="78" t="s">
        <v>64</v>
      </c>
    </row>
    <row r="30" spans="1:19" ht="73.5" customHeight="1" thickBot="1">
      <c r="A30" s="461" t="s">
        <v>65</v>
      </c>
      <c r="B30" s="655" t="str">
        <f t="shared" si="2"/>
        <v>☆</v>
      </c>
      <c r="C30" s="656"/>
      <c r="D30" s="657"/>
      <c r="E30" s="192">
        <v>2.35</v>
      </c>
      <c r="F30" s="192">
        <v>2.8</v>
      </c>
      <c r="G30" s="99">
        <f t="shared" si="1"/>
        <v>0.44999999999999973</v>
      </c>
      <c r="H30" s="661"/>
      <c r="I30" s="662"/>
      <c r="J30" s="662"/>
      <c r="K30" s="662"/>
      <c r="L30" s="663"/>
      <c r="M30" s="281"/>
      <c r="N30" s="282"/>
      <c r="O30" s="78" t="s">
        <v>65</v>
      </c>
    </row>
    <row r="31" spans="1:19" ht="75.75" customHeight="1" thickBot="1">
      <c r="A31" s="461" t="s">
        <v>66</v>
      </c>
      <c r="B31" s="655" t="str">
        <f t="shared" si="2"/>
        <v>★</v>
      </c>
      <c r="C31" s="656"/>
      <c r="D31" s="657"/>
      <c r="E31" s="192">
        <v>2.52</v>
      </c>
      <c r="F31" s="192">
        <v>1.94</v>
      </c>
      <c r="G31" s="99">
        <f t="shared" si="1"/>
        <v>-0.58000000000000007</v>
      </c>
      <c r="H31" s="658" t="s">
        <v>384</v>
      </c>
      <c r="I31" s="659"/>
      <c r="J31" s="659"/>
      <c r="K31" s="659"/>
      <c r="L31" s="660"/>
      <c r="M31" s="573" t="s">
        <v>385</v>
      </c>
      <c r="N31" s="574">
        <v>44569</v>
      </c>
      <c r="O31" s="608" t="s">
        <v>66</v>
      </c>
    </row>
    <row r="32" spans="1:19" ht="96" customHeight="1" thickBot="1">
      <c r="A32" s="464" t="s">
        <v>67</v>
      </c>
      <c r="B32" s="655" t="str">
        <f t="shared" si="2"/>
        <v>★</v>
      </c>
      <c r="C32" s="656"/>
      <c r="D32" s="657"/>
      <c r="E32" s="191">
        <v>4.17</v>
      </c>
      <c r="F32" s="191">
        <v>3.43</v>
      </c>
      <c r="G32" s="99">
        <f t="shared" si="1"/>
        <v>-0.73999999999999977</v>
      </c>
      <c r="H32" s="661"/>
      <c r="I32" s="662"/>
      <c r="J32" s="662"/>
      <c r="K32" s="662"/>
      <c r="L32" s="663"/>
      <c r="M32" s="281"/>
      <c r="N32" s="282"/>
      <c r="O32" s="78" t="s">
        <v>67</v>
      </c>
    </row>
    <row r="33" spans="1:16" ht="94.95" customHeight="1" thickBot="1">
      <c r="A33" s="465" t="s">
        <v>68</v>
      </c>
      <c r="B33" s="655" t="str">
        <f t="shared" si="2"/>
        <v>☆</v>
      </c>
      <c r="C33" s="656"/>
      <c r="D33" s="657"/>
      <c r="E33" s="191">
        <v>5.71</v>
      </c>
      <c r="F33" s="528">
        <v>6.05</v>
      </c>
      <c r="G33" s="99">
        <f t="shared" si="1"/>
        <v>0.33999999999999986</v>
      </c>
      <c r="H33" s="661"/>
      <c r="I33" s="662"/>
      <c r="J33" s="662"/>
      <c r="K33" s="662"/>
      <c r="L33" s="663"/>
      <c r="M33" s="281"/>
      <c r="N33" s="282"/>
      <c r="O33" s="78" t="s">
        <v>68</v>
      </c>
    </row>
    <row r="34" spans="1:16" ht="81" customHeight="1" thickBot="1">
      <c r="A34" s="460" t="s">
        <v>69</v>
      </c>
      <c r="B34" s="655" t="str">
        <f t="shared" si="2"/>
        <v>☆</v>
      </c>
      <c r="C34" s="656"/>
      <c r="D34" s="657"/>
      <c r="E34" s="192">
        <v>2.91</v>
      </c>
      <c r="F34" s="191">
        <v>4.03</v>
      </c>
      <c r="G34" s="99">
        <f t="shared" si="1"/>
        <v>1.1200000000000001</v>
      </c>
      <c r="H34" s="661"/>
      <c r="I34" s="662"/>
      <c r="J34" s="662"/>
      <c r="K34" s="662"/>
      <c r="L34" s="663"/>
      <c r="M34" s="543"/>
      <c r="N34" s="544"/>
      <c r="O34" s="78" t="s">
        <v>69</v>
      </c>
    </row>
    <row r="35" spans="1:16" ht="94.5" customHeight="1" thickBot="1">
      <c r="A35" s="464" t="s">
        <v>70</v>
      </c>
      <c r="B35" s="655" t="str">
        <f t="shared" si="2"/>
        <v>☆</v>
      </c>
      <c r="C35" s="656"/>
      <c r="D35" s="657"/>
      <c r="E35" s="191">
        <v>4.5999999999999996</v>
      </c>
      <c r="F35" s="191">
        <v>4.92</v>
      </c>
      <c r="G35" s="99">
        <f t="shared" si="1"/>
        <v>0.32000000000000028</v>
      </c>
      <c r="H35" s="658" t="s">
        <v>382</v>
      </c>
      <c r="I35" s="659"/>
      <c r="J35" s="659"/>
      <c r="K35" s="659"/>
      <c r="L35" s="660"/>
      <c r="M35" s="606" t="s">
        <v>383</v>
      </c>
      <c r="N35" s="607">
        <v>44568</v>
      </c>
      <c r="O35" s="78" t="s">
        <v>70</v>
      </c>
    </row>
    <row r="36" spans="1:16" ht="92.4" customHeight="1" thickBot="1">
      <c r="A36" s="468" t="s">
        <v>71</v>
      </c>
      <c r="B36" s="655" t="str">
        <f t="shared" si="2"/>
        <v>★</v>
      </c>
      <c r="C36" s="656"/>
      <c r="D36" s="657"/>
      <c r="E36" s="191">
        <v>3.59</v>
      </c>
      <c r="F36" s="191">
        <v>3.32</v>
      </c>
      <c r="G36" s="99">
        <f t="shared" si="1"/>
        <v>-0.27</v>
      </c>
      <c r="H36" s="661"/>
      <c r="I36" s="662"/>
      <c r="J36" s="662"/>
      <c r="K36" s="662"/>
      <c r="L36" s="663"/>
      <c r="M36" s="466"/>
      <c r="N36" s="467"/>
      <c r="O36" s="78" t="s">
        <v>71</v>
      </c>
    </row>
    <row r="37" spans="1:16" ht="87.75" customHeight="1" thickBot="1">
      <c r="A37" s="461" t="s">
        <v>72</v>
      </c>
      <c r="B37" s="655" t="str">
        <f t="shared" si="2"/>
        <v>☆</v>
      </c>
      <c r="C37" s="656"/>
      <c r="D37" s="657"/>
      <c r="E37" s="191">
        <v>3.75</v>
      </c>
      <c r="F37" s="191">
        <v>3.95</v>
      </c>
      <c r="G37" s="99">
        <f t="shared" si="1"/>
        <v>0.20000000000000018</v>
      </c>
      <c r="H37" s="661"/>
      <c r="I37" s="662"/>
      <c r="J37" s="662"/>
      <c r="K37" s="662"/>
      <c r="L37" s="663"/>
      <c r="M37" s="281"/>
      <c r="N37" s="282"/>
      <c r="O37" s="78" t="s">
        <v>72</v>
      </c>
    </row>
    <row r="38" spans="1:16" ht="75.75" customHeight="1" thickBot="1">
      <c r="A38" s="461" t="s">
        <v>73</v>
      </c>
      <c r="B38" s="655" t="str">
        <f t="shared" si="2"/>
        <v>☆</v>
      </c>
      <c r="C38" s="656"/>
      <c r="D38" s="657"/>
      <c r="E38" s="191">
        <v>5.52</v>
      </c>
      <c r="F38" s="191">
        <v>5.66</v>
      </c>
      <c r="G38" s="99">
        <f t="shared" si="1"/>
        <v>0.14000000000000057</v>
      </c>
      <c r="H38" s="661"/>
      <c r="I38" s="662"/>
      <c r="J38" s="662"/>
      <c r="K38" s="662"/>
      <c r="L38" s="663"/>
      <c r="M38" s="462"/>
      <c r="N38" s="463"/>
      <c r="O38" s="78" t="s">
        <v>73</v>
      </c>
    </row>
    <row r="39" spans="1:16" ht="97.8" customHeight="1" thickBot="1">
      <c r="A39" s="461" t="s">
        <v>74</v>
      </c>
      <c r="B39" s="655" t="str">
        <f t="shared" si="2"/>
        <v>☆</v>
      </c>
      <c r="C39" s="656"/>
      <c r="D39" s="657"/>
      <c r="E39" s="191">
        <v>5.83</v>
      </c>
      <c r="F39" s="191">
        <v>5.86</v>
      </c>
      <c r="G39" s="99">
        <f t="shared" si="1"/>
        <v>3.0000000000000249E-2</v>
      </c>
      <c r="H39" s="658" t="s">
        <v>386</v>
      </c>
      <c r="I39" s="659"/>
      <c r="J39" s="659"/>
      <c r="K39" s="659"/>
      <c r="L39" s="660"/>
      <c r="M39" s="606" t="s">
        <v>387</v>
      </c>
      <c r="N39" s="607">
        <v>44572</v>
      </c>
      <c r="O39" s="78" t="s">
        <v>74</v>
      </c>
    </row>
    <row r="40" spans="1:16" ht="78.75" customHeight="1" thickBot="1">
      <c r="A40" s="461" t="s">
        <v>75</v>
      </c>
      <c r="B40" s="655" t="str">
        <f t="shared" si="2"/>
        <v>☆</v>
      </c>
      <c r="C40" s="656"/>
      <c r="D40" s="657"/>
      <c r="E40" s="191">
        <v>4.96</v>
      </c>
      <c r="F40" s="191">
        <v>5.09</v>
      </c>
      <c r="G40" s="99">
        <f t="shared" si="1"/>
        <v>0.12999999999999989</v>
      </c>
      <c r="H40" s="661"/>
      <c r="I40" s="662"/>
      <c r="J40" s="662"/>
      <c r="K40" s="662"/>
      <c r="L40" s="663"/>
      <c r="M40" s="462"/>
      <c r="N40" s="463"/>
      <c r="O40" s="78" t="s">
        <v>75</v>
      </c>
    </row>
    <row r="41" spans="1:16" ht="66" customHeight="1" thickBot="1">
      <c r="A41" s="461" t="s">
        <v>76</v>
      </c>
      <c r="B41" s="655" t="str">
        <f t="shared" si="2"/>
        <v>☆</v>
      </c>
      <c r="C41" s="656"/>
      <c r="D41" s="657"/>
      <c r="E41" s="191">
        <v>3.25</v>
      </c>
      <c r="F41" s="191">
        <v>3.63</v>
      </c>
      <c r="G41" s="99">
        <f t="shared" si="1"/>
        <v>0.37999999999999989</v>
      </c>
      <c r="H41" s="661"/>
      <c r="I41" s="662"/>
      <c r="J41" s="662"/>
      <c r="K41" s="662"/>
      <c r="L41" s="663"/>
      <c r="M41" s="281"/>
      <c r="N41" s="282"/>
      <c r="O41" s="78" t="s">
        <v>76</v>
      </c>
    </row>
    <row r="42" spans="1:16" ht="77.25" customHeight="1" thickBot="1">
      <c r="A42" s="461" t="s">
        <v>77</v>
      </c>
      <c r="B42" s="655" t="str">
        <f t="shared" si="2"/>
        <v>★</v>
      </c>
      <c r="C42" s="656"/>
      <c r="D42" s="657"/>
      <c r="E42" s="191">
        <v>4.96</v>
      </c>
      <c r="F42" s="191">
        <v>3.8</v>
      </c>
      <c r="G42" s="99">
        <f t="shared" si="1"/>
        <v>-1.1600000000000001</v>
      </c>
      <c r="H42" s="661"/>
      <c r="I42" s="662"/>
      <c r="J42" s="662"/>
      <c r="K42" s="662"/>
      <c r="L42" s="663"/>
      <c r="M42" s="469"/>
      <c r="N42" s="463"/>
      <c r="O42" s="78" t="s">
        <v>77</v>
      </c>
      <c r="P42" s="77">
        <v>1</v>
      </c>
    </row>
    <row r="43" spans="1:16" ht="69.75" customHeight="1" thickBot="1">
      <c r="A43" s="461" t="s">
        <v>78</v>
      </c>
      <c r="B43" s="655" t="str">
        <f t="shared" si="2"/>
        <v>☆</v>
      </c>
      <c r="C43" s="656"/>
      <c r="D43" s="657"/>
      <c r="E43" s="192">
        <v>1.96</v>
      </c>
      <c r="F43" s="192">
        <v>2.11</v>
      </c>
      <c r="G43" s="99">
        <f t="shared" si="1"/>
        <v>0.14999999999999991</v>
      </c>
      <c r="H43" s="661"/>
      <c r="I43" s="662"/>
      <c r="J43" s="662"/>
      <c r="K43" s="662"/>
      <c r="L43" s="663"/>
      <c r="M43" s="281"/>
      <c r="N43" s="282"/>
      <c r="O43" s="78" t="s">
        <v>78</v>
      </c>
    </row>
    <row r="44" spans="1:16" ht="77.25" customHeight="1" thickBot="1">
      <c r="A44" s="276" t="s">
        <v>79</v>
      </c>
      <c r="B44" s="655" t="str">
        <f t="shared" si="2"/>
        <v>☆</v>
      </c>
      <c r="C44" s="656"/>
      <c r="D44" s="657"/>
      <c r="E44" s="191">
        <v>3.94</v>
      </c>
      <c r="F44" s="191">
        <v>4.8499999999999996</v>
      </c>
      <c r="G44" s="99">
        <f t="shared" si="1"/>
        <v>0.9099999999999997</v>
      </c>
      <c r="H44" s="661"/>
      <c r="I44" s="662"/>
      <c r="J44" s="662"/>
      <c r="K44" s="662"/>
      <c r="L44" s="663"/>
      <c r="M44" s="565"/>
      <c r="N44" s="282"/>
      <c r="O44" s="78" t="s">
        <v>79</v>
      </c>
    </row>
    <row r="45" spans="1:16" ht="81.75" customHeight="1" thickBot="1">
      <c r="A45" s="461" t="s">
        <v>80</v>
      </c>
      <c r="B45" s="655" t="str">
        <f t="shared" si="2"/>
        <v>☆</v>
      </c>
      <c r="C45" s="656"/>
      <c r="D45" s="657"/>
      <c r="E45" s="191">
        <v>3.24</v>
      </c>
      <c r="F45" s="191">
        <v>3.55</v>
      </c>
      <c r="G45" s="99">
        <f t="shared" si="1"/>
        <v>0.30999999999999961</v>
      </c>
      <c r="H45" s="661"/>
      <c r="I45" s="662"/>
      <c r="J45" s="662"/>
      <c r="K45" s="662"/>
      <c r="L45" s="663"/>
      <c r="M45" s="281"/>
      <c r="N45" s="470"/>
      <c r="O45" s="78" t="s">
        <v>80</v>
      </c>
    </row>
    <row r="46" spans="1:16" ht="72.75" customHeight="1" thickBot="1">
      <c r="A46" s="461" t="s">
        <v>81</v>
      </c>
      <c r="B46" s="655" t="str">
        <f t="shared" si="2"/>
        <v>★</v>
      </c>
      <c r="C46" s="656"/>
      <c r="D46" s="657"/>
      <c r="E46" s="191">
        <v>5.73</v>
      </c>
      <c r="F46" s="191">
        <v>5</v>
      </c>
      <c r="G46" s="99">
        <f t="shared" si="1"/>
        <v>-0.73000000000000043</v>
      </c>
      <c r="H46" s="661"/>
      <c r="I46" s="662"/>
      <c r="J46" s="662"/>
      <c r="K46" s="662"/>
      <c r="L46" s="663"/>
      <c r="M46" s="281"/>
      <c r="N46" s="282"/>
      <c r="O46" s="78" t="s">
        <v>81</v>
      </c>
    </row>
    <row r="47" spans="1:16" ht="81.75" customHeight="1" thickBot="1">
      <c r="A47" s="461" t="s">
        <v>82</v>
      </c>
      <c r="B47" s="655" t="str">
        <f t="shared" si="2"/>
        <v>☆</v>
      </c>
      <c r="C47" s="656"/>
      <c r="D47" s="657"/>
      <c r="E47" s="191">
        <v>3.06</v>
      </c>
      <c r="F47" s="191">
        <v>4.1900000000000004</v>
      </c>
      <c r="G47" s="99">
        <f t="shared" si="1"/>
        <v>1.1300000000000003</v>
      </c>
      <c r="H47" s="661"/>
      <c r="I47" s="662"/>
      <c r="J47" s="662"/>
      <c r="K47" s="662"/>
      <c r="L47" s="663"/>
      <c r="M47" s="519"/>
      <c r="N47" s="282"/>
      <c r="O47" s="78" t="s">
        <v>82</v>
      </c>
    </row>
    <row r="48" spans="1:16" ht="78.75" customHeight="1" thickBot="1">
      <c r="A48" s="461" t="s">
        <v>83</v>
      </c>
      <c r="B48" s="655" t="str">
        <f t="shared" si="2"/>
        <v>☆</v>
      </c>
      <c r="C48" s="656"/>
      <c r="D48" s="657"/>
      <c r="E48" s="191">
        <v>3.62</v>
      </c>
      <c r="F48" s="191">
        <v>4.08</v>
      </c>
      <c r="G48" s="99">
        <f t="shared" si="1"/>
        <v>0.45999999999999996</v>
      </c>
      <c r="H48" s="685" t="s">
        <v>294</v>
      </c>
      <c r="I48" s="686"/>
      <c r="J48" s="686"/>
      <c r="K48" s="686"/>
      <c r="L48" s="687"/>
      <c r="M48" s="281" t="s">
        <v>295</v>
      </c>
      <c r="N48" s="282">
        <v>44567</v>
      </c>
      <c r="O48" s="78" t="s">
        <v>83</v>
      </c>
    </row>
    <row r="49" spans="1:15" ht="74.25" customHeight="1" thickBot="1">
      <c r="A49" s="461" t="s">
        <v>84</v>
      </c>
      <c r="B49" s="655" t="str">
        <f t="shared" si="2"/>
        <v>☆</v>
      </c>
      <c r="C49" s="656"/>
      <c r="D49" s="657"/>
      <c r="E49" s="191">
        <v>5.23</v>
      </c>
      <c r="F49" s="191">
        <v>5.66</v>
      </c>
      <c r="G49" s="99">
        <f t="shared" si="1"/>
        <v>0.42999999999999972</v>
      </c>
      <c r="H49" s="661"/>
      <c r="I49" s="662"/>
      <c r="J49" s="662"/>
      <c r="K49" s="662"/>
      <c r="L49" s="663"/>
      <c r="M49" s="527"/>
      <c r="N49" s="282"/>
      <c r="O49" s="78" t="s">
        <v>84</v>
      </c>
    </row>
    <row r="50" spans="1:15" ht="73.2" customHeight="1" thickBot="1">
      <c r="A50" s="461" t="s">
        <v>85</v>
      </c>
      <c r="B50" s="655" t="str">
        <f t="shared" si="2"/>
        <v>☆</v>
      </c>
      <c r="C50" s="656"/>
      <c r="D50" s="657"/>
      <c r="E50" s="191">
        <v>5.82</v>
      </c>
      <c r="F50" s="528">
        <v>7.03</v>
      </c>
      <c r="G50" s="99">
        <f t="shared" si="1"/>
        <v>1.21</v>
      </c>
      <c r="H50" s="685" t="s">
        <v>292</v>
      </c>
      <c r="I50" s="686"/>
      <c r="J50" s="686"/>
      <c r="K50" s="686"/>
      <c r="L50" s="687"/>
      <c r="M50" s="281" t="s">
        <v>293</v>
      </c>
      <c r="N50" s="282">
        <v>44569</v>
      </c>
      <c r="O50" s="78" t="s">
        <v>85</v>
      </c>
    </row>
    <row r="51" spans="1:15" ht="73.5" customHeight="1" thickBot="1">
      <c r="A51" s="461" t="s">
        <v>86</v>
      </c>
      <c r="B51" s="655" t="str">
        <f t="shared" si="2"/>
        <v>★</v>
      </c>
      <c r="C51" s="656"/>
      <c r="D51" s="657"/>
      <c r="E51" s="191">
        <v>5.15</v>
      </c>
      <c r="F51" s="191">
        <v>5</v>
      </c>
      <c r="G51" s="99">
        <f t="shared" si="1"/>
        <v>-0.15000000000000036</v>
      </c>
      <c r="H51" s="661"/>
      <c r="I51" s="662"/>
      <c r="J51" s="662"/>
      <c r="K51" s="662"/>
      <c r="L51" s="663"/>
      <c r="M51" s="462"/>
      <c r="N51" s="463"/>
      <c r="O51" s="78" t="s">
        <v>86</v>
      </c>
    </row>
    <row r="52" spans="1:15" ht="91.95" customHeight="1" thickBot="1">
      <c r="A52" s="461" t="s">
        <v>87</v>
      </c>
      <c r="B52" s="655" t="str">
        <f t="shared" si="2"/>
        <v>☆</v>
      </c>
      <c r="C52" s="656"/>
      <c r="D52" s="657"/>
      <c r="E52" s="191">
        <v>4.07</v>
      </c>
      <c r="F52" s="191">
        <v>4.8</v>
      </c>
      <c r="G52" s="99">
        <f t="shared" si="1"/>
        <v>0.72999999999999954</v>
      </c>
      <c r="H52" s="661"/>
      <c r="I52" s="662"/>
      <c r="J52" s="662"/>
      <c r="K52" s="662"/>
      <c r="L52" s="663"/>
      <c r="M52" s="281"/>
      <c r="N52" s="282"/>
      <c r="O52" s="78" t="s">
        <v>87</v>
      </c>
    </row>
    <row r="53" spans="1:15" ht="77.25" customHeight="1" thickBot="1">
      <c r="A53" s="461" t="s">
        <v>88</v>
      </c>
      <c r="B53" s="655" t="str">
        <f t="shared" si="2"/>
        <v>☆☆</v>
      </c>
      <c r="C53" s="656"/>
      <c r="D53" s="657"/>
      <c r="E53" s="192">
        <v>2.2599999999999998</v>
      </c>
      <c r="F53" s="191">
        <v>4.21</v>
      </c>
      <c r="G53" s="99">
        <f t="shared" si="1"/>
        <v>1.9500000000000002</v>
      </c>
      <c r="H53" s="661"/>
      <c r="I53" s="662"/>
      <c r="J53" s="662"/>
      <c r="K53" s="662"/>
      <c r="L53" s="663"/>
      <c r="M53" s="281"/>
      <c r="N53" s="282"/>
      <c r="O53" s="78" t="s">
        <v>88</v>
      </c>
    </row>
    <row r="54" spans="1:15" ht="63.75" customHeight="1" thickBot="1">
      <c r="A54" s="461" t="s">
        <v>89</v>
      </c>
      <c r="B54" s="655" t="str">
        <f t="shared" si="2"/>
        <v>☆</v>
      </c>
      <c r="C54" s="656"/>
      <c r="D54" s="657"/>
      <c r="E54" s="191">
        <v>3.7</v>
      </c>
      <c r="F54" s="191">
        <v>4.04</v>
      </c>
      <c r="G54" s="99">
        <f t="shared" si="1"/>
        <v>0.33999999999999986</v>
      </c>
      <c r="H54" s="661"/>
      <c r="I54" s="662"/>
      <c r="J54" s="662"/>
      <c r="K54" s="662"/>
      <c r="L54" s="663"/>
      <c r="M54" s="281"/>
      <c r="N54" s="282"/>
      <c r="O54" s="78" t="s">
        <v>89</v>
      </c>
    </row>
    <row r="55" spans="1:15" ht="75" customHeight="1" thickBot="1">
      <c r="A55" s="461" t="s">
        <v>90</v>
      </c>
      <c r="B55" s="655" t="str">
        <f t="shared" si="2"/>
        <v>☆</v>
      </c>
      <c r="C55" s="656"/>
      <c r="D55" s="657"/>
      <c r="E55" s="191">
        <v>5.33</v>
      </c>
      <c r="F55" s="528">
        <v>6.15</v>
      </c>
      <c r="G55" s="99">
        <f t="shared" si="1"/>
        <v>0.82000000000000028</v>
      </c>
      <c r="H55" s="658" t="s">
        <v>388</v>
      </c>
      <c r="I55" s="659"/>
      <c r="J55" s="659"/>
      <c r="K55" s="659"/>
      <c r="L55" s="660"/>
      <c r="M55" s="573" t="s">
        <v>389</v>
      </c>
      <c r="N55" s="574">
        <v>44570</v>
      </c>
      <c r="O55" s="78" t="s">
        <v>90</v>
      </c>
    </row>
    <row r="56" spans="1:15" ht="80.25" customHeight="1" thickBot="1">
      <c r="A56" s="461" t="s">
        <v>91</v>
      </c>
      <c r="B56" s="655" t="str">
        <f t="shared" si="2"/>
        <v>☆☆</v>
      </c>
      <c r="C56" s="656"/>
      <c r="D56" s="657"/>
      <c r="E56" s="191">
        <v>3.6</v>
      </c>
      <c r="F56" s="191">
        <v>5.54</v>
      </c>
      <c r="G56" s="99">
        <f t="shared" si="1"/>
        <v>1.94</v>
      </c>
      <c r="H56" s="661"/>
      <c r="I56" s="662"/>
      <c r="J56" s="662"/>
      <c r="K56" s="662"/>
      <c r="L56" s="663"/>
      <c r="M56" s="281"/>
      <c r="N56" s="282"/>
      <c r="O56" s="78" t="s">
        <v>91</v>
      </c>
    </row>
    <row r="57" spans="1:15" ht="63.75" customHeight="1" thickBot="1">
      <c r="A57" s="461" t="s">
        <v>92</v>
      </c>
      <c r="B57" s="655" t="str">
        <f t="shared" si="2"/>
        <v>★</v>
      </c>
      <c r="C57" s="656"/>
      <c r="D57" s="657"/>
      <c r="E57" s="191">
        <v>5.59</v>
      </c>
      <c r="F57" s="191">
        <v>4.41</v>
      </c>
      <c r="G57" s="99">
        <f t="shared" si="1"/>
        <v>-1.1799999999999997</v>
      </c>
      <c r="H57" s="605"/>
      <c r="I57" s="603"/>
      <c r="J57" s="603"/>
      <c r="K57" s="603"/>
      <c r="L57" s="604"/>
      <c r="M57" s="462"/>
      <c r="N57" s="463"/>
      <c r="O57" s="78" t="s">
        <v>92</v>
      </c>
    </row>
    <row r="58" spans="1:15" ht="69.75" customHeight="1" thickBot="1">
      <c r="A58" s="461" t="s">
        <v>93</v>
      </c>
      <c r="B58" s="655" t="str">
        <f t="shared" si="2"/>
        <v>☆</v>
      </c>
      <c r="C58" s="656"/>
      <c r="D58" s="657"/>
      <c r="E58" s="191">
        <v>4.96</v>
      </c>
      <c r="F58" s="191">
        <v>5.87</v>
      </c>
      <c r="G58" s="99">
        <f t="shared" si="1"/>
        <v>0.91000000000000014</v>
      </c>
      <c r="H58" s="661"/>
      <c r="I58" s="662"/>
      <c r="J58" s="662"/>
      <c r="K58" s="662"/>
      <c r="L58" s="663"/>
      <c r="M58" s="281"/>
      <c r="N58" s="282"/>
      <c r="O58" s="78" t="s">
        <v>93</v>
      </c>
    </row>
    <row r="59" spans="1:15" ht="68.25" customHeight="1" thickBot="1">
      <c r="A59" s="461" t="s">
        <v>94</v>
      </c>
      <c r="B59" s="655" t="str">
        <f t="shared" si="2"/>
        <v>☆</v>
      </c>
      <c r="C59" s="656"/>
      <c r="D59" s="657"/>
      <c r="E59" s="191">
        <v>5.82</v>
      </c>
      <c r="F59" s="528">
        <v>6.25</v>
      </c>
      <c r="G59" s="99">
        <f t="shared" si="1"/>
        <v>0.42999999999999972</v>
      </c>
      <c r="H59" s="661"/>
      <c r="I59" s="662"/>
      <c r="J59" s="662"/>
      <c r="K59" s="662"/>
      <c r="L59" s="663"/>
      <c r="M59" s="462"/>
      <c r="N59" s="463"/>
      <c r="O59" s="78" t="s">
        <v>94</v>
      </c>
    </row>
    <row r="60" spans="1:15" ht="91.95" customHeight="1" thickBot="1">
      <c r="A60" s="461" t="s">
        <v>95</v>
      </c>
      <c r="B60" s="655" t="str">
        <f t="shared" si="2"/>
        <v>☆</v>
      </c>
      <c r="C60" s="656"/>
      <c r="D60" s="657"/>
      <c r="E60" s="528">
        <v>6.14</v>
      </c>
      <c r="F60" s="528">
        <v>6.92</v>
      </c>
      <c r="G60" s="99">
        <f t="shared" si="1"/>
        <v>0.78000000000000025</v>
      </c>
      <c r="H60" s="661"/>
      <c r="I60" s="662"/>
      <c r="J60" s="662"/>
      <c r="K60" s="662"/>
      <c r="L60" s="663"/>
      <c r="M60" s="281"/>
      <c r="N60" s="282"/>
      <c r="O60" s="78" t="s">
        <v>95</v>
      </c>
    </row>
    <row r="61" spans="1:15" ht="81" customHeight="1" thickBot="1">
      <c r="A61" s="461" t="s">
        <v>96</v>
      </c>
      <c r="B61" s="655" t="str">
        <f t="shared" si="2"/>
        <v>☆</v>
      </c>
      <c r="C61" s="656"/>
      <c r="D61" s="657"/>
      <c r="E61" s="192">
        <v>2.5</v>
      </c>
      <c r="F61" s="191">
        <v>3.39</v>
      </c>
      <c r="G61" s="99">
        <f t="shared" si="1"/>
        <v>0.89000000000000012</v>
      </c>
      <c r="H61" s="661"/>
      <c r="I61" s="662"/>
      <c r="J61" s="662"/>
      <c r="K61" s="662"/>
      <c r="L61" s="663"/>
      <c r="M61" s="281"/>
      <c r="N61" s="282"/>
      <c r="O61" s="78" t="s">
        <v>96</v>
      </c>
    </row>
    <row r="62" spans="1:15" ht="75.599999999999994" customHeight="1" thickBot="1">
      <c r="A62" s="461" t="s">
        <v>97</v>
      </c>
      <c r="B62" s="655" t="str">
        <f t="shared" si="2"/>
        <v>☆☆</v>
      </c>
      <c r="C62" s="656"/>
      <c r="D62" s="657"/>
      <c r="E62" s="191">
        <v>4.7699999999999996</v>
      </c>
      <c r="F62" s="528">
        <v>6.23</v>
      </c>
      <c r="G62" s="99">
        <f t="shared" si="1"/>
        <v>1.4600000000000009</v>
      </c>
      <c r="H62" s="661"/>
      <c r="I62" s="662"/>
      <c r="J62" s="662"/>
      <c r="K62" s="662"/>
      <c r="L62" s="663"/>
      <c r="M62" s="281"/>
      <c r="N62" s="282"/>
      <c r="O62" s="78" t="s">
        <v>97</v>
      </c>
    </row>
    <row r="63" spans="1:15" ht="87" customHeight="1" thickBot="1">
      <c r="A63" s="461" t="s">
        <v>98</v>
      </c>
      <c r="B63" s="655" t="str">
        <f t="shared" si="2"/>
        <v>☆☆</v>
      </c>
      <c r="C63" s="656"/>
      <c r="D63" s="657"/>
      <c r="E63" s="191">
        <v>5.48</v>
      </c>
      <c r="F63" s="528">
        <v>7.26</v>
      </c>
      <c r="G63" s="99">
        <f t="shared" si="1"/>
        <v>1.7799999999999994</v>
      </c>
      <c r="H63" s="661"/>
      <c r="I63" s="662"/>
      <c r="J63" s="662"/>
      <c r="K63" s="662"/>
      <c r="L63" s="663"/>
      <c r="M63" s="534"/>
      <c r="N63" s="282"/>
      <c r="O63" s="78" t="s">
        <v>98</v>
      </c>
    </row>
    <row r="64" spans="1:15" ht="73.2" customHeight="1" thickBot="1">
      <c r="A64" s="461" t="s">
        <v>99</v>
      </c>
      <c r="B64" s="655" t="str">
        <f t="shared" si="2"/>
        <v>☆</v>
      </c>
      <c r="C64" s="656"/>
      <c r="D64" s="657"/>
      <c r="E64" s="191">
        <v>5.23</v>
      </c>
      <c r="F64" s="191">
        <v>5.93</v>
      </c>
      <c r="G64" s="99">
        <f t="shared" si="1"/>
        <v>0.69999999999999929</v>
      </c>
      <c r="H64" s="727" t="s">
        <v>296</v>
      </c>
      <c r="I64" s="728"/>
      <c r="J64" s="728"/>
      <c r="K64" s="728"/>
      <c r="L64" s="729"/>
      <c r="M64" s="281" t="s">
        <v>269</v>
      </c>
      <c r="N64" s="282">
        <v>44561</v>
      </c>
      <c r="O64" s="78" t="s">
        <v>99</v>
      </c>
    </row>
    <row r="65" spans="1:18" ht="80.25" customHeight="1" thickBot="1">
      <c r="A65" s="461" t="s">
        <v>100</v>
      </c>
      <c r="B65" s="655" t="str">
        <f t="shared" si="2"/>
        <v>★</v>
      </c>
      <c r="C65" s="656"/>
      <c r="D65" s="657"/>
      <c r="E65" s="528">
        <v>8.4499999999999993</v>
      </c>
      <c r="F65" s="528">
        <v>7.78</v>
      </c>
      <c r="G65" s="99">
        <f t="shared" si="1"/>
        <v>-0.66999999999999904</v>
      </c>
      <c r="H65" s="600"/>
      <c r="I65" s="601"/>
      <c r="J65" s="601"/>
      <c r="K65" s="601"/>
      <c r="L65" s="602"/>
      <c r="M65" s="250"/>
      <c r="N65" s="282"/>
      <c r="O65" s="78" t="s">
        <v>100</v>
      </c>
    </row>
    <row r="66" spans="1:18" ht="88.5" customHeight="1" thickBot="1">
      <c r="A66" s="461" t="s">
        <v>101</v>
      </c>
      <c r="B66" s="655" t="str">
        <f t="shared" si="2"/>
        <v>☆☆☆</v>
      </c>
      <c r="C66" s="656"/>
      <c r="D66" s="657"/>
      <c r="E66" s="528">
        <v>6.61</v>
      </c>
      <c r="F66" s="528">
        <v>9.69</v>
      </c>
      <c r="G66" s="99">
        <f t="shared" si="1"/>
        <v>3.0799999999999992</v>
      </c>
      <c r="H66" s="605"/>
      <c r="I66" s="603"/>
      <c r="J66" s="603"/>
      <c r="K66" s="603"/>
      <c r="L66" s="604"/>
      <c r="M66" s="462"/>
      <c r="N66" s="463"/>
      <c r="O66" s="78" t="s">
        <v>101</v>
      </c>
    </row>
    <row r="67" spans="1:18" ht="78.75" customHeight="1" thickBot="1">
      <c r="A67" s="461" t="s">
        <v>102</v>
      </c>
      <c r="B67" s="655" t="str">
        <f t="shared" si="2"/>
        <v>☆☆☆</v>
      </c>
      <c r="C67" s="656"/>
      <c r="D67" s="657"/>
      <c r="E67" s="191">
        <v>4.8600000000000003</v>
      </c>
      <c r="F67" s="528">
        <v>8.33</v>
      </c>
      <c r="G67" s="99">
        <f t="shared" si="1"/>
        <v>3.4699999999999998</v>
      </c>
      <c r="H67" s="661"/>
      <c r="I67" s="662"/>
      <c r="J67" s="662"/>
      <c r="K67" s="662"/>
      <c r="L67" s="663"/>
      <c r="M67" s="281"/>
      <c r="N67" s="282"/>
      <c r="O67" s="78" t="s">
        <v>102</v>
      </c>
    </row>
    <row r="68" spans="1:18" ht="63" customHeight="1" thickBot="1">
      <c r="A68" s="468" t="s">
        <v>103</v>
      </c>
      <c r="B68" s="655" t="str">
        <f t="shared" si="2"/>
        <v>☆☆☆</v>
      </c>
      <c r="C68" s="656"/>
      <c r="D68" s="657"/>
      <c r="E68" s="191">
        <v>3.89</v>
      </c>
      <c r="F68" s="528">
        <v>6.38</v>
      </c>
      <c r="G68" s="99">
        <f t="shared" si="1"/>
        <v>2.4899999999999998</v>
      </c>
      <c r="H68" s="661"/>
      <c r="I68" s="662"/>
      <c r="J68" s="662"/>
      <c r="K68" s="662"/>
      <c r="L68" s="663"/>
      <c r="M68" s="462"/>
      <c r="N68" s="463"/>
      <c r="O68" s="78" t="s">
        <v>103</v>
      </c>
    </row>
    <row r="69" spans="1:18" ht="72.75" customHeight="1" thickBot="1">
      <c r="A69" s="464" t="s">
        <v>104</v>
      </c>
      <c r="B69" s="655" t="str">
        <f t="shared" si="2"/>
        <v>★</v>
      </c>
      <c r="C69" s="656"/>
      <c r="D69" s="657"/>
      <c r="E69" s="315">
        <v>1.62</v>
      </c>
      <c r="F69" s="315">
        <v>1.41</v>
      </c>
      <c r="G69" s="99">
        <f t="shared" si="1"/>
        <v>-0.21000000000000019</v>
      </c>
      <c r="H69" s="685" t="s">
        <v>290</v>
      </c>
      <c r="I69" s="686"/>
      <c r="J69" s="686"/>
      <c r="K69" s="686"/>
      <c r="L69" s="687"/>
      <c r="M69" s="281" t="s">
        <v>291</v>
      </c>
      <c r="N69" s="282">
        <v>44570</v>
      </c>
      <c r="O69" s="78" t="s">
        <v>104</v>
      </c>
    </row>
    <row r="70" spans="1:18" ht="58.5" customHeight="1" thickBot="1">
      <c r="A70" s="471" t="s">
        <v>105</v>
      </c>
      <c r="B70" s="655" t="str">
        <f t="shared" si="2"/>
        <v>☆</v>
      </c>
      <c r="C70" s="656"/>
      <c r="D70" s="657"/>
      <c r="E70" s="191">
        <v>4.1399999999999997</v>
      </c>
      <c r="F70" s="191">
        <v>4.66</v>
      </c>
      <c r="G70" s="277">
        <f t="shared" si="1"/>
        <v>0.52000000000000046</v>
      </c>
      <c r="H70" s="661"/>
      <c r="I70" s="662"/>
      <c r="J70" s="662"/>
      <c r="K70" s="662"/>
      <c r="L70" s="663"/>
      <c r="M70" s="472"/>
      <c r="N70" s="473"/>
    </row>
    <row r="71" spans="1:18" ht="42.75" customHeight="1" thickBot="1">
      <c r="A71" s="474"/>
      <c r="B71" s="474"/>
      <c r="C71" s="474"/>
      <c r="D71" s="474"/>
      <c r="E71" s="718"/>
      <c r="F71" s="718"/>
      <c r="G71" s="718"/>
      <c r="H71" s="718"/>
      <c r="I71" s="718"/>
      <c r="J71" s="718"/>
      <c r="K71" s="718"/>
      <c r="L71" s="718"/>
      <c r="M71" s="78">
        <f>COUNTIF(E23:E69,"&gt;=10")</f>
        <v>0</v>
      </c>
      <c r="N71" s="78">
        <f>COUNTIF(F23:F69,"&gt;=10")</f>
        <v>0</v>
      </c>
      <c r="O71" s="78" t="s">
        <v>29</v>
      </c>
    </row>
    <row r="72" spans="1:18" ht="36.75" customHeight="1" thickBot="1">
      <c r="A72" s="100" t="s">
        <v>21</v>
      </c>
      <c r="B72" s="101"/>
      <c r="C72" s="171"/>
      <c r="D72" s="171"/>
      <c r="E72" s="719" t="s">
        <v>20</v>
      </c>
      <c r="F72" s="719"/>
      <c r="G72" s="719"/>
      <c r="H72" s="720" t="s">
        <v>256</v>
      </c>
      <c r="I72" s="721"/>
      <c r="J72" s="101"/>
      <c r="K72" s="102"/>
      <c r="L72" s="102"/>
      <c r="M72" s="103"/>
      <c r="N72" s="104"/>
    </row>
    <row r="73" spans="1:18" ht="36.75" customHeight="1" thickBot="1">
      <c r="A73" s="105"/>
      <c r="B73" s="475"/>
      <c r="C73" s="722" t="s">
        <v>106</v>
      </c>
      <c r="D73" s="723"/>
      <c r="E73" s="723"/>
      <c r="F73" s="724"/>
      <c r="G73" s="106">
        <f>+F70</f>
        <v>4.66</v>
      </c>
      <c r="H73" s="107" t="s">
        <v>107</v>
      </c>
      <c r="I73" s="725">
        <f>+G70</f>
        <v>0.52000000000000046</v>
      </c>
      <c r="J73" s="726"/>
      <c r="K73" s="476"/>
      <c r="L73" s="476"/>
      <c r="M73" s="477"/>
      <c r="N73" s="108"/>
    </row>
    <row r="74" spans="1:18" ht="36.75" customHeight="1" thickBot="1">
      <c r="A74" s="105"/>
      <c r="B74" s="475"/>
      <c r="C74" s="688" t="s">
        <v>108</v>
      </c>
      <c r="D74" s="689"/>
      <c r="E74" s="689"/>
      <c r="F74" s="690"/>
      <c r="G74" s="109">
        <f>+F35</f>
        <v>4.92</v>
      </c>
      <c r="H74" s="110" t="s">
        <v>107</v>
      </c>
      <c r="I74" s="691">
        <f>+G35</f>
        <v>0.32000000000000028</v>
      </c>
      <c r="J74" s="692"/>
      <c r="K74" s="476"/>
      <c r="L74" s="476"/>
      <c r="M74" s="477"/>
      <c r="N74" s="108"/>
      <c r="R74" s="535" t="s">
        <v>21</v>
      </c>
    </row>
    <row r="75" spans="1:18" ht="36.75" customHeight="1" thickBot="1">
      <c r="A75" s="105"/>
      <c r="B75" s="475"/>
      <c r="C75" s="693" t="s">
        <v>109</v>
      </c>
      <c r="D75" s="694"/>
      <c r="E75" s="694"/>
      <c r="F75" s="111" t="str">
        <f>VLOOKUP(G75,F:P,10,0)</f>
        <v>大分県</v>
      </c>
      <c r="G75" s="112">
        <f>MAX(F23:F70)</f>
        <v>9.69</v>
      </c>
      <c r="H75" s="695" t="s">
        <v>110</v>
      </c>
      <c r="I75" s="696"/>
      <c r="J75" s="696"/>
      <c r="K75" s="113">
        <f>+N71</f>
        <v>0</v>
      </c>
      <c r="L75" s="114" t="s">
        <v>111</v>
      </c>
      <c r="M75" s="115">
        <f>N71-M71</f>
        <v>0</v>
      </c>
      <c r="N75" s="108"/>
      <c r="R75" s="536"/>
    </row>
    <row r="76" spans="1:18" ht="36.75" customHeight="1" thickBot="1">
      <c r="A76" s="116"/>
      <c r="B76" s="117"/>
      <c r="C76" s="117"/>
      <c r="D76" s="117"/>
      <c r="E76" s="117"/>
      <c r="F76" s="117"/>
      <c r="G76" s="117"/>
      <c r="H76" s="117"/>
      <c r="I76" s="117"/>
      <c r="J76" s="117"/>
      <c r="K76" s="118"/>
      <c r="L76" s="118"/>
      <c r="M76" s="119"/>
      <c r="N76" s="120"/>
      <c r="R76" s="536"/>
    </row>
    <row r="77" spans="1:18" ht="30.75" customHeight="1">
      <c r="A77" s="153"/>
      <c r="B77" s="153"/>
      <c r="C77" s="153"/>
      <c r="D77" s="153"/>
      <c r="E77" s="153"/>
      <c r="F77" s="153"/>
      <c r="G77" s="153"/>
      <c r="H77" s="153"/>
      <c r="I77" s="153"/>
      <c r="J77" s="153"/>
      <c r="K77" s="478"/>
      <c r="L77" s="478"/>
      <c r="M77" s="479"/>
      <c r="N77" s="480"/>
      <c r="R77" s="537"/>
    </row>
    <row r="78" spans="1:18" ht="30.75" customHeight="1" thickBot="1">
      <c r="A78" s="481"/>
      <c r="B78" s="481"/>
      <c r="C78" s="481"/>
      <c r="D78" s="481"/>
      <c r="E78" s="481"/>
      <c r="F78" s="481"/>
      <c r="G78" s="481"/>
      <c r="H78" s="481"/>
      <c r="I78" s="481"/>
      <c r="J78" s="481"/>
      <c r="K78" s="482"/>
      <c r="L78" s="482"/>
      <c r="M78" s="483"/>
      <c r="N78" s="481"/>
    </row>
    <row r="79" spans="1:18" ht="24.75" customHeight="1" thickTop="1">
      <c r="A79" s="697">
        <v>2</v>
      </c>
      <c r="B79" s="700" t="s">
        <v>257</v>
      </c>
      <c r="C79" s="701"/>
      <c r="D79" s="701"/>
      <c r="E79" s="701"/>
      <c r="F79" s="702"/>
      <c r="G79" s="709" t="s">
        <v>258</v>
      </c>
      <c r="H79" s="710"/>
      <c r="I79" s="710"/>
      <c r="J79" s="710"/>
      <c r="K79" s="710"/>
      <c r="L79" s="710"/>
      <c r="M79" s="710"/>
      <c r="N79" s="711"/>
    </row>
    <row r="80" spans="1:18" ht="24.75" customHeight="1">
      <c r="A80" s="698"/>
      <c r="B80" s="703"/>
      <c r="C80" s="704"/>
      <c r="D80" s="704"/>
      <c r="E80" s="704"/>
      <c r="F80" s="705"/>
      <c r="G80" s="712"/>
      <c r="H80" s="713"/>
      <c r="I80" s="713"/>
      <c r="J80" s="713"/>
      <c r="K80" s="713"/>
      <c r="L80" s="713"/>
      <c r="M80" s="713"/>
      <c r="N80" s="714"/>
      <c r="O80" s="484" t="s">
        <v>29</v>
      </c>
      <c r="P80" s="484"/>
    </row>
    <row r="81" spans="1:16" ht="24.75" customHeight="1">
      <c r="A81" s="698"/>
      <c r="B81" s="703"/>
      <c r="C81" s="704"/>
      <c r="D81" s="704"/>
      <c r="E81" s="704"/>
      <c r="F81" s="705"/>
      <c r="G81" s="712"/>
      <c r="H81" s="713"/>
      <c r="I81" s="713"/>
      <c r="J81" s="713"/>
      <c r="K81" s="713"/>
      <c r="L81" s="713"/>
      <c r="M81" s="713"/>
      <c r="N81" s="714"/>
      <c r="O81" s="484" t="s">
        <v>21</v>
      </c>
      <c r="P81" s="484" t="s">
        <v>112</v>
      </c>
    </row>
    <row r="82" spans="1:16" ht="24.75" customHeight="1">
      <c r="A82" s="698"/>
      <c r="B82" s="703"/>
      <c r="C82" s="704"/>
      <c r="D82" s="704"/>
      <c r="E82" s="704"/>
      <c r="F82" s="705"/>
      <c r="G82" s="712"/>
      <c r="H82" s="713"/>
      <c r="I82" s="713"/>
      <c r="J82" s="713"/>
      <c r="K82" s="713"/>
      <c r="L82" s="713"/>
      <c r="M82" s="713"/>
      <c r="N82" s="714"/>
      <c r="O82" s="485"/>
      <c r="P82" s="484"/>
    </row>
    <row r="83" spans="1:16" ht="24.75" customHeight="1" thickBot="1">
      <c r="A83" s="699"/>
      <c r="B83" s="706"/>
      <c r="C83" s="707"/>
      <c r="D83" s="707"/>
      <c r="E83" s="707"/>
      <c r="F83" s="708"/>
      <c r="G83" s="715"/>
      <c r="H83" s="716"/>
      <c r="I83" s="716"/>
      <c r="J83" s="716"/>
      <c r="K83" s="716"/>
      <c r="L83" s="716"/>
      <c r="M83" s="716"/>
      <c r="N83" s="717"/>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5">
    <mergeCell ref="B67:D67"/>
    <mergeCell ref="H67:L67"/>
    <mergeCell ref="B68:D68"/>
    <mergeCell ref="H68:L68"/>
    <mergeCell ref="B69:D69"/>
    <mergeCell ref="H69:L69"/>
    <mergeCell ref="B64:D64"/>
    <mergeCell ref="H64:L64"/>
    <mergeCell ref="B65:D65"/>
    <mergeCell ref="B66:D66"/>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8"/>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81AC5-8670-4A27-97DD-D9A89AD3FA48}">
  <sheetPr>
    <pageSetUpPr fitToPage="1"/>
  </sheetPr>
  <dimension ref="A1:R29"/>
  <sheetViews>
    <sheetView view="pageBreakPreview" zoomScale="95" zoomScaleNormal="100" zoomScaleSheetLayoutView="95" workbookViewId="0">
      <selection activeCell="X14" sqref="X14"/>
    </sheetView>
  </sheetViews>
  <sheetFormatPr defaultColWidth="9" defaultRowHeight="13.2"/>
  <cols>
    <col min="1" max="1" width="4.88671875" style="879" customWidth="1"/>
    <col min="2" max="8" width="9" style="879"/>
    <col min="9" max="9" width="6" style="879" customWidth="1"/>
    <col min="10" max="10" width="9" style="879"/>
    <col min="11" max="11" width="14.33203125" style="879" customWidth="1"/>
    <col min="12" max="12" width="26.109375" style="879" customWidth="1"/>
    <col min="13" max="13" width="4.109375" style="879" customWidth="1"/>
    <col min="14" max="14" width="3.44140625" style="879" customWidth="1"/>
    <col min="15" max="16384" width="9" style="879"/>
  </cols>
  <sheetData>
    <row r="1" spans="1:18" ht="23.4">
      <c r="A1" s="877" t="s">
        <v>491</v>
      </c>
      <c r="B1" s="877"/>
      <c r="C1" s="877"/>
      <c r="D1" s="877"/>
      <c r="E1" s="877"/>
      <c r="F1" s="877"/>
      <c r="G1" s="877"/>
      <c r="H1" s="877"/>
      <c r="I1" s="877"/>
      <c r="J1" s="878"/>
      <c r="K1" s="878"/>
      <c r="L1" s="878"/>
      <c r="M1" s="878"/>
    </row>
    <row r="2" spans="1:18" ht="19.2">
      <c r="A2" s="880" t="s">
        <v>492</v>
      </c>
      <c r="B2" s="880"/>
      <c r="C2" s="880"/>
      <c r="D2" s="880"/>
      <c r="E2" s="880"/>
      <c r="F2" s="880"/>
      <c r="G2" s="880"/>
      <c r="H2" s="880"/>
      <c r="I2" s="880"/>
      <c r="J2" s="881"/>
      <c r="K2" s="881"/>
      <c r="L2" s="881"/>
      <c r="M2" s="881"/>
      <c r="N2" s="882"/>
      <c r="P2" s="883"/>
    </row>
    <row r="3" spans="1:18" ht="24.75" customHeight="1">
      <c r="A3" s="884" t="s">
        <v>493</v>
      </c>
      <c r="B3" s="884"/>
      <c r="C3" s="884"/>
      <c r="D3" s="884"/>
      <c r="E3" s="884"/>
      <c r="F3" s="884"/>
      <c r="G3" s="884"/>
      <c r="H3" s="884"/>
      <c r="I3" s="884"/>
      <c r="J3" s="885"/>
      <c r="K3" s="885"/>
      <c r="L3" s="885"/>
      <c r="M3" s="885"/>
      <c r="N3" s="886"/>
      <c r="P3" s="883"/>
    </row>
    <row r="4" spans="1:18" ht="17.399999999999999">
      <c r="A4" s="887" t="s">
        <v>494</v>
      </c>
      <c r="B4" s="887"/>
      <c r="C4" s="887"/>
      <c r="D4" s="887"/>
      <c r="E4" s="887"/>
      <c r="F4" s="887"/>
      <c r="G4" s="887"/>
      <c r="H4" s="887"/>
      <c r="I4" s="887"/>
      <c r="J4" s="888"/>
      <c r="K4" s="888"/>
      <c r="L4" s="888"/>
      <c r="M4" s="888"/>
      <c r="N4" s="886"/>
      <c r="P4" s="883"/>
      <c r="Q4" s="889"/>
    </row>
    <row r="5" spans="1:18" ht="6.6" customHeight="1">
      <c r="A5" s="890"/>
      <c r="B5" s="891"/>
      <c r="C5" s="892"/>
      <c r="D5" s="892"/>
      <c r="E5" s="892"/>
      <c r="F5" s="892"/>
      <c r="G5" s="892"/>
      <c r="H5" s="892"/>
      <c r="I5" s="892"/>
      <c r="J5" s="892"/>
      <c r="K5" s="892"/>
      <c r="L5" s="892"/>
      <c r="M5" s="892"/>
      <c r="N5" s="886"/>
      <c r="O5" s="889"/>
      <c r="P5" s="889"/>
    </row>
    <row r="6" spans="1:18" ht="21.75" customHeight="1">
      <c r="A6" s="892"/>
      <c r="B6" s="893"/>
      <c r="C6" s="894"/>
      <c r="D6" s="894"/>
      <c r="E6" s="894"/>
      <c r="F6" s="892"/>
      <c r="G6" s="892" t="s">
        <v>21</v>
      </c>
      <c r="H6" s="895" t="s">
        <v>495</v>
      </c>
      <c r="I6" s="896"/>
      <c r="J6" s="896"/>
      <c r="K6" s="896"/>
      <c r="L6" s="896"/>
      <c r="M6" s="892"/>
      <c r="N6" s="886"/>
      <c r="O6" s="889"/>
      <c r="P6" s="883"/>
      <c r="R6" s="889"/>
    </row>
    <row r="7" spans="1:18" ht="21.75" customHeight="1">
      <c r="A7" s="892"/>
      <c r="B7" s="897"/>
      <c r="C7" s="897"/>
      <c r="D7" s="897"/>
      <c r="E7" s="897"/>
      <c r="F7" s="892"/>
      <c r="G7" s="892"/>
      <c r="H7" s="896"/>
      <c r="I7" s="896"/>
      <c r="J7" s="896"/>
      <c r="K7" s="896"/>
      <c r="L7" s="896"/>
      <c r="M7" s="892"/>
      <c r="N7" s="886"/>
      <c r="P7" s="883"/>
      <c r="Q7" s="898"/>
    </row>
    <row r="8" spans="1:18" ht="21.75" customHeight="1">
      <c r="A8" s="892"/>
      <c r="B8" s="897"/>
      <c r="C8" s="897"/>
      <c r="D8" s="897"/>
      <c r="E8" s="897"/>
      <c r="F8" s="892"/>
      <c r="G8" s="892"/>
      <c r="H8" s="896"/>
      <c r="I8" s="896"/>
      <c r="J8" s="896"/>
      <c r="K8" s="896"/>
      <c r="L8" s="896"/>
      <c r="M8" s="892"/>
      <c r="O8" s="889"/>
      <c r="P8" s="883"/>
    </row>
    <row r="9" spans="1:18" ht="21.75" customHeight="1">
      <c r="A9" s="892"/>
      <c r="B9" s="897"/>
      <c r="C9" s="897"/>
      <c r="D9" s="897"/>
      <c r="E9" s="897"/>
      <c r="F9" s="892"/>
      <c r="G9" s="892"/>
      <c r="H9" s="896"/>
      <c r="I9" s="896"/>
      <c r="J9" s="896"/>
      <c r="K9" s="896"/>
      <c r="L9" s="896"/>
      <c r="M9" s="892"/>
      <c r="O9" s="899"/>
      <c r="P9" s="883"/>
    </row>
    <row r="10" spans="1:18" ht="21.75" customHeight="1">
      <c r="A10" s="892"/>
      <c r="B10" s="897"/>
      <c r="C10" s="897"/>
      <c r="D10" s="897"/>
      <c r="E10" s="897"/>
      <c r="F10" s="892"/>
      <c r="G10" s="892"/>
      <c r="H10" s="896"/>
      <c r="I10" s="896"/>
      <c r="J10" s="896"/>
      <c r="K10" s="896"/>
      <c r="L10" s="896"/>
      <c r="M10" s="892"/>
      <c r="O10" s="889"/>
      <c r="P10" s="883"/>
    </row>
    <row r="11" spans="1:18" ht="21.75" customHeight="1">
      <c r="A11" s="892"/>
      <c r="B11" s="897"/>
      <c r="C11" s="897"/>
      <c r="D11" s="897"/>
      <c r="E11" s="897"/>
      <c r="F11" s="900"/>
      <c r="G11" s="900"/>
      <c r="H11" s="896"/>
      <c r="I11" s="896"/>
      <c r="J11" s="896"/>
      <c r="K11" s="896"/>
      <c r="L11" s="896"/>
      <c r="M11" s="892"/>
      <c r="P11" s="883"/>
    </row>
    <row r="12" spans="1:18" ht="21.75" customHeight="1">
      <c r="A12" s="892"/>
      <c r="B12" s="897"/>
      <c r="C12" s="897"/>
      <c r="D12" s="897"/>
      <c r="E12" s="897"/>
      <c r="F12" s="901"/>
      <c r="G12" s="901"/>
      <c r="H12" s="896"/>
      <c r="I12" s="896"/>
      <c r="J12" s="896"/>
      <c r="K12" s="896"/>
      <c r="L12" s="896"/>
      <c r="M12" s="892"/>
      <c r="P12" s="883"/>
    </row>
    <row r="13" spans="1:18" ht="21.75" customHeight="1">
      <c r="A13" s="892"/>
      <c r="B13" s="902"/>
      <c r="C13" s="902"/>
      <c r="D13" s="902"/>
      <c r="E13" s="902"/>
      <c r="F13" s="901"/>
      <c r="G13" s="901"/>
      <c r="H13" s="896"/>
      <c r="I13" s="896"/>
      <c r="J13" s="896"/>
      <c r="K13" s="896"/>
      <c r="L13" s="896"/>
      <c r="M13" s="892"/>
      <c r="P13" s="883"/>
    </row>
    <row r="14" spans="1:18" ht="21.75" customHeight="1">
      <c r="A14" s="892"/>
      <c r="B14" s="902"/>
      <c r="C14" s="902"/>
      <c r="D14" s="902"/>
      <c r="E14" s="902"/>
      <c r="F14" s="900"/>
      <c r="G14" s="900"/>
      <c r="H14" s="896"/>
      <c r="I14" s="896"/>
      <c r="J14" s="896"/>
      <c r="K14" s="896"/>
      <c r="L14" s="896"/>
      <c r="M14" s="892"/>
      <c r="P14" s="883"/>
    </row>
    <row r="15" spans="1:18" ht="9" customHeight="1" thickBot="1">
      <c r="A15" s="903"/>
      <c r="B15" s="892"/>
      <c r="C15" s="892"/>
      <c r="D15" s="892"/>
      <c r="E15" s="892"/>
      <c r="F15" s="892"/>
      <c r="G15" s="892"/>
      <c r="H15" s="892"/>
      <c r="I15" s="892"/>
      <c r="J15" s="892"/>
      <c r="K15" s="892"/>
      <c r="L15" s="892"/>
      <c r="M15" s="892"/>
      <c r="P15" s="883"/>
    </row>
    <row r="16" spans="1:18" ht="14.25" customHeight="1" thickTop="1">
      <c r="A16" s="904"/>
      <c r="B16" s="905" t="s">
        <v>29</v>
      </c>
      <c r="C16" s="906"/>
      <c r="D16" s="906"/>
      <c r="E16" s="906"/>
      <c r="F16" s="906"/>
      <c r="G16" s="906"/>
      <c r="H16" s="906"/>
      <c r="I16" s="906"/>
      <c r="J16" s="906"/>
      <c r="K16" s="906"/>
      <c r="L16" s="907"/>
      <c r="M16" s="904"/>
      <c r="P16" s="883"/>
    </row>
    <row r="17" spans="1:16" ht="13.5" customHeight="1">
      <c r="A17" s="904"/>
      <c r="B17" s="908"/>
      <c r="C17" s="909" t="s">
        <v>496</v>
      </c>
      <c r="D17" s="909"/>
      <c r="E17" s="909"/>
      <c r="F17" s="909"/>
      <c r="G17" s="909"/>
      <c r="H17" s="909"/>
      <c r="I17" s="910"/>
      <c r="J17" s="910"/>
      <c r="K17" s="911"/>
      <c r="L17" s="912"/>
      <c r="M17" s="904"/>
      <c r="P17" s="883"/>
    </row>
    <row r="18" spans="1:16" ht="13.5" customHeight="1">
      <c r="A18" s="904"/>
      <c r="B18" s="908"/>
      <c r="C18" s="909" t="s">
        <v>497</v>
      </c>
      <c r="D18" s="909"/>
      <c r="E18" s="909"/>
      <c r="F18" s="909"/>
      <c r="G18" s="909"/>
      <c r="H18" s="909"/>
      <c r="I18" s="910"/>
      <c r="J18" s="910"/>
      <c r="K18" s="911"/>
      <c r="L18" s="912"/>
      <c r="M18" s="904"/>
      <c r="P18" s="883"/>
    </row>
    <row r="19" spans="1:16" ht="13.5" customHeight="1">
      <c r="A19" s="904"/>
      <c r="B19" s="913"/>
      <c r="C19" s="911" t="s">
        <v>21</v>
      </c>
      <c r="D19" s="914"/>
      <c r="E19" s="914"/>
      <c r="F19" s="914"/>
      <c r="G19" s="911"/>
      <c r="H19" s="911"/>
      <c r="I19" s="911"/>
      <c r="J19" s="911"/>
      <c r="K19" s="911"/>
      <c r="L19" s="912"/>
      <c r="M19" s="904"/>
      <c r="P19" s="883"/>
    </row>
    <row r="20" spans="1:16" s="921" customFormat="1" ht="24.75" customHeight="1" thickBot="1">
      <c r="A20" s="915"/>
      <c r="B20" s="916"/>
      <c r="C20" s="917" t="s">
        <v>498</v>
      </c>
      <c r="D20" s="917"/>
      <c r="E20" s="917"/>
      <c r="F20" s="918" t="s">
        <v>499</v>
      </c>
      <c r="G20" s="919"/>
      <c r="H20" s="919"/>
      <c r="I20" s="919"/>
      <c r="J20" s="919"/>
      <c r="K20" s="919"/>
      <c r="L20" s="920"/>
      <c r="M20" s="915"/>
      <c r="P20" s="922"/>
    </row>
    <row r="21" spans="1:16" ht="27.75" customHeight="1" thickBot="1">
      <c r="A21" s="904"/>
      <c r="B21" s="913"/>
      <c r="C21" s="914"/>
      <c r="D21" s="923"/>
      <c r="E21" s="924" t="s">
        <v>500</v>
      </c>
      <c r="F21" s="925" t="s">
        <v>501</v>
      </c>
      <c r="G21" s="926"/>
      <c r="H21" s="927" t="s">
        <v>502</v>
      </c>
      <c r="I21" s="928"/>
      <c r="J21" s="929" t="s">
        <v>503</v>
      </c>
      <c r="K21" s="930"/>
      <c r="L21" s="912"/>
      <c r="M21" s="904"/>
      <c r="P21" s="883"/>
    </row>
    <row r="22" spans="1:16" ht="13.5" customHeight="1">
      <c r="A22" s="904"/>
      <c r="B22" s="913"/>
      <c r="C22" s="931" t="s">
        <v>504</v>
      </c>
      <c r="D22" s="932"/>
      <c r="E22" s="933">
        <v>0.17</v>
      </c>
      <c r="F22" s="934" t="s">
        <v>505</v>
      </c>
      <c r="G22" s="932"/>
      <c r="H22" s="934">
        <v>0</v>
      </c>
      <c r="I22" s="935"/>
      <c r="J22" s="936">
        <v>0</v>
      </c>
      <c r="K22" s="937"/>
      <c r="L22" s="912"/>
      <c r="M22" s="904"/>
      <c r="P22" s="883"/>
    </row>
    <row r="23" spans="1:16" ht="13.5" customHeight="1">
      <c r="A23" s="904"/>
      <c r="B23" s="913"/>
      <c r="C23" s="938" t="s">
        <v>506</v>
      </c>
      <c r="D23" s="939"/>
      <c r="E23" s="940">
        <v>0.12</v>
      </c>
      <c r="F23" s="941" t="s">
        <v>507</v>
      </c>
      <c r="G23" s="939"/>
      <c r="H23" s="941">
        <v>0</v>
      </c>
      <c r="I23" s="942"/>
      <c r="J23" s="936">
        <v>0</v>
      </c>
      <c r="K23" s="937"/>
      <c r="L23" s="912"/>
      <c r="M23" s="904"/>
      <c r="P23" s="883"/>
    </row>
    <row r="24" spans="1:16" ht="13.5" customHeight="1">
      <c r="A24" s="904"/>
      <c r="B24" s="913"/>
      <c r="C24" s="938" t="s">
        <v>508</v>
      </c>
      <c r="D24" s="939"/>
      <c r="E24" s="940">
        <v>0.32</v>
      </c>
      <c r="F24" s="941" t="s">
        <v>509</v>
      </c>
      <c r="G24" s="939"/>
      <c r="H24" s="941" t="s">
        <v>510</v>
      </c>
      <c r="I24" s="942"/>
      <c r="J24" s="936">
        <v>0</v>
      </c>
      <c r="K24" s="937"/>
      <c r="L24" s="912"/>
      <c r="M24" s="904"/>
      <c r="P24" s="883"/>
    </row>
    <row r="25" spans="1:16" ht="14.25" customHeight="1">
      <c r="A25" s="904"/>
      <c r="B25" s="913"/>
      <c r="C25" s="938" t="s">
        <v>511</v>
      </c>
      <c r="D25" s="939"/>
      <c r="E25" s="940">
        <v>0.28000000000000003</v>
      </c>
      <c r="F25" s="941" t="s">
        <v>512</v>
      </c>
      <c r="G25" s="939"/>
      <c r="H25" s="941">
        <v>0</v>
      </c>
      <c r="I25" s="942"/>
      <c r="J25" s="936">
        <v>0</v>
      </c>
      <c r="K25" s="937"/>
      <c r="L25" s="912"/>
      <c r="M25" s="904"/>
    </row>
    <row r="26" spans="1:16" ht="15.6">
      <c r="A26" s="904"/>
      <c r="B26" s="913"/>
      <c r="C26" s="938" t="s">
        <v>513</v>
      </c>
      <c r="D26" s="939"/>
      <c r="E26" s="940">
        <v>0.14000000000000001</v>
      </c>
      <c r="F26" s="941" t="s">
        <v>514</v>
      </c>
      <c r="G26" s="939"/>
      <c r="H26" s="941">
        <v>0</v>
      </c>
      <c r="I26" s="942"/>
      <c r="J26" s="936">
        <v>0</v>
      </c>
      <c r="K26" s="937"/>
      <c r="L26" s="943" t="s">
        <v>515</v>
      </c>
      <c r="M26" s="904"/>
    </row>
    <row r="27" spans="1:16" ht="16.2" thickBot="1">
      <c r="A27" s="904"/>
      <c r="B27" s="913"/>
      <c r="C27" s="944" t="s">
        <v>516</v>
      </c>
      <c r="D27" s="945"/>
      <c r="E27" s="946">
        <v>0.09</v>
      </c>
      <c r="F27" s="947" t="s">
        <v>517</v>
      </c>
      <c r="G27" s="945"/>
      <c r="H27" s="947" t="s">
        <v>518</v>
      </c>
      <c r="I27" s="948"/>
      <c r="J27" s="949">
        <v>0</v>
      </c>
      <c r="K27" s="950"/>
      <c r="L27" s="943" t="s">
        <v>519</v>
      </c>
      <c r="M27" s="904"/>
    </row>
    <row r="28" spans="1:16" ht="13.8" thickBot="1">
      <c r="A28" s="904"/>
      <c r="B28" s="951"/>
      <c r="C28" s="952"/>
      <c r="D28" s="952"/>
      <c r="E28" s="952"/>
      <c r="F28" s="952"/>
      <c r="G28" s="953"/>
      <c r="H28" s="953"/>
      <c r="I28" s="953"/>
      <c r="J28" s="953"/>
      <c r="K28" s="953"/>
      <c r="L28" s="954"/>
      <c r="M28" s="904"/>
    </row>
    <row r="29" spans="1:16" ht="13.8" thickTop="1">
      <c r="A29" s="904"/>
      <c r="B29" s="904"/>
      <c r="C29" s="904"/>
      <c r="D29" s="904"/>
      <c r="E29" s="904"/>
      <c r="F29" s="904"/>
      <c r="G29" s="904"/>
      <c r="H29" s="904"/>
      <c r="I29" s="904"/>
      <c r="J29" s="904"/>
      <c r="K29" s="904"/>
      <c r="L29" s="904"/>
      <c r="M29" s="904"/>
    </row>
  </sheetData>
  <mergeCells count="33">
    <mergeCell ref="C27:D27"/>
    <mergeCell ref="F27:G27"/>
    <mergeCell ref="H27:I27"/>
    <mergeCell ref="J27:K27"/>
    <mergeCell ref="C25:D25"/>
    <mergeCell ref="F25:G25"/>
    <mergeCell ref="H25:I25"/>
    <mergeCell ref="J25:K25"/>
    <mergeCell ref="C26:D26"/>
    <mergeCell ref="F26:G26"/>
    <mergeCell ref="H26:I26"/>
    <mergeCell ref="J26:K26"/>
    <mergeCell ref="C23:D23"/>
    <mergeCell ref="F23:G23"/>
    <mergeCell ref="H23:I23"/>
    <mergeCell ref="J23:K23"/>
    <mergeCell ref="C24:D24"/>
    <mergeCell ref="F24:G24"/>
    <mergeCell ref="H24:I24"/>
    <mergeCell ref="J24:K24"/>
    <mergeCell ref="F21:G21"/>
    <mergeCell ref="H21:I21"/>
    <mergeCell ref="J21:K21"/>
    <mergeCell ref="C22:D22"/>
    <mergeCell ref="F22:G22"/>
    <mergeCell ref="H22:I22"/>
    <mergeCell ref="J22:K22"/>
    <mergeCell ref="A1:M1"/>
    <mergeCell ref="A2:M2"/>
    <mergeCell ref="A3:M3"/>
    <mergeCell ref="A4:M4"/>
    <mergeCell ref="B6:E14"/>
    <mergeCell ref="H6:L14"/>
  </mergeCells>
  <phoneticPr fontId="108"/>
  <pageMargins left="0.74803149606299213" right="0.74803149606299213" top="0.98425196850393704" bottom="0.98425196850393704" header="0.51181102362204722" footer="0.51181102362204722"/>
  <pageSetup paperSize="9" scale="94"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3"/>
  <sheetViews>
    <sheetView tabSelected="1" zoomScale="75" zoomScaleNormal="75" workbookViewId="0">
      <selection activeCell="N59" sqref="N59"/>
    </sheetView>
  </sheetViews>
  <sheetFormatPr defaultColWidth="8.88671875" defaultRowHeight="14.4"/>
  <cols>
    <col min="1" max="1" width="12.77734375" style="149" customWidth="1"/>
    <col min="2" max="2" width="25" style="199" customWidth="1"/>
    <col min="3" max="3" width="9.109375" style="199" customWidth="1"/>
    <col min="4" max="4" width="23" style="199" customWidth="1"/>
    <col min="5" max="5" width="19.44140625" style="199" customWidth="1"/>
    <col min="6" max="6" width="12.21875" style="199" customWidth="1"/>
    <col min="7" max="7" width="14.77734375" style="199" customWidth="1"/>
    <col min="8" max="8" width="20.88671875" style="199" customWidth="1"/>
    <col min="9" max="9" width="19" style="199" customWidth="1"/>
    <col min="10" max="10" width="13.21875" style="199" customWidth="1"/>
    <col min="11" max="11" width="10.88671875" style="199" customWidth="1"/>
    <col min="12" max="12" width="13" style="199" customWidth="1"/>
    <col min="13" max="13" width="16.109375" style="199" customWidth="1"/>
    <col min="14" max="14" width="28.77734375" style="199" customWidth="1"/>
    <col min="15" max="15" width="7.88671875" style="199" customWidth="1"/>
    <col min="16" max="16" width="40.44140625" style="306" customWidth="1"/>
    <col min="17" max="17" width="28.109375" style="355" customWidth="1"/>
    <col min="18" max="16384" width="8.88671875" style="199"/>
  </cols>
  <sheetData>
    <row r="1" spans="2:19" ht="31.2" customHeight="1">
      <c r="B1" s="157"/>
      <c r="C1" s="542" t="s">
        <v>332</v>
      </c>
      <c r="D1" s="216"/>
      <c r="E1" s="216"/>
      <c r="F1" s="216"/>
      <c r="G1" s="216" t="s">
        <v>231</v>
      </c>
      <c r="H1" s="216"/>
      <c r="I1" s="216"/>
      <c r="J1" s="216"/>
      <c r="K1" s="216"/>
      <c r="L1" s="216"/>
      <c r="M1" s="216"/>
      <c r="N1" s="216"/>
      <c r="O1" s="149"/>
      <c r="P1" s="304"/>
    </row>
    <row r="2" spans="2:19" ht="31.2" customHeight="1">
      <c r="B2" s="157"/>
      <c r="C2" s="216"/>
      <c r="D2" s="216"/>
      <c r="E2" s="216"/>
      <c r="F2" s="216"/>
      <c r="G2" s="216"/>
      <c r="H2" s="216"/>
      <c r="I2" s="216"/>
      <c r="J2" s="216"/>
      <c r="K2" s="216"/>
      <c r="L2" s="216"/>
      <c r="M2" s="216"/>
      <c r="N2" s="216"/>
      <c r="O2" s="149"/>
      <c r="P2" s="304"/>
    </row>
    <row r="3" spans="2:19" ht="266.39999999999998" customHeight="1">
      <c r="B3" s="752"/>
      <c r="C3" s="752"/>
      <c r="D3" s="752"/>
      <c r="E3" s="752"/>
      <c r="F3" s="752"/>
      <c r="G3" s="752"/>
      <c r="H3" s="752"/>
      <c r="I3" s="752"/>
      <c r="J3" s="752"/>
      <c r="K3" s="752"/>
      <c r="L3" s="752"/>
      <c r="M3" s="752"/>
      <c r="N3" s="752"/>
      <c r="O3" s="149" t="s">
        <v>209</v>
      </c>
      <c r="P3" s="304"/>
    </row>
    <row r="4" spans="2:19" ht="29.25" customHeight="1">
      <c r="B4" s="254"/>
      <c r="C4" s="255" t="s">
        <v>520</v>
      </c>
      <c r="D4" s="256"/>
      <c r="E4" s="256"/>
      <c r="F4" s="256"/>
      <c r="G4" s="257"/>
      <c r="H4" s="256"/>
      <c r="I4" s="256"/>
      <c r="J4" s="258"/>
      <c r="K4" s="258"/>
      <c r="L4" s="258"/>
      <c r="M4" s="258"/>
      <c r="N4" s="259"/>
      <c r="O4" s="149"/>
      <c r="P4" s="283"/>
    </row>
    <row r="5" spans="2:19" ht="267" customHeight="1">
      <c r="B5" s="757" t="s">
        <v>521</v>
      </c>
      <c r="C5" s="758"/>
      <c r="D5" s="758"/>
      <c r="E5" s="758"/>
      <c r="F5" s="758"/>
      <c r="G5" s="758"/>
      <c r="H5" s="758"/>
      <c r="I5" s="758"/>
      <c r="J5" s="758"/>
      <c r="K5" s="758"/>
      <c r="L5" s="758"/>
      <c r="M5" s="758"/>
      <c r="N5" s="758"/>
      <c r="O5" s="149"/>
      <c r="P5" s="350"/>
      <c r="Q5" s="356"/>
    </row>
    <row r="6" spans="2:19" ht="36.6" customHeight="1">
      <c r="B6" s="762" t="s">
        <v>243</v>
      </c>
      <c r="C6" s="763"/>
      <c r="D6" s="763"/>
      <c r="E6" s="763"/>
      <c r="F6" s="763"/>
      <c r="G6" s="763"/>
      <c r="H6" s="763"/>
      <c r="I6" s="763"/>
      <c r="J6" s="763"/>
      <c r="K6" s="763"/>
      <c r="L6" s="763"/>
      <c r="M6" s="763"/>
      <c r="N6" s="763"/>
      <c r="O6" s="149"/>
      <c r="P6" s="280"/>
      <c r="Q6" s="305"/>
    </row>
    <row r="7" spans="2:19" ht="109.2" customHeight="1">
      <c r="B7" s="760" t="s">
        <v>379</v>
      </c>
      <c r="C7" s="761"/>
      <c r="D7" s="761"/>
      <c r="E7" s="761"/>
      <c r="F7" s="761"/>
      <c r="G7" s="761"/>
      <c r="H7" s="761"/>
      <c r="I7" s="761"/>
      <c r="J7" s="761"/>
      <c r="K7" s="761"/>
      <c r="L7" s="761"/>
      <c r="M7" s="761"/>
      <c r="N7" s="761"/>
      <c r="O7" s="149"/>
      <c r="P7" s="351"/>
      <c r="Q7" s="305"/>
      <c r="R7" s="193"/>
      <c r="S7" s="199" t="s">
        <v>230</v>
      </c>
    </row>
    <row r="8" spans="2:19" ht="21.6" customHeight="1">
      <c r="B8" s="263"/>
      <c r="C8" s="753" t="s">
        <v>378</v>
      </c>
      <c r="D8" s="753"/>
      <c r="E8" s="753"/>
      <c r="F8" s="753"/>
      <c r="G8" s="753"/>
      <c r="H8" s="753"/>
      <c r="I8" s="753"/>
      <c r="J8" s="753"/>
      <c r="K8" s="753"/>
      <c r="L8" s="753"/>
      <c r="M8" s="158" t="s">
        <v>209</v>
      </c>
      <c r="N8" s="158"/>
      <c r="O8" s="149"/>
      <c r="P8" s="352"/>
    </row>
    <row r="9" spans="2:19" ht="21.6" customHeight="1">
      <c r="B9" s="263"/>
      <c r="C9" s="754" t="s">
        <v>178</v>
      </c>
      <c r="D9" s="754"/>
      <c r="E9" s="754"/>
      <c r="F9" s="754"/>
      <c r="G9" s="754"/>
      <c r="H9" s="754"/>
      <c r="I9" s="754"/>
      <c r="J9" s="754"/>
      <c r="K9" s="754"/>
      <c r="L9" s="754"/>
      <c r="M9" s="158"/>
      <c r="N9" s="184"/>
      <c r="O9" s="149"/>
      <c r="P9" s="353"/>
    </row>
    <row r="10" spans="2:19" ht="21.6" customHeight="1">
      <c r="B10" s="158"/>
      <c r="C10" s="158"/>
      <c r="D10" s="184"/>
      <c r="E10" s="184"/>
      <c r="F10" s="184"/>
      <c r="G10" s="206"/>
      <c r="H10" s="184"/>
      <c r="I10" s="184"/>
      <c r="J10" s="184"/>
      <c r="K10" s="184"/>
      <c r="L10" s="184"/>
      <c r="M10" s="184"/>
      <c r="N10" s="184"/>
      <c r="O10" s="149"/>
      <c r="P10" s="362"/>
    </row>
    <row r="11" spans="2:19" ht="15" customHeight="1">
      <c r="B11" s="149"/>
      <c r="C11" s="149"/>
      <c r="D11" s="207"/>
      <c r="E11" s="207"/>
      <c r="F11" s="207"/>
      <c r="G11" s="208"/>
      <c r="H11" s="207"/>
      <c r="I11" s="207"/>
      <c r="J11" s="207"/>
      <c r="K11" s="207"/>
      <c r="L11" s="207"/>
      <c r="M11" s="207"/>
      <c r="N11" s="207"/>
      <c r="O11" s="149"/>
      <c r="P11" s="541"/>
    </row>
    <row r="12" spans="2:19" ht="13.5" customHeight="1">
      <c r="B12" s="149"/>
      <c r="C12" s="149"/>
      <c r="D12" s="755" t="s">
        <v>179</v>
      </c>
      <c r="E12" s="755"/>
      <c r="F12" s="209"/>
      <c r="G12" s="210" t="s">
        <v>180</v>
      </c>
      <c r="H12" s="211" t="s">
        <v>181</v>
      </c>
      <c r="I12" s="212" t="s">
        <v>182</v>
      </c>
      <c r="J12" s="211" t="s">
        <v>183</v>
      </c>
      <c r="K12" s="211" t="s">
        <v>184</v>
      </c>
      <c r="L12" s="213" t="s">
        <v>198</v>
      </c>
      <c r="M12" s="207"/>
      <c r="N12" s="207"/>
      <c r="O12" s="149"/>
      <c r="P12" s="540"/>
    </row>
    <row r="13" spans="2:19" ht="18" customHeight="1">
      <c r="B13" s="149"/>
      <c r="C13" s="149"/>
      <c r="D13" s="755"/>
      <c r="E13" s="755"/>
      <c r="F13" s="267" t="s">
        <v>185</v>
      </c>
      <c r="G13" s="322">
        <v>304662344</v>
      </c>
      <c r="H13" s="322">
        <v>325207334</v>
      </c>
      <c r="I13" s="262">
        <f t="shared" ref="I13:I23" si="0">+H13/$H$13</f>
        <v>1</v>
      </c>
      <c r="J13" s="364">
        <v>5533710</v>
      </c>
      <c r="K13" s="568">
        <f>+J13/G13</f>
        <v>1.8163419631538055E-2</v>
      </c>
      <c r="L13" s="262">
        <f t="shared" ref="L13:L29" si="1">+H13/G13</f>
        <v>1.0674352784471455</v>
      </c>
      <c r="M13" s="756" t="s">
        <v>186</v>
      </c>
      <c r="N13" s="756"/>
      <c r="O13" s="149"/>
      <c r="P13" s="567"/>
    </row>
    <row r="14" spans="2:19" ht="17.25" customHeight="1">
      <c r="B14" s="149"/>
      <c r="C14" s="149"/>
      <c r="D14" s="755"/>
      <c r="E14" s="755"/>
      <c r="F14" s="556" t="s">
        <v>235</v>
      </c>
      <c r="G14" s="557">
        <v>59766491</v>
      </c>
      <c r="H14" s="557">
        <v>65342285</v>
      </c>
      <c r="I14" s="522">
        <f t="shared" si="0"/>
        <v>0.20092500435429911</v>
      </c>
      <c r="J14" s="558">
        <v>849971</v>
      </c>
      <c r="K14" s="546">
        <f>+J14/H14</f>
        <v>1.3007977912005985E-2</v>
      </c>
      <c r="L14" s="525">
        <f t="shared" si="1"/>
        <v>1.0932929791712216</v>
      </c>
      <c r="M14" s="298" t="s">
        <v>234</v>
      </c>
      <c r="N14" s="299">
        <f>+H13-G13</f>
        <v>20544990</v>
      </c>
      <c r="O14" s="149"/>
      <c r="P14" s="541"/>
    </row>
    <row r="15" spans="2:19" ht="17.25" customHeight="1">
      <c r="B15" s="149"/>
      <c r="C15" s="149"/>
      <c r="D15" s="755"/>
      <c r="E15" s="755"/>
      <c r="F15" s="547" t="s">
        <v>260</v>
      </c>
      <c r="G15" s="548">
        <v>2507028</v>
      </c>
      <c r="H15" s="548">
        <v>2750742</v>
      </c>
      <c r="I15" s="549">
        <f t="shared" si="0"/>
        <v>8.4584254794204602E-3</v>
      </c>
      <c r="J15" s="550">
        <v>31519</v>
      </c>
      <c r="K15" s="546">
        <f>+J15/G15</f>
        <v>1.2572256871482888E-2</v>
      </c>
      <c r="L15" s="525">
        <f t="shared" si="1"/>
        <v>1.0972123167351939</v>
      </c>
      <c r="M15" s="296"/>
      <c r="N15" s="297"/>
      <c r="O15" s="149"/>
      <c r="P15" s="540"/>
    </row>
    <row r="16" spans="2:19" ht="17.25" customHeight="1">
      <c r="B16" s="149"/>
      <c r="C16" s="149"/>
      <c r="D16" s="755"/>
      <c r="E16" s="755"/>
      <c r="F16" s="366" t="s">
        <v>240</v>
      </c>
      <c r="G16" s="364">
        <v>4083118</v>
      </c>
      <c r="H16" s="364">
        <v>4302069</v>
      </c>
      <c r="I16" s="262">
        <f t="shared" si="0"/>
        <v>1.3228696127744769E-2</v>
      </c>
      <c r="J16" s="266">
        <v>301107</v>
      </c>
      <c r="K16" s="572">
        <f t="shared" ref="K16:K23" si="2">+J16/H16</f>
        <v>6.9991206556659136E-2</v>
      </c>
      <c r="L16" s="308">
        <f t="shared" si="1"/>
        <v>1.0536234808790732</v>
      </c>
      <c r="M16" s="759"/>
      <c r="N16" s="759"/>
      <c r="O16" s="149"/>
      <c r="P16" s="540"/>
      <c r="S16" s="199" t="s">
        <v>219</v>
      </c>
    </row>
    <row r="17" spans="2:17" ht="17.25" customHeight="1">
      <c r="B17" s="149"/>
      <c r="C17" s="149"/>
      <c r="D17" s="755"/>
      <c r="E17" s="755"/>
      <c r="F17" s="309" t="s">
        <v>229</v>
      </c>
      <c r="G17" s="364">
        <v>22328252</v>
      </c>
      <c r="H17" s="364">
        <v>22933289</v>
      </c>
      <c r="I17" s="262">
        <f t="shared" si="0"/>
        <v>7.0518978517255707E-2</v>
      </c>
      <c r="J17" s="310">
        <v>621063</v>
      </c>
      <c r="K17" s="571">
        <f t="shared" si="2"/>
        <v>2.7081287817024412E-2</v>
      </c>
      <c r="L17" s="308">
        <f t="shared" si="1"/>
        <v>1.0270973742145153</v>
      </c>
      <c r="M17" s="759"/>
      <c r="N17" s="759"/>
      <c r="O17" s="149"/>
      <c r="P17" s="541"/>
    </row>
    <row r="18" spans="2:17" ht="17.25" customHeight="1">
      <c r="B18" s="149"/>
      <c r="C18" s="149"/>
      <c r="D18" s="755"/>
      <c r="E18" s="755"/>
      <c r="F18" s="562" t="s">
        <v>187</v>
      </c>
      <c r="G18" s="563">
        <v>6135836</v>
      </c>
      <c r="H18" s="563">
        <v>6932972</v>
      </c>
      <c r="I18" s="522">
        <f t="shared" si="0"/>
        <v>2.1318621307599418E-2</v>
      </c>
      <c r="J18" s="523">
        <v>117901</v>
      </c>
      <c r="K18" s="524">
        <f t="shared" si="2"/>
        <v>1.7005838188874842E-2</v>
      </c>
      <c r="L18" s="564">
        <f t="shared" si="1"/>
        <v>1.1299148151938871</v>
      </c>
      <c r="M18" s="759"/>
      <c r="N18" s="759"/>
      <c r="O18" s="149"/>
      <c r="P18" s="540"/>
    </row>
    <row r="19" spans="2:17" ht="17.25" customHeight="1">
      <c r="B19" s="149"/>
      <c r="C19" s="149"/>
      <c r="D19" s="755"/>
      <c r="E19" s="755"/>
      <c r="F19" s="366" t="s">
        <v>239</v>
      </c>
      <c r="G19" s="364">
        <v>1825417</v>
      </c>
      <c r="H19" s="364">
        <v>1867101</v>
      </c>
      <c r="I19" s="262">
        <f t="shared" si="0"/>
        <v>5.7412635103733546E-3</v>
      </c>
      <c r="J19" s="266">
        <v>39376</v>
      </c>
      <c r="K19" s="307">
        <f t="shared" si="2"/>
        <v>2.1089378667784979E-2</v>
      </c>
      <c r="L19" s="308">
        <f t="shared" si="1"/>
        <v>1.0228353302286546</v>
      </c>
      <c r="M19" s="759"/>
      <c r="N19" s="759"/>
      <c r="O19" s="149"/>
      <c r="P19" s="540"/>
    </row>
    <row r="20" spans="2:17" ht="17.25" customHeight="1">
      <c r="B20" s="149"/>
      <c r="C20" s="149"/>
      <c r="D20" s="755"/>
      <c r="E20" s="755"/>
      <c r="F20" s="386" t="s">
        <v>217</v>
      </c>
      <c r="G20" s="322">
        <v>3521572</v>
      </c>
      <c r="H20" s="322">
        <v>3556633</v>
      </c>
      <c r="I20" s="262">
        <f t="shared" si="0"/>
        <v>1.0936509199389703E-2</v>
      </c>
      <c r="J20" s="266">
        <v>93278</v>
      </c>
      <c r="K20" s="572">
        <f t="shared" si="2"/>
        <v>2.6226490053935844E-2</v>
      </c>
      <c r="L20" s="265">
        <f t="shared" si="1"/>
        <v>1.0099560650754833</v>
      </c>
      <c r="M20" s="759"/>
      <c r="N20" s="759"/>
      <c r="O20" s="149"/>
      <c r="P20" s="541"/>
    </row>
    <row r="21" spans="2:17" ht="17.25" customHeight="1">
      <c r="B21" s="149"/>
      <c r="C21" s="149"/>
      <c r="D21" s="755"/>
      <c r="E21" s="755"/>
      <c r="F21" s="366" t="s">
        <v>238</v>
      </c>
      <c r="G21" s="367">
        <v>9918695</v>
      </c>
      <c r="H21" s="367">
        <v>10273170</v>
      </c>
      <c r="I21" s="262">
        <f t="shared" si="0"/>
        <v>3.1589601235745807E-2</v>
      </c>
      <c r="J21" s="555">
        <v>84278</v>
      </c>
      <c r="K21" s="307">
        <f>+J21/H21</f>
        <v>8.203699539674706E-3</v>
      </c>
      <c r="L21" s="308">
        <f>+H21/G21</f>
        <v>1.0357380683648403</v>
      </c>
      <c r="M21" s="759"/>
      <c r="N21" s="759"/>
      <c r="O21" s="149"/>
      <c r="P21" s="540"/>
    </row>
    <row r="22" spans="2:17" ht="17.25" customHeight="1">
      <c r="B22" s="149"/>
      <c r="C22" s="149"/>
      <c r="D22" s="755"/>
      <c r="E22" s="755"/>
      <c r="F22" s="366" t="s">
        <v>227</v>
      </c>
      <c r="G22" s="393">
        <v>6204925</v>
      </c>
      <c r="H22" s="393">
        <v>6218741</v>
      </c>
      <c r="I22" s="262">
        <f t="shared" si="0"/>
        <v>1.9122388549822802E-2</v>
      </c>
      <c r="J22" s="266">
        <v>132044</v>
      </c>
      <c r="K22" s="307">
        <f t="shared" si="2"/>
        <v>2.123323675965923E-2</v>
      </c>
      <c r="L22" s="308">
        <f t="shared" si="1"/>
        <v>1.0022266183716966</v>
      </c>
      <c r="M22" s="759"/>
      <c r="N22" s="759"/>
      <c r="O22" s="149"/>
      <c r="P22" s="540"/>
    </row>
    <row r="23" spans="2:17" ht="17.25" customHeight="1">
      <c r="B23" s="149"/>
      <c r="C23" s="149"/>
      <c r="D23" s="755"/>
      <c r="E23" s="755"/>
      <c r="F23" s="366" t="s">
        <v>236</v>
      </c>
      <c r="G23" s="367">
        <v>35368372</v>
      </c>
      <c r="H23" s="367">
        <v>36850962</v>
      </c>
      <c r="I23" s="262">
        <f t="shared" si="0"/>
        <v>0.11331528581086674</v>
      </c>
      <c r="J23" s="368">
        <v>485752</v>
      </c>
      <c r="K23" s="307">
        <f t="shared" si="2"/>
        <v>1.3181528341105451E-2</v>
      </c>
      <c r="L23" s="308">
        <f t="shared" si="1"/>
        <v>1.0419185253989072</v>
      </c>
      <c r="M23" s="759"/>
      <c r="N23" s="759"/>
      <c r="O23" s="149"/>
      <c r="P23" s="541"/>
    </row>
    <row r="24" spans="2:17" ht="17.25" customHeight="1">
      <c r="B24" s="149"/>
      <c r="C24" s="149"/>
      <c r="D24" s="755"/>
      <c r="E24" s="755"/>
      <c r="F24" s="363" t="s">
        <v>233</v>
      </c>
      <c r="G24" s="364">
        <v>1302486</v>
      </c>
      <c r="H24" s="364">
        <v>1320120</v>
      </c>
      <c r="I24" s="262">
        <f>+G24/$H$13</f>
        <v>4.0050941778576252E-3</v>
      </c>
      <c r="J24" s="364">
        <v>29003</v>
      </c>
      <c r="K24" s="307">
        <f>+J24/G24</f>
        <v>2.2267417845566094E-2</v>
      </c>
      <c r="L24" s="308">
        <f t="shared" si="1"/>
        <v>1.0135387251763166</v>
      </c>
      <c r="M24" s="759"/>
      <c r="N24" s="759"/>
      <c r="O24" s="149"/>
      <c r="P24" s="540"/>
    </row>
    <row r="25" spans="2:17" ht="17.25" customHeight="1">
      <c r="B25" s="149"/>
      <c r="C25" s="149"/>
      <c r="D25" s="755"/>
      <c r="E25" s="755"/>
      <c r="F25" s="569" t="s">
        <v>228</v>
      </c>
      <c r="G25" s="570">
        <v>10453895</v>
      </c>
      <c r="H25" s="570">
        <v>10592433</v>
      </c>
      <c r="I25" s="262">
        <f>+H25/$H$13</f>
        <v>3.2571322638129681E-2</v>
      </c>
      <c r="J25" s="266">
        <v>314166</v>
      </c>
      <c r="K25" s="571">
        <f>+J25/H25</f>
        <v>2.9659474834535182E-2</v>
      </c>
      <c r="L25" s="308">
        <f t="shared" si="1"/>
        <v>1.013252285392191</v>
      </c>
      <c r="M25" s="759"/>
      <c r="N25" s="759"/>
      <c r="O25" s="149"/>
      <c r="P25" s="540"/>
    </row>
    <row r="26" spans="2:17" ht="17.25" customHeight="1">
      <c r="B26" s="149"/>
      <c r="C26" s="149"/>
      <c r="D26" s="755"/>
      <c r="E26" s="755"/>
      <c r="F26" s="553" t="s">
        <v>232</v>
      </c>
      <c r="G26" s="521">
        <v>7164906</v>
      </c>
      <c r="H26" s="521">
        <v>8093036</v>
      </c>
      <c r="I26" s="522">
        <f>+H26/$H$13</f>
        <v>2.4885773332528841E-2</v>
      </c>
      <c r="J26" s="523">
        <v>90759</v>
      </c>
      <c r="K26" s="554">
        <f>+J26/H26</f>
        <v>1.1214456478384626E-2</v>
      </c>
      <c r="L26" s="525">
        <f t="shared" si="1"/>
        <v>1.129538335883262</v>
      </c>
      <c r="M26" s="759"/>
      <c r="N26" s="759"/>
      <c r="O26" s="149"/>
      <c r="P26" s="541"/>
    </row>
    <row r="27" spans="2:17" ht="17.25" customHeight="1">
      <c r="B27" s="149"/>
      <c r="C27" s="149"/>
      <c r="D27" s="755"/>
      <c r="E27" s="755"/>
      <c r="F27" s="532" t="s">
        <v>196</v>
      </c>
      <c r="G27" s="521">
        <v>11921925</v>
      </c>
      <c r="H27" s="521">
        <v>14005385</v>
      </c>
      <c r="I27" s="522">
        <f>+H27/$H$13</f>
        <v>4.3066018308184892E-2</v>
      </c>
      <c r="J27" s="523">
        <v>127859</v>
      </c>
      <c r="K27" s="524">
        <f>+J27/H27</f>
        <v>9.1292742041721806E-3</v>
      </c>
      <c r="L27" s="525">
        <f t="shared" si="1"/>
        <v>1.1747586903960561</v>
      </c>
      <c r="M27" s="759"/>
      <c r="N27" s="759"/>
      <c r="O27" s="149"/>
      <c r="P27" s="540"/>
    </row>
    <row r="28" spans="2:17" ht="22.2" customHeight="1">
      <c r="B28" s="149"/>
      <c r="C28" s="149"/>
      <c r="D28" s="755"/>
      <c r="E28" s="755"/>
      <c r="F28" s="382" t="s">
        <v>197</v>
      </c>
      <c r="G28" s="364">
        <v>7500830</v>
      </c>
      <c r="H28" s="364">
        <v>7946139</v>
      </c>
      <c r="I28" s="262">
        <f>+H28/$H$13</f>
        <v>2.4434070727322527E-2</v>
      </c>
      <c r="J28" s="561">
        <v>115599</v>
      </c>
      <c r="K28" s="307">
        <f>+J28/H28</f>
        <v>1.4547820016740206E-2</v>
      </c>
      <c r="L28" s="308">
        <f t="shared" si="1"/>
        <v>1.0593679632787305</v>
      </c>
      <c r="M28" s="759"/>
      <c r="N28" s="759"/>
      <c r="O28" s="149"/>
      <c r="P28" s="540"/>
    </row>
    <row r="29" spans="2:17" ht="22.2" customHeight="1">
      <c r="B29" s="149"/>
      <c r="C29" s="149"/>
      <c r="D29" s="764"/>
      <c r="E29" s="764"/>
      <c r="F29" s="382" t="s">
        <v>207</v>
      </c>
      <c r="G29" s="391">
        <v>1756209</v>
      </c>
      <c r="H29" s="391">
        <v>1856002</v>
      </c>
      <c r="I29" s="262">
        <f>+H29/$H$13</f>
        <v>5.7071345137622263E-3</v>
      </c>
      <c r="J29" s="392">
        <v>18429</v>
      </c>
      <c r="K29" s="307">
        <f>+J29/H29</f>
        <v>9.9294074036558148E-3</v>
      </c>
      <c r="L29" s="308">
        <f t="shared" si="1"/>
        <v>1.0568229635538822</v>
      </c>
      <c r="M29" s="759"/>
      <c r="N29" s="759"/>
      <c r="O29" s="149"/>
      <c r="P29" s="362"/>
    </row>
    <row r="30" spans="2:17" ht="22.2" customHeight="1">
      <c r="B30" s="156"/>
      <c r="C30" s="149"/>
      <c r="D30" s="155"/>
      <c r="E30" s="155"/>
      <c r="F30" s="155"/>
      <c r="G30" s="214"/>
      <c r="H30" s="155"/>
      <c r="I30" s="155"/>
      <c r="J30" s="155"/>
      <c r="K30" s="155"/>
      <c r="L30" s="155"/>
      <c r="M30" s="155"/>
      <c r="N30" s="155"/>
      <c r="O30" s="149"/>
      <c r="P30" s="361"/>
    </row>
    <row r="31" spans="2:17" ht="17.399999999999999">
      <c r="B31" s="149"/>
      <c r="C31" s="149"/>
      <c r="D31" s="149"/>
      <c r="E31" s="149"/>
      <c r="F31" s="149"/>
      <c r="G31" s="149"/>
      <c r="H31" s="149"/>
      <c r="I31" s="149"/>
      <c r="J31" s="149"/>
      <c r="K31" s="149"/>
      <c r="L31" s="149"/>
      <c r="M31" s="149"/>
      <c r="N31" s="149"/>
      <c r="O31" s="149"/>
      <c r="P31" s="362"/>
      <c r="Q31" s="361"/>
    </row>
    <row r="32" spans="2:17" ht="21.6" customHeight="1">
      <c r="B32" s="149"/>
      <c r="C32" s="149"/>
      <c r="D32" s="149"/>
      <c r="E32" s="149"/>
      <c r="F32" s="149"/>
      <c r="G32" s="149"/>
      <c r="H32" s="149"/>
      <c r="I32" s="149"/>
      <c r="J32" s="149"/>
      <c r="K32" s="149"/>
      <c r="L32" s="312"/>
      <c r="M32" s="311"/>
      <c r="N32" s="311"/>
      <c r="O32" s="149"/>
      <c r="P32" s="362"/>
    </row>
    <row r="33" spans="2:16" ht="21.6" customHeight="1">
      <c r="B33" s="149"/>
      <c r="C33" s="149"/>
      <c r="D33" s="149"/>
      <c r="E33" s="149"/>
      <c r="F33" s="149"/>
      <c r="G33" s="149"/>
      <c r="H33" s="149"/>
      <c r="I33" s="149"/>
      <c r="J33" s="149"/>
      <c r="K33" s="149"/>
      <c r="L33" s="730" t="s">
        <v>270</v>
      </c>
      <c r="M33" s="730"/>
      <c r="N33" s="730"/>
      <c r="O33" s="149" t="s">
        <v>209</v>
      </c>
      <c r="P33" s="361"/>
    </row>
    <row r="34" spans="2:16" ht="21.6" customHeight="1">
      <c r="B34" s="149"/>
      <c r="C34" s="149"/>
      <c r="D34" s="149"/>
      <c r="E34" s="149"/>
      <c r="F34" s="149"/>
      <c r="G34" s="149"/>
      <c r="H34" s="149"/>
      <c r="I34" s="149"/>
      <c r="J34" s="149"/>
      <c r="K34" s="149"/>
      <c r="L34" s="730"/>
      <c r="M34" s="730"/>
      <c r="N34" s="730"/>
      <c r="O34" s="365"/>
      <c r="P34" s="362"/>
    </row>
    <row r="35" spans="2:16" ht="21.6" customHeight="1">
      <c r="B35" s="149"/>
      <c r="C35" s="149"/>
      <c r="D35" s="149"/>
      <c r="E35" s="149"/>
      <c r="F35" s="149"/>
      <c r="G35" s="149"/>
      <c r="H35" s="149"/>
      <c r="I35" s="149"/>
      <c r="J35" s="149"/>
      <c r="K35" s="149"/>
      <c r="L35" s="730"/>
      <c r="M35" s="730"/>
      <c r="N35" s="730"/>
      <c r="O35" s="365"/>
      <c r="P35" s="362"/>
    </row>
    <row r="36" spans="2:16" ht="21.6" customHeight="1">
      <c r="B36" s="149"/>
      <c r="C36" s="149"/>
      <c r="D36" s="149"/>
      <c r="E36" s="149"/>
      <c r="F36" s="149"/>
      <c r="G36" s="149"/>
      <c r="H36" s="149"/>
      <c r="I36" s="149"/>
      <c r="J36" s="149"/>
      <c r="K36" s="149"/>
      <c r="L36" s="730"/>
      <c r="M36" s="730"/>
      <c r="N36" s="730"/>
      <c r="O36" s="365"/>
      <c r="P36" s="361"/>
    </row>
    <row r="37" spans="2:16" ht="21.6" customHeight="1">
      <c r="B37" s="369"/>
      <c r="C37" s="149"/>
      <c r="D37" s="149"/>
      <c r="E37" s="149"/>
      <c r="F37" s="149"/>
      <c r="G37" s="149"/>
      <c r="H37" s="149"/>
      <c r="I37" s="149"/>
      <c r="J37" s="149"/>
      <c r="K37" s="149"/>
      <c r="L37" s="730"/>
      <c r="M37" s="730"/>
      <c r="N37" s="730"/>
      <c r="O37" s="365"/>
      <c r="P37" s="362"/>
    </row>
    <row r="38" spans="2:16" ht="21.6" customHeight="1">
      <c r="B38" s="149"/>
      <c r="C38" s="149"/>
      <c r="D38" s="149"/>
      <c r="E38" s="149"/>
      <c r="F38" s="149"/>
      <c r="G38" s="149"/>
      <c r="H38" s="149"/>
      <c r="I38" s="149"/>
      <c r="J38" s="149"/>
      <c r="K38" s="149"/>
      <c r="L38" s="730"/>
      <c r="M38" s="730"/>
      <c r="N38" s="730"/>
      <c r="O38" s="365"/>
      <c r="P38" s="362"/>
    </row>
    <row r="39" spans="2:16" ht="21.6" customHeight="1">
      <c r="B39" s="149"/>
      <c r="C39" s="149"/>
      <c r="D39" s="149"/>
      <c r="E39" s="149"/>
      <c r="F39" s="149"/>
      <c r="G39" s="149"/>
      <c r="H39" s="149"/>
      <c r="I39" s="149"/>
      <c r="J39" s="149"/>
      <c r="K39" s="149"/>
      <c r="L39" s="730"/>
      <c r="M39" s="730"/>
      <c r="N39" s="730"/>
      <c r="O39" s="365"/>
      <c r="P39" s="361"/>
    </row>
    <row r="40" spans="2:16" ht="21.6" customHeight="1">
      <c r="B40" s="149"/>
      <c r="C40" s="149"/>
      <c r="D40" s="149"/>
      <c r="E40" s="149"/>
      <c r="F40" s="149"/>
      <c r="G40" s="149"/>
      <c r="H40" s="149"/>
      <c r="I40" s="149"/>
      <c r="J40" s="149"/>
      <c r="K40" s="149"/>
      <c r="L40" s="730"/>
      <c r="M40" s="730"/>
      <c r="N40" s="730"/>
      <c r="O40" s="365"/>
      <c r="P40" s="362"/>
    </row>
    <row r="41" spans="2:16" ht="21.6" customHeight="1">
      <c r="B41" s="149"/>
      <c r="C41" s="149"/>
      <c r="D41" s="149"/>
      <c r="E41" s="149"/>
      <c r="F41" s="149"/>
      <c r="G41" s="149"/>
      <c r="H41" s="149"/>
      <c r="I41" s="149"/>
      <c r="J41" s="149"/>
      <c r="K41" s="149"/>
      <c r="L41" s="730"/>
      <c r="M41" s="730"/>
      <c r="N41" s="730"/>
      <c r="O41" s="365"/>
      <c r="P41" s="362"/>
    </row>
    <row r="42" spans="2:16" ht="21.6" customHeight="1">
      <c r="B42" s="149"/>
      <c r="C42" s="149"/>
      <c r="D42" s="149"/>
      <c r="E42" s="149"/>
      <c r="F42" s="149"/>
      <c r="G42" s="149"/>
      <c r="H42" s="149"/>
      <c r="I42" s="149"/>
      <c r="J42" s="149"/>
      <c r="K42" s="149"/>
      <c r="L42" s="730"/>
      <c r="M42" s="730"/>
      <c r="N42" s="730"/>
      <c r="O42" s="365"/>
      <c r="P42" s="361"/>
    </row>
    <row r="43" spans="2:16" ht="21.6" customHeight="1">
      <c r="B43" s="149"/>
      <c r="C43" s="149"/>
      <c r="D43" s="149"/>
      <c r="E43" s="149"/>
      <c r="F43" s="149"/>
      <c r="G43" s="149"/>
      <c r="H43" s="149"/>
      <c r="I43" s="149"/>
      <c r="J43" s="149"/>
      <c r="K43" s="149"/>
      <c r="L43" s="730"/>
      <c r="M43" s="730"/>
      <c r="N43" s="730"/>
      <c r="O43" s="365"/>
      <c r="P43" s="362"/>
    </row>
    <row r="44" spans="2:16" ht="21.6" customHeight="1">
      <c r="B44" s="149"/>
      <c r="C44" s="149"/>
      <c r="D44" s="149"/>
      <c r="E44" s="149"/>
      <c r="F44" s="149"/>
      <c r="G44" s="149"/>
      <c r="H44" s="149"/>
      <c r="I44" s="149"/>
      <c r="J44" s="149"/>
      <c r="K44" s="149"/>
      <c r="L44" s="730"/>
      <c r="M44" s="730"/>
      <c r="N44" s="730"/>
      <c r="O44" s="365"/>
      <c r="P44" s="362"/>
    </row>
    <row r="45" spans="2:16" ht="21.6" customHeight="1">
      <c r="B45" s="149"/>
      <c r="C45" s="149"/>
      <c r="D45" s="149"/>
      <c r="E45" s="149"/>
      <c r="F45" s="149"/>
      <c r="G45" s="149"/>
      <c r="H45" s="149"/>
      <c r="I45" s="149"/>
      <c r="J45" s="149"/>
      <c r="K45" s="149"/>
      <c r="L45" s="730"/>
      <c r="M45" s="730"/>
      <c r="N45" s="730"/>
      <c r="O45" s="365"/>
      <c r="P45" s="361"/>
    </row>
    <row r="46" spans="2:16" ht="21.6" customHeight="1">
      <c r="B46" s="149"/>
      <c r="C46" s="149"/>
      <c r="D46" s="149"/>
      <c r="E46" s="149"/>
      <c r="F46" s="149"/>
      <c r="G46" s="149"/>
      <c r="H46" s="149"/>
      <c r="I46" s="149"/>
      <c r="J46" s="149"/>
      <c r="K46" s="149"/>
      <c r="L46" s="730"/>
      <c r="M46" s="730"/>
      <c r="N46" s="730"/>
      <c r="O46" s="365"/>
      <c r="P46" s="362"/>
    </row>
    <row r="47" spans="2:16" ht="21.6" customHeight="1">
      <c r="B47" s="149"/>
      <c r="C47" s="149"/>
      <c r="D47" s="149"/>
      <c r="E47" s="149"/>
      <c r="F47" s="149"/>
      <c r="G47" s="149"/>
      <c r="H47" s="149"/>
      <c r="I47" s="149"/>
      <c r="J47" s="149"/>
      <c r="K47" s="149"/>
      <c r="L47" s="730"/>
      <c r="M47" s="730"/>
      <c r="N47" s="730"/>
      <c r="O47" s="365"/>
      <c r="P47" s="362"/>
    </row>
    <row r="48" spans="2:16" ht="21.6" customHeight="1">
      <c r="B48" s="149"/>
      <c r="C48" s="149"/>
      <c r="D48" s="149"/>
      <c r="E48" s="149"/>
      <c r="F48" s="149"/>
      <c r="G48" s="149"/>
      <c r="H48" s="149"/>
      <c r="I48" s="149"/>
      <c r="J48" s="149"/>
      <c r="K48" s="149"/>
      <c r="L48" s="730"/>
      <c r="M48" s="730"/>
      <c r="N48" s="730"/>
      <c r="O48" s="365"/>
      <c r="P48" s="361"/>
    </row>
    <row r="49" spans="2:16" ht="39" customHeight="1">
      <c r="B49" s="215" t="s">
        <v>29</v>
      </c>
      <c r="C49" s="215"/>
      <c r="D49" s="215"/>
      <c r="E49" s="215" t="s">
        <v>298</v>
      </c>
      <c r="F49" s="215"/>
      <c r="G49" s="215"/>
      <c r="H49" s="215"/>
      <c r="I49" s="215"/>
      <c r="J49" s="215"/>
      <c r="K49" s="215"/>
      <c r="L49" s="730"/>
      <c r="M49" s="730"/>
      <c r="N49" s="730"/>
      <c r="O49" s="149"/>
      <c r="P49" s="362"/>
    </row>
    <row r="50" spans="2:16" ht="39" customHeight="1">
      <c r="B50" s="215"/>
      <c r="C50" s="215"/>
      <c r="D50" s="215"/>
      <c r="E50" s="765" t="s">
        <v>299</v>
      </c>
      <c r="F50" s="765"/>
      <c r="G50" s="215"/>
      <c r="H50" s="215"/>
      <c r="I50" s="215"/>
      <c r="J50" s="215"/>
      <c r="K50" s="215"/>
      <c r="L50" s="566"/>
      <c r="M50" s="566"/>
      <c r="N50" s="566"/>
      <c r="O50" s="149"/>
      <c r="P50" s="362"/>
    </row>
    <row r="51" spans="2:16" ht="39" customHeight="1">
      <c r="B51" s="215"/>
      <c r="C51" s="215"/>
      <c r="D51" s="215"/>
      <c r="E51" s="215"/>
      <c r="F51" s="767" t="s">
        <v>297</v>
      </c>
      <c r="G51" s="767"/>
      <c r="H51" s="767"/>
      <c r="I51" s="575"/>
      <c r="J51" s="215"/>
      <c r="K51" s="215"/>
      <c r="L51" s="566"/>
      <c r="M51" s="566"/>
      <c r="N51" s="566"/>
      <c r="O51" s="149"/>
      <c r="P51" s="362"/>
    </row>
    <row r="52" spans="2:16" ht="39" customHeight="1">
      <c r="B52" s="215"/>
      <c r="C52" s="215"/>
      <c r="D52" s="215"/>
      <c r="E52" s="215"/>
      <c r="F52" s="767"/>
      <c r="G52" s="767"/>
      <c r="H52" s="767"/>
      <c r="I52" s="575" t="s">
        <v>303</v>
      </c>
      <c r="J52" s="215"/>
      <c r="K52" s="215"/>
      <c r="L52" s="566"/>
      <c r="M52" s="566"/>
      <c r="N52" s="566"/>
      <c r="O52" s="149"/>
      <c r="P52" s="362"/>
    </row>
    <row r="53" spans="2:16" ht="39" customHeight="1">
      <c r="B53" s="215"/>
      <c r="C53" s="215"/>
      <c r="D53" s="215"/>
      <c r="E53" s="215"/>
      <c r="F53" s="215"/>
      <c r="G53" s="215"/>
      <c r="H53" s="215"/>
      <c r="I53" s="215"/>
      <c r="J53" s="215"/>
      <c r="K53" s="215"/>
      <c r="L53" s="566"/>
      <c r="M53" s="566"/>
      <c r="N53" s="730" t="s">
        <v>304</v>
      </c>
      <c r="O53" s="149"/>
      <c r="P53" s="362"/>
    </row>
    <row r="54" spans="2:16" ht="39" customHeight="1">
      <c r="B54" s="215"/>
      <c r="C54" s="215"/>
      <c r="D54" s="215"/>
      <c r="E54" s="215"/>
      <c r="F54" s="215"/>
      <c r="G54" s="215"/>
      <c r="H54" s="215"/>
      <c r="I54" s="215"/>
      <c r="J54" s="215"/>
      <c r="K54" s="215"/>
      <c r="L54" s="566"/>
      <c r="M54" s="566"/>
      <c r="N54" s="730"/>
      <c r="O54" s="149"/>
      <c r="P54" s="362"/>
    </row>
    <row r="55" spans="2:16" ht="35.4" customHeight="1">
      <c r="B55" s="215"/>
      <c r="C55" s="215"/>
      <c r="E55" s="766" t="s">
        <v>300</v>
      </c>
      <c r="F55" s="766"/>
      <c r="G55" s="215"/>
      <c r="H55" s="215"/>
      <c r="I55" s="215"/>
      <c r="J55" s="215"/>
      <c r="K55" s="215"/>
      <c r="L55" s="566"/>
      <c r="M55" s="566"/>
      <c r="N55" s="730"/>
      <c r="O55" s="149"/>
      <c r="P55" s="362"/>
    </row>
    <row r="56" spans="2:16" ht="24" customHeight="1">
      <c r="B56" s="215"/>
      <c r="C56" s="215"/>
      <c r="E56" s="215"/>
      <c r="F56" s="215"/>
      <c r="G56" s="215"/>
      <c r="H56" s="215"/>
      <c r="I56" s="215"/>
      <c r="J56" s="215"/>
      <c r="K56" s="215"/>
      <c r="L56" s="566"/>
      <c r="M56" s="566"/>
      <c r="O56" s="149"/>
      <c r="P56" s="362"/>
    </row>
    <row r="57" spans="2:16" ht="24" customHeight="1">
      <c r="B57" s="215"/>
      <c r="C57" s="215"/>
      <c r="D57" s="215"/>
      <c r="E57" s="215"/>
      <c r="F57" s="741" t="s">
        <v>301</v>
      </c>
      <c r="G57" s="741"/>
      <c r="H57" s="741"/>
      <c r="I57" s="215"/>
      <c r="J57" s="215"/>
      <c r="K57" s="215"/>
      <c r="L57" s="566"/>
      <c r="M57" s="566"/>
      <c r="N57" s="566"/>
      <c r="O57" s="149"/>
      <c r="P57" s="362"/>
    </row>
    <row r="58" spans="2:16" ht="24" customHeight="1">
      <c r="B58" s="215"/>
      <c r="C58" s="215"/>
      <c r="D58" s="215"/>
      <c r="E58" s="215"/>
      <c r="F58" s="741"/>
      <c r="G58" s="741"/>
      <c r="H58" s="741"/>
      <c r="I58" s="215"/>
      <c r="J58" s="215"/>
      <c r="K58" s="215"/>
      <c r="L58" s="566"/>
      <c r="M58" s="566"/>
      <c r="N58" s="566"/>
      <c r="O58" s="149"/>
      <c r="P58" s="362"/>
    </row>
    <row r="59" spans="2:16" ht="24" customHeight="1">
      <c r="B59" s="215"/>
      <c r="C59" s="215"/>
      <c r="D59" s="215"/>
      <c r="E59" s="215"/>
      <c r="F59" s="741" t="s">
        <v>302</v>
      </c>
      <c r="G59" s="741"/>
      <c r="H59" s="741"/>
      <c r="I59" s="215"/>
      <c r="J59" s="215"/>
      <c r="K59" s="215"/>
      <c r="L59" s="566"/>
      <c r="M59" s="566"/>
      <c r="N59" s="566"/>
      <c r="O59" s="149"/>
      <c r="P59" s="362"/>
    </row>
    <row r="60" spans="2:16" ht="47.4" customHeight="1">
      <c r="B60" s="215"/>
      <c r="C60" s="215"/>
      <c r="D60" s="215"/>
      <c r="E60" s="215"/>
      <c r="F60" s="955" t="s">
        <v>522</v>
      </c>
      <c r="G60" s="955"/>
      <c r="H60" s="955"/>
      <c r="I60" s="215"/>
      <c r="J60" s="215"/>
      <c r="K60" s="215"/>
      <c r="L60" s="566"/>
      <c r="M60" s="566"/>
      <c r="N60" s="566"/>
      <c r="O60" s="149"/>
      <c r="P60" s="362"/>
    </row>
    <row r="61" spans="2:16" ht="32.4">
      <c r="B61" s="740" t="s">
        <v>188</v>
      </c>
      <c r="C61" s="740"/>
      <c r="D61" s="740"/>
      <c r="E61" s="740"/>
      <c r="F61" s="740"/>
      <c r="G61" s="740"/>
      <c r="H61" s="740"/>
      <c r="I61" s="162"/>
      <c r="J61" s="161"/>
      <c r="K61" s="149"/>
      <c r="L61" s="149"/>
      <c r="M61" s="149"/>
      <c r="N61" s="149"/>
      <c r="O61" s="149"/>
      <c r="P61" s="362"/>
    </row>
    <row r="62" spans="2:16" ht="18">
      <c r="B62" s="194" t="s">
        <v>140</v>
      </c>
      <c r="C62" s="149"/>
      <c r="D62" s="149"/>
      <c r="E62" s="149"/>
      <c r="F62" s="149"/>
      <c r="G62" s="149"/>
      <c r="H62" s="149"/>
      <c r="I62" s="149"/>
      <c r="J62" s="149"/>
      <c r="K62" s="149"/>
      <c r="L62" s="149"/>
      <c r="M62" s="149"/>
      <c r="N62" s="149"/>
      <c r="O62" s="149"/>
      <c r="P62" s="361"/>
    </row>
    <row r="63" spans="2:16" ht="18">
      <c r="B63" s="732" t="s">
        <v>141</v>
      </c>
      <c r="C63" s="732"/>
      <c r="D63" s="732"/>
      <c r="E63" s="732"/>
      <c r="F63" s="732"/>
      <c r="G63" s="732"/>
      <c r="H63" s="732"/>
      <c r="I63" s="732"/>
      <c r="J63" s="732"/>
      <c r="K63" s="732"/>
      <c r="L63" s="732"/>
      <c r="M63" s="732"/>
      <c r="N63" s="149"/>
      <c r="O63" s="149"/>
      <c r="P63" s="362"/>
    </row>
    <row r="64" spans="2:16" ht="18">
      <c r="B64" s="731" t="s">
        <v>142</v>
      </c>
      <c r="C64" s="731"/>
      <c r="D64" s="731"/>
      <c r="E64" s="731"/>
      <c r="F64" s="731"/>
      <c r="G64" s="731"/>
      <c r="H64" s="731"/>
      <c r="I64" s="731"/>
      <c r="J64" s="731"/>
      <c r="K64" s="731"/>
      <c r="L64" s="731"/>
      <c r="M64" s="731"/>
      <c r="N64" s="149"/>
      <c r="O64" s="149"/>
      <c r="P64" s="362"/>
    </row>
    <row r="65" spans="2:16" ht="22.5" customHeight="1">
      <c r="B65" s="737" t="s">
        <v>204</v>
      </c>
      <c r="C65" s="738"/>
      <c r="D65" s="738"/>
      <c r="E65" s="738"/>
      <c r="F65" s="738"/>
      <c r="G65" s="738"/>
      <c r="H65" s="738"/>
      <c r="I65" s="738"/>
      <c r="J65" s="738"/>
      <c r="K65" s="738"/>
      <c r="L65" s="738"/>
      <c r="M65" s="739"/>
      <c r="N65" s="733" t="s">
        <v>189</v>
      </c>
      <c r="O65" s="149"/>
      <c r="P65" s="361"/>
    </row>
    <row r="66" spans="2:16" ht="22.5" customHeight="1">
      <c r="B66" s="237" t="s">
        <v>210</v>
      </c>
      <c r="C66" s="235"/>
      <c r="D66" s="235"/>
      <c r="E66" s="235"/>
      <c r="F66" s="235"/>
      <c r="G66" s="235"/>
      <c r="H66" s="235"/>
      <c r="I66" s="235"/>
      <c r="J66" s="235"/>
      <c r="K66" s="235"/>
      <c r="L66" s="235"/>
      <c r="M66" s="236"/>
      <c r="N66" s="733"/>
      <c r="O66" s="149"/>
      <c r="P66" s="362"/>
    </row>
    <row r="67" spans="2:16" ht="18">
      <c r="B67" s="732" t="s">
        <v>200</v>
      </c>
      <c r="C67" s="732"/>
      <c r="D67" s="732"/>
      <c r="E67" s="732"/>
      <c r="F67" s="732"/>
      <c r="G67" s="732"/>
      <c r="H67" s="732"/>
      <c r="I67" s="732"/>
      <c r="J67" s="732"/>
      <c r="K67" s="732"/>
      <c r="L67" s="732"/>
      <c r="M67" s="732"/>
      <c r="N67" s="733"/>
      <c r="O67" s="149"/>
      <c r="P67" s="362"/>
    </row>
    <row r="68" spans="2:16" ht="18">
      <c r="B68" s="731" t="s">
        <v>201</v>
      </c>
      <c r="C68" s="731"/>
      <c r="D68" s="731"/>
      <c r="E68" s="731"/>
      <c r="F68" s="731"/>
      <c r="G68" s="731"/>
      <c r="H68" s="731"/>
      <c r="I68" s="731"/>
      <c r="J68" s="731"/>
      <c r="K68" s="731"/>
      <c r="L68" s="731"/>
      <c r="M68" s="731"/>
      <c r="N68" s="733"/>
      <c r="O68" s="149"/>
      <c r="P68" s="361"/>
    </row>
    <row r="69" spans="2:16" ht="18">
      <c r="B69" s="732" t="s">
        <v>202</v>
      </c>
      <c r="C69" s="732"/>
      <c r="D69" s="732"/>
      <c r="E69" s="732"/>
      <c r="F69" s="732"/>
      <c r="G69" s="732"/>
      <c r="H69" s="732"/>
      <c r="I69" s="732"/>
      <c r="J69" s="732"/>
      <c r="K69" s="732"/>
      <c r="L69" s="732"/>
      <c r="M69" s="732"/>
      <c r="N69" s="733"/>
      <c r="O69" s="149"/>
      <c r="P69" s="362"/>
    </row>
    <row r="70" spans="2:16" ht="18">
      <c r="B70" s="732" t="s">
        <v>203</v>
      </c>
      <c r="C70" s="732"/>
      <c r="D70" s="732"/>
      <c r="E70" s="732"/>
      <c r="F70" s="732"/>
      <c r="G70" s="732"/>
      <c r="H70" s="732"/>
      <c r="I70" s="732"/>
      <c r="J70" s="732"/>
      <c r="K70" s="732"/>
      <c r="L70" s="732"/>
      <c r="M70" s="732"/>
      <c r="N70" s="733"/>
      <c r="O70" s="149"/>
      <c r="P70" s="362"/>
    </row>
    <row r="71" spans="2:16" ht="18">
      <c r="B71" s="164"/>
      <c r="M71" s="149"/>
      <c r="N71" s="733"/>
      <c r="O71" s="149"/>
      <c r="P71" s="361"/>
    </row>
    <row r="72" spans="2:16" ht="17.25" customHeight="1">
      <c r="B72" s="734" t="s">
        <v>143</v>
      </c>
      <c r="C72" s="735"/>
      <c r="D72" s="735"/>
      <c r="E72" s="735"/>
      <c r="F72" s="735"/>
      <c r="G72" s="735"/>
      <c r="H72" s="735"/>
      <c r="I72" s="735"/>
      <c r="J72" s="735"/>
      <c r="K72" s="735"/>
      <c r="L72" s="735"/>
      <c r="M72" s="736"/>
      <c r="N72" s="733"/>
      <c r="O72" s="149"/>
      <c r="P72" s="362"/>
    </row>
    <row r="73" spans="2:16" ht="17.25" customHeight="1">
      <c r="B73" s="734" t="s">
        <v>144</v>
      </c>
      <c r="C73" s="735"/>
      <c r="D73" s="735"/>
      <c r="E73" s="735"/>
      <c r="F73" s="735"/>
      <c r="G73" s="735"/>
      <c r="H73" s="735"/>
      <c r="I73" s="735"/>
      <c r="J73" s="735"/>
      <c r="K73" s="735"/>
      <c r="L73" s="735"/>
      <c r="M73" s="736"/>
      <c r="N73" s="733"/>
      <c r="O73" s="149"/>
      <c r="P73" s="362"/>
    </row>
    <row r="74" spans="2:16" ht="17.25" customHeight="1">
      <c r="B74" s="734" t="s">
        <v>145</v>
      </c>
      <c r="C74" s="735"/>
      <c r="D74" s="735"/>
      <c r="E74" s="735"/>
      <c r="F74" s="735"/>
      <c r="G74" s="735"/>
      <c r="H74" s="735"/>
      <c r="I74" s="735"/>
      <c r="J74" s="735"/>
      <c r="K74" s="735"/>
      <c r="L74" s="735"/>
      <c r="M74" s="736"/>
      <c r="N74" s="733"/>
      <c r="O74" s="149"/>
      <c r="P74" s="361"/>
    </row>
    <row r="75" spans="2:16" ht="18">
      <c r="B75" s="734" t="s">
        <v>146</v>
      </c>
      <c r="C75" s="735"/>
      <c r="D75" s="735"/>
      <c r="E75" s="735"/>
      <c r="F75" s="735"/>
      <c r="G75" s="735"/>
      <c r="H75" s="735"/>
      <c r="I75" s="735"/>
      <c r="J75" s="735"/>
      <c r="K75" s="735"/>
      <c r="L75" s="735"/>
      <c r="M75" s="736"/>
      <c r="N75" s="733"/>
      <c r="O75" s="149"/>
      <c r="P75" s="362"/>
    </row>
    <row r="76" spans="2:16" ht="18">
      <c r="B76" s="734" t="s">
        <v>147</v>
      </c>
      <c r="C76" s="735"/>
      <c r="D76" s="735"/>
      <c r="E76" s="735"/>
      <c r="F76" s="735"/>
      <c r="G76" s="735"/>
      <c r="H76" s="735"/>
      <c r="I76" s="735"/>
      <c r="J76" s="735"/>
      <c r="K76" s="735"/>
      <c r="L76" s="735"/>
      <c r="M76" s="736"/>
      <c r="N76" s="733"/>
      <c r="O76" s="149"/>
      <c r="P76" s="362"/>
    </row>
    <row r="77" spans="2:16" ht="18">
      <c r="B77" s="742" t="s">
        <v>148</v>
      </c>
      <c r="C77" s="743"/>
      <c r="D77" s="743"/>
      <c r="E77" s="743"/>
      <c r="F77" s="743"/>
      <c r="G77" s="743"/>
      <c r="H77" s="743"/>
      <c r="I77" s="743"/>
      <c r="J77" s="743"/>
      <c r="K77" s="743"/>
      <c r="L77" s="743"/>
      <c r="M77" s="744"/>
      <c r="N77" s="149"/>
      <c r="O77" s="149"/>
      <c r="P77" s="361"/>
    </row>
    <row r="78" spans="2:16" ht="18">
      <c r="B78" s="745" t="s">
        <v>149</v>
      </c>
      <c r="C78" s="746"/>
      <c r="D78" s="746"/>
      <c r="E78" s="746"/>
      <c r="F78" s="746"/>
      <c r="G78" s="746"/>
      <c r="H78" s="746"/>
      <c r="I78" s="746"/>
      <c r="J78" s="746"/>
      <c r="K78" s="746"/>
      <c r="L78" s="746"/>
      <c r="M78" s="747"/>
      <c r="N78" s="149"/>
      <c r="O78" s="149"/>
      <c r="P78" s="362"/>
    </row>
    <row r="79" spans="2:16" ht="18">
      <c r="B79" s="734" t="s">
        <v>208</v>
      </c>
      <c r="C79" s="735"/>
      <c r="D79" s="735"/>
      <c r="E79" s="735"/>
      <c r="F79" s="735"/>
      <c r="G79" s="735"/>
      <c r="H79" s="735"/>
      <c r="I79" s="735"/>
      <c r="J79" s="735"/>
      <c r="K79" s="735"/>
      <c r="L79" s="735"/>
      <c r="M79" s="736"/>
      <c r="N79" s="149"/>
      <c r="O79" s="149"/>
      <c r="P79" s="362"/>
    </row>
    <row r="80" spans="2:16" ht="18">
      <c r="B80" s="164"/>
      <c r="M80" s="149"/>
      <c r="N80" s="149"/>
      <c r="O80" s="149"/>
      <c r="P80" s="361"/>
    </row>
    <row r="81" spans="1:17" ht="18.600000000000001" thickBot="1">
      <c r="B81" s="164"/>
      <c r="M81" s="149"/>
      <c r="N81" s="149"/>
      <c r="O81" s="149"/>
      <c r="P81" s="362"/>
    </row>
    <row r="82" spans="1:17" ht="20.25" customHeight="1">
      <c r="B82" s="748" t="s">
        <v>150</v>
      </c>
      <c r="C82" s="748" t="s">
        <v>151</v>
      </c>
      <c r="D82" s="748" t="s">
        <v>152</v>
      </c>
      <c r="E82" s="748" t="s">
        <v>153</v>
      </c>
      <c r="F82" s="165" t="s">
        <v>154</v>
      </c>
      <c r="G82" s="186" t="s">
        <v>216</v>
      </c>
      <c r="H82" s="750" t="s">
        <v>215</v>
      </c>
      <c r="I82" s="750" t="s">
        <v>156</v>
      </c>
      <c r="J82" s="750" t="s">
        <v>157</v>
      </c>
      <c r="K82" s="750" t="s">
        <v>190</v>
      </c>
      <c r="L82" s="748" t="s">
        <v>158</v>
      </c>
      <c r="M82" s="748" t="s">
        <v>211</v>
      </c>
      <c r="N82" s="149"/>
      <c r="O82" s="149"/>
      <c r="P82" s="362"/>
    </row>
    <row r="83" spans="1:17" ht="18.600000000000001" thickBot="1">
      <c r="B83" s="749"/>
      <c r="C83" s="749"/>
      <c r="D83" s="749"/>
      <c r="E83" s="749"/>
      <c r="F83" s="166" t="s">
        <v>155</v>
      </c>
      <c r="G83" s="187"/>
      <c r="H83" s="751"/>
      <c r="I83" s="751"/>
      <c r="J83" s="751"/>
      <c r="K83" s="751"/>
      <c r="L83" s="749"/>
      <c r="M83" s="749"/>
      <c r="N83" s="149"/>
      <c r="O83" s="149"/>
      <c r="P83" s="362"/>
    </row>
    <row r="84" spans="1:17" ht="18.600000000000001" thickBot="1">
      <c r="B84" s="167">
        <v>1</v>
      </c>
      <c r="C84" s="168" t="s">
        <v>159</v>
      </c>
      <c r="D84" s="169"/>
      <c r="E84" s="169"/>
      <c r="F84" s="169"/>
      <c r="G84" s="188"/>
      <c r="H84" s="169"/>
      <c r="I84" s="169"/>
      <c r="J84" s="169"/>
      <c r="K84" s="170" t="s">
        <v>159</v>
      </c>
      <c r="L84" s="169"/>
      <c r="M84" s="169"/>
      <c r="N84" s="149"/>
      <c r="O84" s="149"/>
      <c r="P84" s="362"/>
    </row>
    <row r="85" spans="1:17" ht="18.600000000000001" thickBot="1">
      <c r="A85" s="180" t="s">
        <v>29</v>
      </c>
      <c r="B85" s="181">
        <v>2</v>
      </c>
      <c r="C85" s="182" t="s">
        <v>159</v>
      </c>
      <c r="D85" s="183" t="s">
        <v>159</v>
      </c>
      <c r="E85" s="183" t="s">
        <v>159</v>
      </c>
      <c r="F85" s="183" t="s">
        <v>191</v>
      </c>
      <c r="G85" s="188"/>
      <c r="H85" s="169"/>
      <c r="I85" s="169"/>
      <c r="J85" s="183" t="s">
        <v>192</v>
      </c>
      <c r="K85" s="183" t="s">
        <v>159</v>
      </c>
      <c r="L85" s="169"/>
      <c r="M85" s="169"/>
      <c r="N85" s="149" t="s">
        <v>193</v>
      </c>
      <c r="O85" s="149"/>
      <c r="P85" s="361"/>
      <c r="Q85" s="354"/>
    </row>
    <row r="86" spans="1:17" ht="18.600000000000001" thickBot="1">
      <c r="A86" s="180" t="s">
        <v>21</v>
      </c>
      <c r="B86" s="181">
        <v>3</v>
      </c>
      <c r="C86" s="182" t="s">
        <v>159</v>
      </c>
      <c r="D86" s="183" t="s">
        <v>159</v>
      </c>
      <c r="E86" s="183" t="s">
        <v>159</v>
      </c>
      <c r="F86" s="183" t="s">
        <v>159</v>
      </c>
      <c r="G86" s="188"/>
      <c r="H86" s="169"/>
      <c r="I86" s="169"/>
      <c r="J86" s="183" t="s">
        <v>159</v>
      </c>
      <c r="K86" s="183" t="s">
        <v>159</v>
      </c>
      <c r="L86" s="183" t="s">
        <v>159</v>
      </c>
      <c r="M86" s="169"/>
      <c r="N86" s="149"/>
      <c r="O86" s="149"/>
      <c r="P86" s="362"/>
      <c r="Q86" s="354"/>
    </row>
    <row r="87" spans="1:17" ht="18.600000000000001" thickBot="1">
      <c r="A87" s="180" t="s">
        <v>194</v>
      </c>
      <c r="B87" s="177">
        <v>4</v>
      </c>
      <c r="C87" s="178" t="s">
        <v>159</v>
      </c>
      <c r="D87" s="179" t="s">
        <v>159</v>
      </c>
      <c r="E87" s="179" t="s">
        <v>159</v>
      </c>
      <c r="F87" s="179" t="s">
        <v>159</v>
      </c>
      <c r="G87" s="179" t="s">
        <v>159</v>
      </c>
      <c r="H87" s="179" t="s">
        <v>159</v>
      </c>
      <c r="I87" s="169" t="s">
        <v>213</v>
      </c>
      <c r="J87" s="179" t="s">
        <v>159</v>
      </c>
      <c r="K87" s="179" t="s">
        <v>159</v>
      </c>
      <c r="L87" s="179" t="s">
        <v>159</v>
      </c>
      <c r="M87" s="179" t="s">
        <v>159</v>
      </c>
      <c r="N87" s="199" t="s">
        <v>212</v>
      </c>
      <c r="O87" s="149"/>
      <c r="P87" s="362"/>
    </row>
    <row r="88" spans="1:17" ht="18.600000000000001" thickBot="1">
      <c r="A88" s="180"/>
      <c r="B88" s="181">
        <v>5</v>
      </c>
      <c r="C88" s="182" t="s">
        <v>159</v>
      </c>
      <c r="D88" s="183" t="s">
        <v>159</v>
      </c>
      <c r="E88" s="183" t="s">
        <v>159</v>
      </c>
      <c r="F88" s="183" t="s">
        <v>159</v>
      </c>
      <c r="G88" s="183" t="s">
        <v>159</v>
      </c>
      <c r="H88" s="183" t="s">
        <v>159</v>
      </c>
      <c r="I88" s="183" t="s">
        <v>159</v>
      </c>
      <c r="J88" s="183" t="s">
        <v>159</v>
      </c>
      <c r="K88" s="183" t="s">
        <v>159</v>
      </c>
      <c r="L88" s="183" t="s">
        <v>159</v>
      </c>
      <c r="M88" s="183" t="s">
        <v>159</v>
      </c>
      <c r="N88" s="149"/>
      <c r="O88" s="149"/>
      <c r="Q88" s="354"/>
    </row>
    <row r="89" spans="1:17" ht="18.600000000000001" thickBot="1">
      <c r="B89" s="167">
        <v>6</v>
      </c>
      <c r="C89" s="168" t="s">
        <v>159</v>
      </c>
      <c r="D89" s="170" t="s">
        <v>159</v>
      </c>
      <c r="E89" s="170" t="s">
        <v>159</v>
      </c>
      <c r="F89" s="170" t="s">
        <v>159</v>
      </c>
      <c r="G89" s="170" t="s">
        <v>159</v>
      </c>
      <c r="H89" s="170" t="s">
        <v>159</v>
      </c>
      <c r="I89" s="170" t="s">
        <v>159</v>
      </c>
      <c r="J89" s="170" t="s">
        <v>159</v>
      </c>
      <c r="K89" s="170" t="s">
        <v>159</v>
      </c>
      <c r="L89" s="170" t="s">
        <v>159</v>
      </c>
      <c r="M89" s="170" t="s">
        <v>159</v>
      </c>
      <c r="N89" s="149"/>
      <c r="O89" s="149"/>
      <c r="Q89" s="354"/>
    </row>
    <row r="90" spans="1:17" ht="18.600000000000001" thickBot="1">
      <c r="B90" s="167">
        <v>7</v>
      </c>
      <c r="C90" s="168" t="s">
        <v>159</v>
      </c>
      <c r="D90" s="170" t="s">
        <v>159</v>
      </c>
      <c r="E90" s="170" t="s">
        <v>159</v>
      </c>
      <c r="F90" s="170" t="s">
        <v>159</v>
      </c>
      <c r="G90" s="170" t="s">
        <v>159</v>
      </c>
      <c r="H90" s="170" t="s">
        <v>159</v>
      </c>
      <c r="I90" s="170" t="s">
        <v>159</v>
      </c>
      <c r="J90" s="170" t="s">
        <v>159</v>
      </c>
      <c r="K90" s="170" t="s">
        <v>159</v>
      </c>
      <c r="L90" s="170" t="s">
        <v>159</v>
      </c>
      <c r="M90" s="170" t="s">
        <v>159</v>
      </c>
      <c r="N90" s="149"/>
      <c r="O90" s="149"/>
      <c r="Q90" s="354"/>
    </row>
    <row r="91" spans="1:17">
      <c r="N91" s="149"/>
      <c r="O91" s="149"/>
      <c r="Q91" s="354"/>
    </row>
    <row r="92" spans="1:17">
      <c r="I92" s="199" t="s">
        <v>214</v>
      </c>
      <c r="N92" s="149"/>
      <c r="O92" s="149"/>
      <c r="Q92" s="354"/>
    </row>
    <row r="93" spans="1:17">
      <c r="N93" s="149"/>
      <c r="O93" s="149"/>
      <c r="Q93" s="354"/>
    </row>
  </sheetData>
  <mergeCells count="45">
    <mergeCell ref="F60:H60"/>
    <mergeCell ref="N53:N55"/>
    <mergeCell ref="E50:F50"/>
    <mergeCell ref="E55:F55"/>
    <mergeCell ref="F57:H58"/>
    <mergeCell ref="F51:H52"/>
    <mergeCell ref="B3:N3"/>
    <mergeCell ref="C8:L8"/>
    <mergeCell ref="C9:L9"/>
    <mergeCell ref="D12:E28"/>
    <mergeCell ref="M13:N13"/>
    <mergeCell ref="B5:N5"/>
    <mergeCell ref="M16:N29"/>
    <mergeCell ref="B7:N7"/>
    <mergeCell ref="B6:N6"/>
    <mergeCell ref="D29:E29"/>
    <mergeCell ref="B77:M77"/>
    <mergeCell ref="B78:M78"/>
    <mergeCell ref="B79:M79"/>
    <mergeCell ref="B82:B83"/>
    <mergeCell ref="C82:C83"/>
    <mergeCell ref="D82:D83"/>
    <mergeCell ref="E82:E83"/>
    <mergeCell ref="H82:H83"/>
    <mergeCell ref="I82:I83"/>
    <mergeCell ref="J82:J83"/>
    <mergeCell ref="K82:K83"/>
    <mergeCell ref="L82:L83"/>
    <mergeCell ref="M82:M83"/>
    <mergeCell ref="L33:N49"/>
    <mergeCell ref="B64:M64"/>
    <mergeCell ref="B68:M68"/>
    <mergeCell ref="B69:M69"/>
    <mergeCell ref="N65:N76"/>
    <mergeCell ref="B67:M67"/>
    <mergeCell ref="B74:M74"/>
    <mergeCell ref="B75:M75"/>
    <mergeCell ref="B76:M76"/>
    <mergeCell ref="B65:M65"/>
    <mergeCell ref="B70:M70"/>
    <mergeCell ref="B72:M72"/>
    <mergeCell ref="B73:M73"/>
    <mergeCell ref="B61:H61"/>
    <mergeCell ref="B63:M63"/>
    <mergeCell ref="F59:H59"/>
  </mergeCells>
  <phoneticPr fontId="108"/>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
  <sheetViews>
    <sheetView showGridLines="0" zoomScale="85" zoomScaleNormal="85" zoomScaleSheetLayoutView="79" workbookViewId="0">
      <selection activeCell="A26" sqref="A26:XFD28"/>
    </sheetView>
  </sheetViews>
  <sheetFormatPr defaultColWidth="9" defaultRowHeight="19.2"/>
  <cols>
    <col min="1" max="1" width="185.33203125" style="6" customWidth="1"/>
    <col min="2" max="2" width="11.21875" style="4" customWidth="1"/>
    <col min="3" max="3" width="27.44140625" style="4" customWidth="1"/>
    <col min="4" max="4" width="17.88671875" style="68" customWidth="1"/>
    <col min="5" max="16384" width="9" style="7"/>
  </cols>
  <sheetData>
    <row r="1" spans="1:4" s="58" customFormat="1" ht="44.25" customHeight="1" thickBot="1">
      <c r="A1" s="378" t="s">
        <v>324</v>
      </c>
      <c r="B1" s="379" t="s">
        <v>0</v>
      </c>
      <c r="C1" s="380" t="s">
        <v>1</v>
      </c>
      <c r="D1" s="381" t="s">
        <v>2</v>
      </c>
    </row>
    <row r="2" spans="1:4" s="200" customFormat="1" ht="44.25" customHeight="1" thickBot="1">
      <c r="A2" s="337" t="s">
        <v>390</v>
      </c>
      <c r="B2" s="317"/>
      <c r="C2" s="768" t="s">
        <v>394</v>
      </c>
      <c r="D2" s="771">
        <v>44576</v>
      </c>
    </row>
    <row r="3" spans="1:4" s="200" customFormat="1" ht="174" customHeight="1" thickBot="1">
      <c r="A3" s="338" t="s">
        <v>391</v>
      </c>
      <c r="B3" s="318" t="s">
        <v>393</v>
      </c>
      <c r="C3" s="769"/>
      <c r="D3" s="772"/>
    </row>
    <row r="4" spans="1:4" s="200" customFormat="1" ht="34.950000000000003" customHeight="1" thickBot="1">
      <c r="A4" s="339" t="s">
        <v>392</v>
      </c>
      <c r="B4" s="319"/>
      <c r="C4" s="770"/>
      <c r="D4" s="772"/>
    </row>
    <row r="5" spans="1:4" s="200" customFormat="1" ht="51.6" customHeight="1" thickTop="1" thickBot="1">
      <c r="A5" s="342" t="s">
        <v>395</v>
      </c>
      <c r="B5" s="779" t="s">
        <v>400</v>
      </c>
      <c r="C5" s="783" t="s">
        <v>396</v>
      </c>
      <c r="D5" s="771">
        <v>44575</v>
      </c>
    </row>
    <row r="6" spans="1:4" s="200" customFormat="1" ht="207" customHeight="1" thickBot="1">
      <c r="A6" s="343" t="s">
        <v>397</v>
      </c>
      <c r="B6" s="780"/>
      <c r="C6" s="784"/>
      <c r="D6" s="772"/>
    </row>
    <row r="7" spans="1:4" s="200" customFormat="1" ht="30.6" customHeight="1" thickBot="1">
      <c r="A7" s="344" t="s">
        <v>398</v>
      </c>
      <c r="B7" s="781"/>
      <c r="C7" s="785"/>
      <c r="D7" s="782"/>
    </row>
    <row r="8" spans="1:4" s="58" customFormat="1" ht="44.25" customHeight="1" thickTop="1" thickBot="1">
      <c r="A8" s="531" t="s">
        <v>399</v>
      </c>
      <c r="B8" s="786" t="s">
        <v>402</v>
      </c>
      <c r="C8" s="783" t="s">
        <v>403</v>
      </c>
      <c r="D8" s="771">
        <v>44574</v>
      </c>
    </row>
    <row r="9" spans="1:4" s="58" customFormat="1" ht="396" customHeight="1" thickBot="1">
      <c r="A9" s="341" t="s">
        <v>401</v>
      </c>
      <c r="B9" s="787"/>
      <c r="C9" s="784"/>
      <c r="D9" s="772"/>
    </row>
    <row r="10" spans="1:4" s="58" customFormat="1" ht="35.4" customHeight="1" thickBot="1">
      <c r="A10" s="397" t="s">
        <v>404</v>
      </c>
      <c r="B10" s="788"/>
      <c r="C10" s="789"/>
      <c r="D10" s="772"/>
    </row>
    <row r="11" spans="1:4" s="200" customFormat="1" ht="43.2" customHeight="1" thickTop="1" thickBot="1">
      <c r="A11" s="340" t="s">
        <v>405</v>
      </c>
      <c r="B11" s="786" t="s">
        <v>408</v>
      </c>
      <c r="C11" s="783" t="s">
        <v>409</v>
      </c>
      <c r="D11" s="771">
        <v>44574</v>
      </c>
    </row>
    <row r="12" spans="1:4" s="200" customFormat="1" ht="184.2" customHeight="1" thickBot="1">
      <c r="A12" s="341" t="s">
        <v>406</v>
      </c>
      <c r="B12" s="787"/>
      <c r="C12" s="784"/>
      <c r="D12" s="772"/>
    </row>
    <row r="13" spans="1:4" s="200" customFormat="1" ht="43.2" customHeight="1" thickBot="1">
      <c r="A13" s="418" t="s">
        <v>407</v>
      </c>
      <c r="B13" s="788"/>
      <c r="C13" s="789"/>
      <c r="D13" s="772"/>
    </row>
    <row r="14" spans="1:4" s="200" customFormat="1" ht="44.25" customHeight="1" thickTop="1" thickBot="1">
      <c r="A14" s="340" t="s">
        <v>410</v>
      </c>
      <c r="B14" s="786" t="s">
        <v>413</v>
      </c>
      <c r="C14" s="783" t="s">
        <v>412</v>
      </c>
      <c r="D14" s="771">
        <v>44572</v>
      </c>
    </row>
    <row r="15" spans="1:4" s="200" customFormat="1" ht="105" customHeight="1" thickBot="1">
      <c r="A15" s="341" t="s">
        <v>411</v>
      </c>
      <c r="B15" s="787"/>
      <c r="C15" s="784"/>
      <c r="D15" s="772"/>
    </row>
    <row r="16" spans="1:4" s="200" customFormat="1" ht="43.2" customHeight="1" thickBot="1">
      <c r="A16" s="418" t="s">
        <v>414</v>
      </c>
      <c r="B16" s="788"/>
      <c r="C16" s="789"/>
      <c r="D16" s="772"/>
    </row>
    <row r="17" spans="1:4" s="200" customFormat="1" ht="48.6" customHeight="1" thickTop="1" thickBot="1">
      <c r="A17" s="342" t="s">
        <v>415</v>
      </c>
      <c r="B17" s="779" t="s">
        <v>417</v>
      </c>
      <c r="C17" s="783" t="s">
        <v>418</v>
      </c>
      <c r="D17" s="771">
        <v>44572</v>
      </c>
    </row>
    <row r="18" spans="1:4" s="200" customFormat="1" ht="150" customHeight="1" thickBot="1">
      <c r="A18" s="343" t="s">
        <v>416</v>
      </c>
      <c r="B18" s="780"/>
      <c r="C18" s="784"/>
      <c r="D18" s="772"/>
    </row>
    <row r="19" spans="1:4" s="200" customFormat="1" ht="40.950000000000003" customHeight="1" thickBot="1">
      <c r="A19" s="344" t="s">
        <v>419</v>
      </c>
      <c r="B19" s="781"/>
      <c r="C19" s="785"/>
      <c r="D19" s="782"/>
    </row>
    <row r="20" spans="1:4" s="58" customFormat="1" ht="45.6" customHeight="1" thickTop="1" thickBot="1">
      <c r="A20" s="345" t="s">
        <v>420</v>
      </c>
      <c r="B20" s="773" t="s">
        <v>422</v>
      </c>
      <c r="C20" s="776" t="s">
        <v>418</v>
      </c>
      <c r="D20" s="771">
        <v>44569</v>
      </c>
    </row>
    <row r="21" spans="1:4" s="200" customFormat="1" ht="147" customHeight="1" thickBot="1">
      <c r="A21" s="346" t="s">
        <v>421</v>
      </c>
      <c r="B21" s="774"/>
      <c r="C21" s="777"/>
      <c r="D21" s="772"/>
    </row>
    <row r="22" spans="1:4" s="200" customFormat="1" ht="33" customHeight="1" thickBot="1">
      <c r="A22" s="389" t="s">
        <v>423</v>
      </c>
      <c r="B22" s="775"/>
      <c r="C22" s="778"/>
      <c r="D22" s="772"/>
    </row>
    <row r="23" spans="1:4" s="58" customFormat="1" ht="43.95" customHeight="1" thickTop="1" thickBot="1">
      <c r="A23" s="347" t="s">
        <v>425</v>
      </c>
      <c r="B23" s="790"/>
      <c r="C23" s="800" t="s">
        <v>427</v>
      </c>
      <c r="D23" s="771">
        <v>44572</v>
      </c>
    </row>
    <row r="24" spans="1:4" s="58" customFormat="1" ht="92.4" customHeight="1" thickBot="1">
      <c r="A24" s="348" t="s">
        <v>424</v>
      </c>
      <c r="B24" s="791"/>
      <c r="C24" s="801"/>
      <c r="D24" s="772"/>
    </row>
    <row r="25" spans="1:4" s="303" customFormat="1" ht="34.200000000000003" customHeight="1" thickBot="1">
      <c r="A25" s="390" t="s">
        <v>426</v>
      </c>
      <c r="B25" s="792"/>
      <c r="C25" s="802"/>
      <c r="D25" s="799"/>
    </row>
    <row r="26" spans="1:4" s="58" customFormat="1" ht="37.950000000000003" customHeight="1" thickBot="1">
      <c r="A26" s="219"/>
      <c r="B26" s="217"/>
      <c r="C26" s="218"/>
      <c r="D26" s="292"/>
    </row>
    <row r="27" spans="1:4" s="58" customFormat="1" ht="169.2" customHeight="1" thickTop="1">
      <c r="A27" s="529"/>
      <c r="B27" s="795"/>
      <c r="C27" s="797"/>
      <c r="D27" s="793"/>
    </row>
    <row r="28" spans="1:4" s="58" customFormat="1" ht="37.950000000000003" customHeight="1" thickBot="1">
      <c r="A28" s="530"/>
      <c r="B28" s="796"/>
      <c r="C28" s="798"/>
      <c r="D28" s="794"/>
    </row>
    <row r="29" spans="1:4" s="58" customFormat="1" ht="36.75" customHeight="1">
      <c r="A29" s="295"/>
      <c r="B29" s="285"/>
      <c r="C29" s="285"/>
      <c r="D29" s="285"/>
    </row>
    <row r="30" spans="1:4" s="58" customFormat="1" ht="44.25" customHeight="1">
      <c r="A30" s="300" t="s">
        <v>28</v>
      </c>
      <c r="B30" s="4"/>
      <c r="C30" s="4"/>
      <c r="D30" s="68"/>
    </row>
    <row r="31" spans="1:4">
      <c r="A31" s="301" t="s">
        <v>27</v>
      </c>
    </row>
  </sheetData>
  <mergeCells count="26">
    <mergeCell ref="B23:B25"/>
    <mergeCell ref="D27:D28"/>
    <mergeCell ref="B27:B28"/>
    <mergeCell ref="C27:C28"/>
    <mergeCell ref="C5:C7"/>
    <mergeCell ref="D5:D7"/>
    <mergeCell ref="D14:D16"/>
    <mergeCell ref="D23:D25"/>
    <mergeCell ref="C23:C25"/>
    <mergeCell ref="B11:B13"/>
    <mergeCell ref="C11:C13"/>
    <mergeCell ref="D11:D13"/>
    <mergeCell ref="C2:C4"/>
    <mergeCell ref="D2:D4"/>
    <mergeCell ref="B20:B22"/>
    <mergeCell ref="C20:C22"/>
    <mergeCell ref="D20:D22"/>
    <mergeCell ref="B17:B19"/>
    <mergeCell ref="D17:D19"/>
    <mergeCell ref="C17:C19"/>
    <mergeCell ref="B8:B10"/>
    <mergeCell ref="C8:C10"/>
    <mergeCell ref="D8:D10"/>
    <mergeCell ref="B14:B16"/>
    <mergeCell ref="C14:C16"/>
    <mergeCell ref="B5:B7"/>
  </mergeCells>
  <phoneticPr fontId="16"/>
  <hyperlinks>
    <hyperlink ref="A4" r:id="rId1" xr:uid="{A6112635-FAF1-4CFE-BF55-DFC7C1D304C9}"/>
    <hyperlink ref="A7" r:id="rId2" xr:uid="{0B8E881F-AB28-42FB-8D2C-C819CF3B29BE}"/>
    <hyperlink ref="A10" r:id="rId3" xr:uid="{7E1D9F90-8B31-4A26-9D05-45E372F6E99E}"/>
    <hyperlink ref="A13" r:id="rId4" xr:uid="{548EB764-A79F-4948-A510-48D869C11235}"/>
    <hyperlink ref="A16" r:id="rId5" xr:uid="{65E5D9C4-EE7D-4B0B-B82D-B58B8B1F3953}"/>
    <hyperlink ref="A19" r:id="rId6" xr:uid="{479B56D5-8B0B-477B-8F6E-17021A8E0B61}"/>
    <hyperlink ref="A22" r:id="rId7" xr:uid="{A25E7B77-5714-432A-A955-60D5FFA01897}"/>
    <hyperlink ref="A25" r:id="rId8" xr:uid="{12725B2F-3C61-4108-8CC3-28999FC69D19}"/>
  </hyperlinks>
  <pageMargins left="0" right="0" top="0.19685039370078741" bottom="0.39370078740157483" header="0" footer="0.19685039370078741"/>
  <pageSetup paperSize="8" scale="28" orientation="portrait" horizontalDpi="300" verticalDpi="300" r:id="rId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62"/>
  <sheetViews>
    <sheetView view="pageBreakPreview" zoomScale="85" zoomScaleNormal="66" zoomScaleSheetLayoutView="85" workbookViewId="0">
      <selection activeCell="A34" sqref="A34"/>
    </sheetView>
  </sheetViews>
  <sheetFormatPr defaultColWidth="9" defaultRowHeight="19.2"/>
  <cols>
    <col min="1" max="1" width="206.44140625" style="45" customWidth="1"/>
    <col min="2" max="2" width="17.109375" style="233" customWidth="1"/>
    <col min="3" max="3" width="20.109375" style="234" customWidth="1"/>
    <col min="4" max="16384" width="9" style="44"/>
  </cols>
  <sheetData>
    <row r="1" spans="1:3" ht="58.95" customHeight="1" thickBot="1">
      <c r="A1" s="43" t="s">
        <v>325</v>
      </c>
      <c r="B1" s="221" t="s">
        <v>24</v>
      </c>
      <c r="C1" s="222" t="s">
        <v>2</v>
      </c>
    </row>
    <row r="2" spans="1:3" ht="48" customHeight="1">
      <c r="A2" s="201" t="s">
        <v>439</v>
      </c>
      <c r="B2" s="223"/>
      <c r="C2" s="224"/>
    </row>
    <row r="3" spans="1:3" ht="187.8" customHeight="1">
      <c r="A3" s="154" t="s">
        <v>450</v>
      </c>
      <c r="B3" s="225" t="s">
        <v>478</v>
      </c>
      <c r="C3" s="226">
        <v>44575</v>
      </c>
    </row>
    <row r="4" spans="1:3" ht="27.6" customHeight="1" thickBot="1">
      <c r="A4" s="420" t="s">
        <v>438</v>
      </c>
      <c r="B4" s="225"/>
      <c r="C4" s="226"/>
    </row>
    <row r="5" spans="1:3" ht="48" customHeight="1">
      <c r="A5" s="201" t="s">
        <v>440</v>
      </c>
      <c r="B5" s="223"/>
      <c r="C5" s="224"/>
    </row>
    <row r="6" spans="1:3" ht="253.8" customHeight="1">
      <c r="A6" s="526" t="s">
        <v>451</v>
      </c>
      <c r="B6" s="302" t="s">
        <v>479</v>
      </c>
      <c r="C6" s="284">
        <v>44574</v>
      </c>
    </row>
    <row r="7" spans="1:3" ht="39.75" customHeight="1" thickBot="1">
      <c r="A7" s="248" t="s">
        <v>437</v>
      </c>
      <c r="B7" s="227"/>
      <c r="C7" s="228"/>
    </row>
    <row r="8" spans="1:3" ht="48" customHeight="1">
      <c r="A8" s="201" t="s">
        <v>441</v>
      </c>
      <c r="B8" s="223"/>
      <c r="C8" s="224"/>
    </row>
    <row r="9" spans="1:3" ht="109.2" customHeight="1">
      <c r="A9" s="559" t="s">
        <v>452</v>
      </c>
      <c r="B9" s="302" t="s">
        <v>479</v>
      </c>
      <c r="C9" s="284">
        <v>44574</v>
      </c>
    </row>
    <row r="10" spans="1:3" ht="39.75" customHeight="1" thickBot="1">
      <c r="A10" s="248" t="s">
        <v>436</v>
      </c>
      <c r="B10" s="227"/>
      <c r="C10" s="228"/>
    </row>
    <row r="11" spans="1:3" ht="44.4" customHeight="1">
      <c r="A11" s="539" t="s">
        <v>442</v>
      </c>
      <c r="B11" s="223"/>
      <c r="C11" s="224"/>
    </row>
    <row r="12" spans="1:3" ht="264" customHeight="1">
      <c r="A12" s="154" t="s">
        <v>453</v>
      </c>
      <c r="B12" s="225" t="s">
        <v>480</v>
      </c>
      <c r="C12" s="226">
        <v>44573</v>
      </c>
    </row>
    <row r="13" spans="1:3" ht="46.2" customHeight="1" thickBot="1">
      <c r="A13" s="65" t="s">
        <v>435</v>
      </c>
      <c r="B13" s="227"/>
      <c r="C13" s="228"/>
    </row>
    <row r="14" spans="1:3" ht="48" customHeight="1">
      <c r="A14" s="201" t="s">
        <v>443</v>
      </c>
      <c r="B14" s="223"/>
      <c r="C14" s="224"/>
    </row>
    <row r="15" spans="1:3" ht="221.4" customHeight="1">
      <c r="A15" s="349" t="s">
        <v>454</v>
      </c>
      <c r="B15" s="302" t="s">
        <v>481</v>
      </c>
      <c r="C15" s="284">
        <v>44573</v>
      </c>
    </row>
    <row r="16" spans="1:3" ht="39.75" customHeight="1" thickBot="1">
      <c r="A16" s="248" t="s">
        <v>433</v>
      </c>
      <c r="B16" s="227"/>
      <c r="C16" s="228"/>
    </row>
    <row r="17" spans="1:3" ht="45.6" customHeight="1">
      <c r="A17" s="201" t="s">
        <v>444</v>
      </c>
      <c r="B17" s="223"/>
      <c r="C17" s="224"/>
    </row>
    <row r="18" spans="1:3" ht="151.80000000000001" customHeight="1">
      <c r="A18" s="154" t="s">
        <v>455</v>
      </c>
      <c r="B18" s="225" t="s">
        <v>482</v>
      </c>
      <c r="C18" s="226">
        <v>44573</v>
      </c>
    </row>
    <row r="19" spans="1:3" ht="37.200000000000003" customHeight="1" thickBot="1">
      <c r="A19" s="65" t="s">
        <v>434</v>
      </c>
      <c r="B19" s="227"/>
      <c r="C19" s="228"/>
    </row>
    <row r="20" spans="1:3" ht="40.950000000000003" customHeight="1">
      <c r="A20" s="201" t="s">
        <v>445</v>
      </c>
      <c r="B20" s="223"/>
      <c r="C20" s="224"/>
    </row>
    <row r="21" spans="1:3" ht="112.8" customHeight="1">
      <c r="A21" s="205" t="s">
        <v>456</v>
      </c>
      <c r="B21" s="225" t="s">
        <v>483</v>
      </c>
      <c r="C21" s="226">
        <v>44572</v>
      </c>
    </row>
    <row r="22" spans="1:3" ht="36" customHeight="1" thickBot="1">
      <c r="A22" s="249" t="s">
        <v>432</v>
      </c>
      <c r="B22" s="227"/>
      <c r="C22" s="228"/>
    </row>
    <row r="23" spans="1:3" ht="36" customHeight="1">
      <c r="A23" s="201" t="s">
        <v>446</v>
      </c>
      <c r="B23" s="223"/>
      <c r="C23" s="224"/>
    </row>
    <row r="24" spans="1:3" ht="240.6" customHeight="1" thickBot="1">
      <c r="A24" s="154" t="s">
        <v>458</v>
      </c>
      <c r="B24" s="321" t="s">
        <v>482</v>
      </c>
      <c r="C24" s="226">
        <v>44572</v>
      </c>
    </row>
    <row r="25" spans="1:3" ht="36" customHeight="1" thickBot="1">
      <c r="A25" s="65" t="s">
        <v>431</v>
      </c>
      <c r="B25" s="321"/>
      <c r="C25" s="228"/>
    </row>
    <row r="26" spans="1:3" ht="36" customHeight="1">
      <c r="A26" s="201" t="s">
        <v>447</v>
      </c>
      <c r="B26" s="223"/>
      <c r="C26" s="224"/>
    </row>
    <row r="27" spans="1:3" ht="94.2" customHeight="1">
      <c r="A27" s="154" t="s">
        <v>457</v>
      </c>
      <c r="B27" s="225" t="s">
        <v>480</v>
      </c>
      <c r="C27" s="226">
        <v>44572</v>
      </c>
    </row>
    <row r="28" spans="1:3" ht="36" customHeight="1" thickBot="1">
      <c r="A28" s="65" t="s">
        <v>430</v>
      </c>
      <c r="B28" s="227"/>
      <c r="C28" s="228"/>
    </row>
    <row r="29" spans="1:3" ht="36" customHeight="1">
      <c r="A29" s="201" t="s">
        <v>448</v>
      </c>
      <c r="B29" s="223"/>
      <c r="C29" s="224"/>
    </row>
    <row r="30" spans="1:3" ht="276" customHeight="1">
      <c r="A30" s="154" t="s">
        <v>459</v>
      </c>
      <c r="B30" s="229" t="s">
        <v>484</v>
      </c>
      <c r="C30" s="226">
        <v>44572</v>
      </c>
    </row>
    <row r="31" spans="1:3" ht="36" customHeight="1" thickBot="1">
      <c r="A31" s="65" t="s">
        <v>429</v>
      </c>
      <c r="B31" s="227"/>
      <c r="C31" s="228"/>
    </row>
    <row r="32" spans="1:3" s="143" customFormat="1" ht="36" customHeight="1">
      <c r="A32" s="201" t="s">
        <v>449</v>
      </c>
      <c r="B32" s="223"/>
      <c r="C32" s="224"/>
    </row>
    <row r="33" spans="1:3" s="141" customFormat="1" ht="337.8" customHeight="1">
      <c r="A33" s="154" t="s">
        <v>460</v>
      </c>
      <c r="B33" s="229" t="s">
        <v>485</v>
      </c>
      <c r="C33" s="226">
        <v>44572</v>
      </c>
    </row>
    <row r="34" spans="1:3" s="2" customFormat="1" ht="39.6" customHeight="1" thickBot="1">
      <c r="A34" s="65" t="s">
        <v>428</v>
      </c>
      <c r="B34" s="227"/>
      <c r="C34" s="228"/>
    </row>
    <row r="35" spans="1:3" s="2" customFormat="1" ht="39.6" hidden="1" customHeight="1">
      <c r="A35" s="201"/>
      <c r="B35" s="223"/>
      <c r="C35" s="224"/>
    </row>
    <row r="36" spans="1:3" s="2" customFormat="1" ht="191.4" hidden="1" customHeight="1">
      <c r="A36" s="154"/>
      <c r="B36" s="229"/>
      <c r="C36" s="226"/>
    </row>
    <row r="37" spans="1:3" s="2" customFormat="1" ht="39.6" hidden="1" customHeight="1" thickBot="1">
      <c r="A37" s="65"/>
      <c r="B37" s="227"/>
      <c r="C37" s="228"/>
    </row>
    <row r="38" spans="1:3" ht="27" hidden="1" customHeight="1">
      <c r="A38" s="201"/>
      <c r="B38" s="223"/>
      <c r="C38" s="224"/>
    </row>
    <row r="39" spans="1:3" ht="28.5" hidden="1" customHeight="1">
      <c r="A39" s="154"/>
      <c r="B39" s="229"/>
      <c r="C39" s="226"/>
    </row>
    <row r="40" spans="1:3" ht="23.4" hidden="1" customHeight="1" thickBot="1">
      <c r="A40" s="65"/>
      <c r="B40" s="227"/>
      <c r="C40" s="228"/>
    </row>
    <row r="41" spans="1:3" ht="23.4" customHeight="1">
      <c r="A41" s="142"/>
      <c r="B41" s="230"/>
      <c r="C41" s="231"/>
    </row>
    <row r="42" spans="1:3" ht="28.5" customHeight="1" thickBot="1">
      <c r="A42" s="172"/>
      <c r="B42" s="232"/>
      <c r="C42" s="232"/>
    </row>
    <row r="43" spans="1:3" ht="28.5" customHeight="1">
      <c r="A43" s="803" t="s">
        <v>28</v>
      </c>
      <c r="B43" s="804"/>
      <c r="C43" s="804"/>
    </row>
    <row r="44" spans="1:3" ht="28.5" customHeight="1">
      <c r="A44" s="805" t="s">
        <v>27</v>
      </c>
      <c r="B44" s="806"/>
      <c r="C44" s="806"/>
    </row>
    <row r="45" spans="1:3" ht="248.25" customHeight="1"/>
    <row r="46" spans="1:3" ht="37.5" customHeight="1"/>
    <row r="47" spans="1:3" ht="24" customHeight="1"/>
    <row r="48" spans="1:3" ht="24" customHeight="1"/>
    <row r="49" ht="26.25" customHeight="1"/>
    <row r="50" ht="26.25" customHeight="1"/>
    <row r="51" ht="199.5" customHeight="1"/>
    <row r="52" ht="33.75" customHeight="1"/>
    <row r="53" ht="48.75" customHeight="1"/>
    <row r="54" ht="233.25" customHeight="1"/>
    <row r="55" ht="33.75" customHeight="1"/>
    <row r="56" ht="19.5" customHeight="1"/>
    <row r="57" ht="19.5" customHeight="1"/>
    <row r="58" ht="28.5" customHeight="1"/>
    <row r="59" ht="35.25" customHeight="1"/>
    <row r="60" ht="218.25" customHeight="1"/>
    <row r="61" ht="218.25" customHeight="1"/>
    <row r="62" ht="218.25" customHeight="1"/>
  </sheetData>
  <mergeCells count="2">
    <mergeCell ref="A43:C43"/>
    <mergeCell ref="A44:C44"/>
  </mergeCells>
  <phoneticPr fontId="16"/>
  <hyperlinks>
    <hyperlink ref="A34" r:id="rId1" xr:uid="{03AC539A-3A94-4B76-B517-33D7D8C48CAC}"/>
    <hyperlink ref="A31" r:id="rId2" xr:uid="{9507B2AE-8066-44E5-AE37-709EE75C145C}"/>
    <hyperlink ref="A28" r:id="rId3" xr:uid="{4BA9653C-E839-41DE-B822-575A66DAC93D}"/>
    <hyperlink ref="A25" r:id="rId4" xr:uid="{D3DF6761-EE91-43B9-9B15-E07F13597ACD}"/>
    <hyperlink ref="A22" r:id="rId5" xr:uid="{8BA13F88-131A-4BF3-98B1-67AFB8BC1D92}"/>
    <hyperlink ref="A16" r:id="rId6" xr:uid="{3D9DC385-4B8C-4E44-9DA4-E3978ED85290}"/>
    <hyperlink ref="A19" r:id="rId7" xr:uid="{608E6507-0210-492D-82A4-A91DD85B1FA0}"/>
    <hyperlink ref="A13" r:id="rId8" xr:uid="{22F3CAA7-BDF7-4747-9A4E-28E9EBA91AB1}"/>
    <hyperlink ref="A10" r:id="rId9" xr:uid="{7E89EB1F-E182-462A-B41E-CFD1DCD13A4A}"/>
    <hyperlink ref="A7" r:id="rId10" xr:uid="{F31ECE5C-42AA-4BAB-BB49-5E9846C65838}"/>
    <hyperlink ref="A4" r:id="rId11" xr:uid="{A041F5A7-B5A2-4B12-A7A2-D2ADFAE02CDC}"/>
  </hyperlinks>
  <pageMargins left="0.74803149606299213" right="0.74803149606299213" top="0.98425196850393704" bottom="0.98425196850393704" header="0.51181102362204722" footer="0.51181102362204722"/>
  <pageSetup paperSize="9" scale="19" fitToHeight="3" orientation="portrait" r:id="rId1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88EE1-4261-43B0-ADBC-2399AA980E35}">
  <sheetPr>
    <tabColor indexed="46"/>
  </sheetPr>
  <dimension ref="A1:AD38"/>
  <sheetViews>
    <sheetView topLeftCell="A2" zoomScale="94" zoomScaleNormal="94" zoomScaleSheetLayoutView="100" workbookViewId="0">
      <selection activeCell="G8" sqref="G8:J8"/>
    </sheetView>
  </sheetViews>
  <sheetFormatPr defaultColWidth="9" defaultRowHeight="13.2"/>
  <cols>
    <col min="1" max="1" width="7.33203125" style="423" customWidth="1"/>
    <col min="2" max="13" width="6.77734375" style="423" customWidth="1"/>
    <col min="14" max="14" width="7.44140625" style="423" customWidth="1"/>
    <col min="15" max="15" width="5.88671875" style="423" customWidth="1"/>
    <col min="16" max="16" width="7.5546875" style="423" customWidth="1"/>
    <col min="17" max="29" width="6.77734375" style="423" customWidth="1"/>
    <col min="30" max="16384" width="9" style="423"/>
  </cols>
  <sheetData>
    <row r="1" spans="1:29" ht="15" customHeight="1">
      <c r="A1" s="809" t="s">
        <v>3</v>
      </c>
      <c r="B1" s="810"/>
      <c r="C1" s="810"/>
      <c r="D1" s="810"/>
      <c r="E1" s="810"/>
      <c r="F1" s="810"/>
      <c r="G1" s="810"/>
      <c r="H1" s="810"/>
      <c r="I1" s="810"/>
      <c r="J1" s="810"/>
      <c r="K1" s="810"/>
      <c r="L1" s="810"/>
      <c r="M1" s="810"/>
      <c r="N1" s="811"/>
      <c r="P1" s="812" t="s">
        <v>4</v>
      </c>
      <c r="Q1" s="813"/>
      <c r="R1" s="813"/>
      <c r="S1" s="813"/>
      <c r="T1" s="813"/>
      <c r="U1" s="813"/>
      <c r="V1" s="813"/>
      <c r="W1" s="813"/>
      <c r="X1" s="813"/>
      <c r="Y1" s="813"/>
      <c r="Z1" s="813"/>
      <c r="AA1" s="813"/>
      <c r="AB1" s="813"/>
      <c r="AC1" s="814"/>
    </row>
    <row r="2" spans="1:29" ht="18" customHeight="1" thickBot="1">
      <c r="A2" s="815" t="s">
        <v>5</v>
      </c>
      <c r="B2" s="816"/>
      <c r="C2" s="816"/>
      <c r="D2" s="816"/>
      <c r="E2" s="816"/>
      <c r="F2" s="816"/>
      <c r="G2" s="816"/>
      <c r="H2" s="816"/>
      <c r="I2" s="816"/>
      <c r="J2" s="816"/>
      <c r="K2" s="816"/>
      <c r="L2" s="816"/>
      <c r="M2" s="816"/>
      <c r="N2" s="817"/>
      <c r="P2" s="818" t="s">
        <v>6</v>
      </c>
      <c r="Q2" s="816"/>
      <c r="R2" s="816"/>
      <c r="S2" s="816"/>
      <c r="T2" s="816"/>
      <c r="U2" s="816"/>
      <c r="V2" s="816"/>
      <c r="W2" s="816"/>
      <c r="X2" s="816"/>
      <c r="Y2" s="816"/>
      <c r="Z2" s="816"/>
      <c r="AA2" s="816"/>
      <c r="AB2" s="816"/>
      <c r="AC2" s="819"/>
    </row>
    <row r="3" spans="1:29" ht="13.8" thickBot="1">
      <c r="A3" s="9"/>
      <c r="B3" s="240" t="s">
        <v>330</v>
      </c>
      <c r="C3" s="261" t="s">
        <v>7</v>
      </c>
      <c r="D3" s="261" t="s">
        <v>8</v>
      </c>
      <c r="E3" s="261" t="s">
        <v>9</v>
      </c>
      <c r="F3" s="261" t="s">
        <v>10</v>
      </c>
      <c r="G3" s="261" t="s">
        <v>11</v>
      </c>
      <c r="H3" s="261" t="s">
        <v>12</v>
      </c>
      <c r="I3" s="261" t="s">
        <v>13</v>
      </c>
      <c r="J3" s="261" t="s">
        <v>14</v>
      </c>
      <c r="K3" s="261" t="s">
        <v>15</v>
      </c>
      <c r="L3" s="261" t="s">
        <v>16</v>
      </c>
      <c r="M3" s="261" t="s">
        <v>17</v>
      </c>
      <c r="N3" s="10" t="s">
        <v>18</v>
      </c>
      <c r="P3" s="11"/>
      <c r="Q3" s="240" t="s">
        <v>330</v>
      </c>
      <c r="R3" s="260" t="s">
        <v>7</v>
      </c>
      <c r="S3" s="260" t="s">
        <v>8</v>
      </c>
      <c r="T3" s="260" t="s">
        <v>9</v>
      </c>
      <c r="U3" s="260" t="s">
        <v>10</v>
      </c>
      <c r="V3" s="260" t="s">
        <v>11</v>
      </c>
      <c r="W3" s="260" t="s">
        <v>12</v>
      </c>
      <c r="X3" s="260" t="s">
        <v>13</v>
      </c>
      <c r="Y3" s="261" t="s">
        <v>14</v>
      </c>
      <c r="Z3" s="261" t="s">
        <v>15</v>
      </c>
      <c r="AA3" s="261" t="s">
        <v>16</v>
      </c>
      <c r="AB3" s="261" t="s">
        <v>17</v>
      </c>
      <c r="AC3" s="12" t="s">
        <v>19</v>
      </c>
    </row>
    <row r="4" spans="1:29" ht="19.8" thickBot="1">
      <c r="A4" s="560" t="s">
        <v>271</v>
      </c>
      <c r="B4" s="486">
        <f>AVERAGE(B8:B17)</f>
        <v>65.400000000000006</v>
      </c>
      <c r="C4" s="486">
        <f t="shared" ref="C4:L4" si="0">AVERAGE(C7:C17)</f>
        <v>57.2</v>
      </c>
      <c r="D4" s="486">
        <f t="shared" si="0"/>
        <v>63.7</v>
      </c>
      <c r="E4" s="486">
        <f t="shared" si="0"/>
        <v>103.8</v>
      </c>
      <c r="F4" s="486">
        <f t="shared" si="0"/>
        <v>177.5</v>
      </c>
      <c r="G4" s="486">
        <f t="shared" si="0"/>
        <v>404.2</v>
      </c>
      <c r="H4" s="486">
        <f t="shared" si="0"/>
        <v>621</v>
      </c>
      <c r="I4" s="486">
        <f t="shared" si="0"/>
        <v>905.9</v>
      </c>
      <c r="J4" s="486">
        <f t="shared" si="0"/>
        <v>563.4</v>
      </c>
      <c r="K4" s="486">
        <f t="shared" si="0"/>
        <v>366.4</v>
      </c>
      <c r="L4" s="486">
        <f t="shared" si="0"/>
        <v>210.8</v>
      </c>
      <c r="M4" s="486">
        <f>AVERAGE(M7:M17)</f>
        <v>131.5</v>
      </c>
      <c r="N4" s="486">
        <f>SUM(B4:M4)</f>
        <v>3670.8</v>
      </c>
      <c r="O4" s="14"/>
      <c r="P4" s="13" t="str">
        <f>+A4</f>
        <v>12-21年月平均</v>
      </c>
      <c r="Q4" s="486">
        <f>AVERAGE(Q8:Q17)</f>
        <v>9.6999999999999993</v>
      </c>
      <c r="R4" s="486">
        <f>AVERAGE(R8:R17)</f>
        <v>9.9</v>
      </c>
      <c r="S4" s="486">
        <f t="shared" ref="S4:AB4" si="1">AVERAGE(S8:S17)</f>
        <v>15</v>
      </c>
      <c r="T4" s="486">
        <f t="shared" si="1"/>
        <v>7.5</v>
      </c>
      <c r="U4" s="486">
        <f t="shared" si="1"/>
        <v>10.7</v>
      </c>
      <c r="V4" s="486">
        <f t="shared" si="1"/>
        <v>9.9</v>
      </c>
      <c r="W4" s="486">
        <f t="shared" si="1"/>
        <v>8.9</v>
      </c>
      <c r="X4" s="486">
        <f t="shared" si="1"/>
        <v>12.6</v>
      </c>
      <c r="Y4" s="486">
        <f t="shared" si="1"/>
        <v>10.9</v>
      </c>
      <c r="Z4" s="486">
        <f t="shared" si="1"/>
        <v>21.8</v>
      </c>
      <c r="AA4" s="486">
        <f t="shared" si="1"/>
        <v>12.8</v>
      </c>
      <c r="AB4" s="486">
        <f t="shared" si="1"/>
        <v>12.9</v>
      </c>
      <c r="AC4" s="486">
        <f>SUM(Q4:AB4)</f>
        <v>142.6</v>
      </c>
    </row>
    <row r="5" spans="1:29" s="594" customFormat="1" ht="13.8" thickBot="1">
      <c r="A5" s="599"/>
      <c r="B5" s="15" t="s">
        <v>20</v>
      </c>
      <c r="C5" s="488"/>
      <c r="D5" s="488"/>
      <c r="E5" s="488"/>
      <c r="F5" s="488"/>
      <c r="G5" s="488"/>
      <c r="H5" s="488"/>
      <c r="I5" s="488"/>
      <c r="J5" s="488"/>
      <c r="K5" s="488"/>
      <c r="L5" s="488"/>
      <c r="M5" s="488"/>
      <c r="N5" s="488"/>
      <c r="O5" s="148"/>
      <c r="P5" s="239"/>
      <c r="Q5" s="15" t="s">
        <v>20</v>
      </c>
      <c r="R5" s="488"/>
      <c r="S5" s="488"/>
      <c r="T5" s="488"/>
      <c r="U5" s="488"/>
      <c r="V5" s="488"/>
      <c r="W5" s="488"/>
      <c r="X5" s="488"/>
      <c r="Y5" s="488"/>
      <c r="Z5" s="488"/>
      <c r="AA5" s="488"/>
      <c r="AB5" s="488"/>
      <c r="AC5" s="488"/>
    </row>
    <row r="6" spans="1:29" ht="13.8" thickBot="1">
      <c r="A6" s="239"/>
      <c r="B6" s="395">
        <v>15</v>
      </c>
      <c r="C6" s="487"/>
      <c r="D6" s="487"/>
      <c r="E6" s="487"/>
      <c r="F6" s="487"/>
      <c r="G6" s="487"/>
      <c r="H6" s="487"/>
      <c r="I6" s="487"/>
      <c r="J6" s="487"/>
      <c r="K6" s="487"/>
      <c r="L6" s="487"/>
      <c r="M6" s="487"/>
      <c r="N6" s="488"/>
      <c r="O6" s="14"/>
      <c r="P6" s="246"/>
      <c r="Q6" s="395">
        <v>0</v>
      </c>
      <c r="R6" s="139"/>
      <c r="S6" s="139"/>
      <c r="T6" s="139"/>
      <c r="U6" s="139"/>
      <c r="V6" s="139"/>
      <c r="W6" s="139"/>
      <c r="X6" s="139"/>
      <c r="Y6" s="139"/>
      <c r="Z6" s="139"/>
      <c r="AA6" s="139"/>
      <c r="AB6" s="139"/>
      <c r="AC6" s="488"/>
    </row>
    <row r="7" spans="1:29" ht="18" customHeight="1" thickBot="1">
      <c r="A7" s="615" t="s">
        <v>329</v>
      </c>
      <c r="B7" s="598">
        <v>15</v>
      </c>
      <c r="C7" s="487"/>
      <c r="D7" s="487"/>
      <c r="E7" s="487"/>
      <c r="F7" s="487"/>
      <c r="G7" s="487"/>
      <c r="H7" s="487"/>
      <c r="I7" s="487"/>
      <c r="J7" s="487"/>
      <c r="K7" s="487"/>
      <c r="L7" s="487"/>
      <c r="M7" s="487"/>
      <c r="N7" s="16"/>
      <c r="O7" s="153" t="s">
        <v>21</v>
      </c>
      <c r="P7" s="615" t="s">
        <v>329</v>
      </c>
      <c r="Q7" s="598">
        <v>0</v>
      </c>
      <c r="R7" s="487"/>
      <c r="S7" s="487"/>
      <c r="T7" s="487"/>
      <c r="U7" s="487"/>
      <c r="V7" s="487"/>
      <c r="W7" s="487" t="s">
        <v>29</v>
      </c>
      <c r="X7" s="487" t="s">
        <v>29</v>
      </c>
      <c r="Y7" s="487" t="s">
        <v>29</v>
      </c>
      <c r="Z7" s="487" t="s">
        <v>29</v>
      </c>
      <c r="AA7" s="487" t="s">
        <v>29</v>
      </c>
      <c r="AB7" s="487" t="s">
        <v>29</v>
      </c>
      <c r="AC7" s="489"/>
    </row>
    <row r="8" spans="1:29" ht="18" customHeight="1" thickBot="1">
      <c r="A8" s="615" t="s">
        <v>206</v>
      </c>
      <c r="B8" s="595">
        <v>81</v>
      </c>
      <c r="C8" s="595">
        <v>48</v>
      </c>
      <c r="D8" s="596">
        <v>71</v>
      </c>
      <c r="E8" s="595">
        <v>128</v>
      </c>
      <c r="F8" s="595">
        <v>171</v>
      </c>
      <c r="G8" s="595">
        <v>350</v>
      </c>
      <c r="H8" s="595">
        <v>569</v>
      </c>
      <c r="I8" s="595">
        <v>553</v>
      </c>
      <c r="J8" s="595">
        <v>458</v>
      </c>
      <c r="K8" s="595">
        <v>306</v>
      </c>
      <c r="L8" s="595">
        <v>220</v>
      </c>
      <c r="M8" s="596">
        <v>229</v>
      </c>
      <c r="N8" s="245">
        <f>SUM(B8:M8)</f>
        <v>3184</v>
      </c>
      <c r="O8" s="597"/>
      <c r="P8" s="616" t="s">
        <v>205</v>
      </c>
      <c r="Q8" s="293">
        <v>1</v>
      </c>
      <c r="R8" s="293">
        <v>2</v>
      </c>
      <c r="S8" s="293">
        <v>1</v>
      </c>
      <c r="T8" s="293">
        <v>0</v>
      </c>
      <c r="U8" s="490">
        <v>0</v>
      </c>
      <c r="V8" s="490">
        <v>0</v>
      </c>
      <c r="W8" s="490">
        <v>1</v>
      </c>
      <c r="X8" s="140">
        <v>1</v>
      </c>
      <c r="Y8" s="140">
        <v>0</v>
      </c>
      <c r="Z8" s="140">
        <v>1</v>
      </c>
      <c r="AA8" s="140">
        <v>0</v>
      </c>
      <c r="AB8" s="140">
        <v>0</v>
      </c>
      <c r="AC8" s="241">
        <f>SUM(Q8:AB8)</f>
        <v>7</v>
      </c>
    </row>
    <row r="9" spans="1:29" ht="18" customHeight="1" thickBot="1">
      <c r="A9" s="616" t="s">
        <v>137</v>
      </c>
      <c r="B9" s="383">
        <v>112</v>
      </c>
      <c r="C9" s="383">
        <v>85</v>
      </c>
      <c r="D9" s="383">
        <v>60</v>
      </c>
      <c r="E9" s="383">
        <v>97</v>
      </c>
      <c r="F9" s="383">
        <v>95</v>
      </c>
      <c r="G9" s="383">
        <v>305</v>
      </c>
      <c r="H9" s="383">
        <v>544</v>
      </c>
      <c r="I9" s="383">
        <v>449</v>
      </c>
      <c r="J9" s="383">
        <v>475</v>
      </c>
      <c r="K9" s="383">
        <v>505</v>
      </c>
      <c r="L9" s="383">
        <v>219</v>
      </c>
      <c r="M9" s="384">
        <v>98</v>
      </c>
      <c r="N9" s="241">
        <f>SUM(B9:M9)</f>
        <v>3044</v>
      </c>
      <c r="O9" s="153"/>
      <c r="P9" s="616" t="s">
        <v>137</v>
      </c>
      <c r="Q9" s="491">
        <v>16</v>
      </c>
      <c r="R9" s="491">
        <v>1</v>
      </c>
      <c r="S9" s="491">
        <v>19</v>
      </c>
      <c r="T9" s="487">
        <v>3</v>
      </c>
      <c r="U9" s="487">
        <v>13</v>
      </c>
      <c r="V9" s="487">
        <v>1</v>
      </c>
      <c r="W9" s="487">
        <v>2</v>
      </c>
      <c r="X9" s="487">
        <v>2</v>
      </c>
      <c r="Y9" s="487">
        <v>0</v>
      </c>
      <c r="Z9" s="487">
        <v>24</v>
      </c>
      <c r="AA9" s="487">
        <v>4</v>
      </c>
      <c r="AB9" s="487">
        <v>1</v>
      </c>
      <c r="AC9" s="620">
        <f>SUM(Q9:AB9)</f>
        <v>86</v>
      </c>
    </row>
    <row r="10" spans="1:29" ht="18" customHeight="1" thickBot="1">
      <c r="A10" s="617" t="s">
        <v>30</v>
      </c>
      <c r="B10" s="492">
        <v>84</v>
      </c>
      <c r="C10" s="492">
        <v>100</v>
      </c>
      <c r="D10" s="493">
        <v>77</v>
      </c>
      <c r="E10" s="493">
        <v>80</v>
      </c>
      <c r="F10" s="203">
        <v>236</v>
      </c>
      <c r="G10" s="203">
        <v>438</v>
      </c>
      <c r="H10" s="204">
        <v>631</v>
      </c>
      <c r="I10" s="203">
        <v>752</v>
      </c>
      <c r="J10" s="202">
        <v>523</v>
      </c>
      <c r="K10" s="203">
        <v>427</v>
      </c>
      <c r="L10" s="202">
        <v>253</v>
      </c>
      <c r="M10" s="494">
        <v>136</v>
      </c>
      <c r="N10" s="623">
        <f>SUM(B10:M10)</f>
        <v>3737</v>
      </c>
      <c r="O10" s="153"/>
      <c r="P10" s="618" t="s">
        <v>22</v>
      </c>
      <c r="Q10" s="495">
        <v>7</v>
      </c>
      <c r="R10" s="495">
        <v>7</v>
      </c>
      <c r="S10" s="496">
        <v>13</v>
      </c>
      <c r="T10" s="496">
        <v>3</v>
      </c>
      <c r="U10" s="496">
        <v>8</v>
      </c>
      <c r="V10" s="496">
        <v>11</v>
      </c>
      <c r="W10" s="495">
        <v>5</v>
      </c>
      <c r="X10" s="496">
        <v>11</v>
      </c>
      <c r="Y10" s="496">
        <v>9</v>
      </c>
      <c r="Z10" s="496">
        <v>9</v>
      </c>
      <c r="AA10" s="497">
        <v>20</v>
      </c>
      <c r="AB10" s="497">
        <v>35</v>
      </c>
      <c r="AC10" s="499">
        <f>SUM(Q10:AB10)</f>
        <v>138</v>
      </c>
    </row>
    <row r="11" spans="1:29" ht="18" customHeight="1" thickBot="1">
      <c r="A11" s="617" t="s">
        <v>31</v>
      </c>
      <c r="B11" s="496">
        <v>41</v>
      </c>
      <c r="C11" s="496">
        <v>44</v>
      </c>
      <c r="D11" s="496">
        <v>67</v>
      </c>
      <c r="E11" s="496">
        <v>103</v>
      </c>
      <c r="F11" s="498">
        <v>311</v>
      </c>
      <c r="G11" s="496">
        <v>415</v>
      </c>
      <c r="H11" s="496">
        <v>539</v>
      </c>
      <c r="I11" s="498">
        <v>1165</v>
      </c>
      <c r="J11" s="496">
        <v>534</v>
      </c>
      <c r="K11" s="496">
        <v>297</v>
      </c>
      <c r="L11" s="495">
        <v>205</v>
      </c>
      <c r="M11" s="499">
        <v>92</v>
      </c>
      <c r="N11" s="624">
        <f>SUM(B11:M11)</f>
        <v>3813</v>
      </c>
      <c r="O11" s="153"/>
      <c r="P11" s="617" t="s">
        <v>31</v>
      </c>
      <c r="Q11" s="496">
        <v>9</v>
      </c>
      <c r="R11" s="496">
        <v>22</v>
      </c>
      <c r="S11" s="495">
        <v>18</v>
      </c>
      <c r="T11" s="496">
        <v>9</v>
      </c>
      <c r="U11" s="500">
        <v>21</v>
      </c>
      <c r="V11" s="496">
        <v>14</v>
      </c>
      <c r="W11" s="496">
        <v>6</v>
      </c>
      <c r="X11" s="496">
        <v>13</v>
      </c>
      <c r="Y11" s="496">
        <v>7</v>
      </c>
      <c r="Z11" s="501">
        <v>81</v>
      </c>
      <c r="AA11" s="500">
        <v>31</v>
      </c>
      <c r="AB11" s="501">
        <v>37</v>
      </c>
      <c r="AC11" s="621">
        <f t="shared" ref="AC11:AC18" si="2">SUM(Q11:AB11)</f>
        <v>268</v>
      </c>
    </row>
    <row r="12" spans="1:29" ht="18" customHeight="1" thickBot="1">
      <c r="A12" s="617" t="s">
        <v>32</v>
      </c>
      <c r="B12" s="496">
        <v>57</v>
      </c>
      <c r="C12" s="495">
        <v>35</v>
      </c>
      <c r="D12" s="496">
        <v>95</v>
      </c>
      <c r="E12" s="495">
        <v>112</v>
      </c>
      <c r="F12" s="496">
        <v>131</v>
      </c>
      <c r="G12" s="19">
        <v>340</v>
      </c>
      <c r="H12" s="19">
        <v>483</v>
      </c>
      <c r="I12" s="20">
        <v>1339</v>
      </c>
      <c r="J12" s="19">
        <v>614</v>
      </c>
      <c r="K12" s="19">
        <v>349</v>
      </c>
      <c r="L12" s="19">
        <v>236</v>
      </c>
      <c r="M12" s="502">
        <v>68</v>
      </c>
      <c r="N12" s="623">
        <f t="shared" ref="N12:N18" si="3">SUM(B12:M12)</f>
        <v>3859</v>
      </c>
      <c r="O12" s="153"/>
      <c r="P12" s="617" t="s">
        <v>32</v>
      </c>
      <c r="Q12" s="496">
        <v>19</v>
      </c>
      <c r="R12" s="496">
        <v>12</v>
      </c>
      <c r="S12" s="496">
        <v>8</v>
      </c>
      <c r="T12" s="495">
        <v>12</v>
      </c>
      <c r="U12" s="496">
        <v>7</v>
      </c>
      <c r="V12" s="496">
        <v>15</v>
      </c>
      <c r="W12" s="19">
        <v>16</v>
      </c>
      <c r="X12" s="502">
        <v>12</v>
      </c>
      <c r="Y12" s="495">
        <v>16</v>
      </c>
      <c r="Z12" s="496">
        <v>6</v>
      </c>
      <c r="AA12" s="495">
        <v>12</v>
      </c>
      <c r="AB12" s="495">
        <v>6</v>
      </c>
      <c r="AC12" s="499">
        <f t="shared" si="2"/>
        <v>141</v>
      </c>
    </row>
    <row r="13" spans="1:29" ht="18" customHeight="1" thickBot="1">
      <c r="A13" s="617" t="s">
        <v>33</v>
      </c>
      <c r="B13" s="503">
        <v>68</v>
      </c>
      <c r="C13" s="496">
        <v>42</v>
      </c>
      <c r="D13" s="496">
        <v>44</v>
      </c>
      <c r="E13" s="495">
        <v>75</v>
      </c>
      <c r="F13" s="495">
        <v>135</v>
      </c>
      <c r="G13" s="495">
        <v>448</v>
      </c>
      <c r="H13" s="496">
        <v>507</v>
      </c>
      <c r="I13" s="496">
        <v>808</v>
      </c>
      <c r="J13" s="500">
        <v>795</v>
      </c>
      <c r="K13" s="495">
        <v>313</v>
      </c>
      <c r="L13" s="495">
        <v>246</v>
      </c>
      <c r="M13" s="495">
        <v>143</v>
      </c>
      <c r="N13" s="623">
        <f>SUM(B13:M13)</f>
        <v>3624</v>
      </c>
      <c r="O13" s="153"/>
      <c r="P13" s="617" t="s">
        <v>33</v>
      </c>
      <c r="Q13" s="505">
        <v>9</v>
      </c>
      <c r="R13" s="496">
        <v>16</v>
      </c>
      <c r="S13" s="496">
        <v>12</v>
      </c>
      <c r="T13" s="495">
        <v>6</v>
      </c>
      <c r="U13" s="506">
        <v>7</v>
      </c>
      <c r="V13" s="506">
        <v>14</v>
      </c>
      <c r="W13" s="496">
        <v>9</v>
      </c>
      <c r="X13" s="496">
        <v>14</v>
      </c>
      <c r="Y13" s="496">
        <v>9</v>
      </c>
      <c r="Z13" s="496">
        <v>9</v>
      </c>
      <c r="AA13" s="506">
        <v>8</v>
      </c>
      <c r="AB13" s="506">
        <v>7</v>
      </c>
      <c r="AC13" s="499">
        <f t="shared" si="2"/>
        <v>120</v>
      </c>
    </row>
    <row r="14" spans="1:29" ht="18" customHeight="1" thickBot="1">
      <c r="A14" s="18" t="s">
        <v>34</v>
      </c>
      <c r="B14" s="507">
        <v>71</v>
      </c>
      <c r="C14" s="507">
        <v>97</v>
      </c>
      <c r="D14" s="507">
        <v>61</v>
      </c>
      <c r="E14" s="508">
        <v>105</v>
      </c>
      <c r="F14" s="508">
        <v>198</v>
      </c>
      <c r="G14" s="508">
        <v>442</v>
      </c>
      <c r="H14" s="509">
        <v>790</v>
      </c>
      <c r="I14" s="21">
        <v>674</v>
      </c>
      <c r="J14" s="21">
        <v>594</v>
      </c>
      <c r="K14" s="508">
        <v>275</v>
      </c>
      <c r="L14" s="508">
        <v>133</v>
      </c>
      <c r="M14" s="508">
        <v>108</v>
      </c>
      <c r="N14" s="623">
        <f t="shared" si="3"/>
        <v>3548</v>
      </c>
      <c r="O14" s="14"/>
      <c r="P14" s="619" t="s">
        <v>34</v>
      </c>
      <c r="Q14" s="507">
        <v>7</v>
      </c>
      <c r="R14" s="507">
        <v>13</v>
      </c>
      <c r="S14" s="507">
        <v>11</v>
      </c>
      <c r="T14" s="508">
        <v>11</v>
      </c>
      <c r="U14" s="508">
        <v>12</v>
      </c>
      <c r="V14" s="508">
        <v>15</v>
      </c>
      <c r="W14" s="508">
        <v>20</v>
      </c>
      <c r="X14" s="508">
        <v>15</v>
      </c>
      <c r="Y14" s="508">
        <v>15</v>
      </c>
      <c r="Z14" s="508">
        <v>20</v>
      </c>
      <c r="AA14" s="508">
        <v>9</v>
      </c>
      <c r="AB14" s="508">
        <v>7</v>
      </c>
      <c r="AC14" s="622">
        <f t="shared" si="2"/>
        <v>155</v>
      </c>
    </row>
    <row r="15" spans="1:29" ht="13.8" hidden="1" thickBot="1">
      <c r="A15" s="23" t="s">
        <v>35</v>
      </c>
      <c r="B15" s="505">
        <v>38</v>
      </c>
      <c r="C15" s="508">
        <v>19</v>
      </c>
      <c r="D15" s="508">
        <v>38</v>
      </c>
      <c r="E15" s="508">
        <v>203</v>
      </c>
      <c r="F15" s="508">
        <v>146</v>
      </c>
      <c r="G15" s="508">
        <v>439</v>
      </c>
      <c r="H15" s="509">
        <v>964</v>
      </c>
      <c r="I15" s="509">
        <v>1154</v>
      </c>
      <c r="J15" s="508">
        <v>423</v>
      </c>
      <c r="K15" s="508">
        <v>388</v>
      </c>
      <c r="L15" s="508">
        <v>176</v>
      </c>
      <c r="M15" s="508">
        <v>143</v>
      </c>
      <c r="N15" s="510">
        <f t="shared" si="3"/>
        <v>4131</v>
      </c>
      <c r="O15" s="14"/>
      <c r="P15" s="22" t="s">
        <v>35</v>
      </c>
      <c r="Q15" s="508">
        <v>7</v>
      </c>
      <c r="R15" s="508">
        <v>7</v>
      </c>
      <c r="S15" s="508">
        <v>8</v>
      </c>
      <c r="T15" s="508">
        <v>12</v>
      </c>
      <c r="U15" s="508">
        <v>9</v>
      </c>
      <c r="V15" s="508">
        <v>6</v>
      </c>
      <c r="W15" s="508">
        <v>11</v>
      </c>
      <c r="X15" s="508">
        <v>8</v>
      </c>
      <c r="Y15" s="508">
        <v>16</v>
      </c>
      <c r="Z15" s="508">
        <v>40</v>
      </c>
      <c r="AA15" s="508">
        <v>17</v>
      </c>
      <c r="AB15" s="508">
        <v>16</v>
      </c>
      <c r="AC15" s="508">
        <f t="shared" si="2"/>
        <v>157</v>
      </c>
    </row>
    <row r="16" spans="1:29" ht="13.8" hidden="1" thickBot="1">
      <c r="A16" s="511" t="s">
        <v>36</v>
      </c>
      <c r="B16" s="21">
        <v>49</v>
      </c>
      <c r="C16" s="21">
        <v>63</v>
      </c>
      <c r="D16" s="21">
        <v>50</v>
      </c>
      <c r="E16" s="21">
        <v>71</v>
      </c>
      <c r="F16" s="21">
        <v>144</v>
      </c>
      <c r="G16" s="21">
        <v>374</v>
      </c>
      <c r="H16" s="150">
        <v>729</v>
      </c>
      <c r="I16" s="150">
        <v>1097</v>
      </c>
      <c r="J16" s="150">
        <v>650</v>
      </c>
      <c r="K16" s="21">
        <v>397</v>
      </c>
      <c r="L16" s="21">
        <v>192</v>
      </c>
      <c r="M16" s="21">
        <v>217</v>
      </c>
      <c r="N16" s="510">
        <f t="shared" si="3"/>
        <v>4033</v>
      </c>
      <c r="O16" s="14"/>
      <c r="P16" s="24" t="s">
        <v>36</v>
      </c>
      <c r="Q16" s="21">
        <v>10</v>
      </c>
      <c r="R16" s="21">
        <v>6</v>
      </c>
      <c r="S16" s="21">
        <v>14</v>
      </c>
      <c r="T16" s="21">
        <v>10</v>
      </c>
      <c r="U16" s="21">
        <v>10</v>
      </c>
      <c r="V16" s="21">
        <v>19</v>
      </c>
      <c r="W16" s="21">
        <v>11</v>
      </c>
      <c r="X16" s="21">
        <v>20</v>
      </c>
      <c r="Y16" s="21">
        <v>15</v>
      </c>
      <c r="Z16" s="21">
        <v>8</v>
      </c>
      <c r="AA16" s="21">
        <v>11</v>
      </c>
      <c r="AB16" s="21">
        <v>8</v>
      </c>
      <c r="AC16" s="508">
        <f t="shared" si="2"/>
        <v>142</v>
      </c>
    </row>
    <row r="17" spans="1:30" ht="13.8" hidden="1" thickBot="1">
      <c r="A17" s="23" t="s">
        <v>37</v>
      </c>
      <c r="B17" s="21">
        <v>53</v>
      </c>
      <c r="C17" s="21">
        <v>39</v>
      </c>
      <c r="D17" s="21">
        <v>74</v>
      </c>
      <c r="E17" s="21">
        <v>64</v>
      </c>
      <c r="F17" s="21">
        <v>208</v>
      </c>
      <c r="G17" s="21">
        <v>491</v>
      </c>
      <c r="H17" s="21">
        <v>454</v>
      </c>
      <c r="I17" s="150">
        <v>1068</v>
      </c>
      <c r="J17" s="21">
        <v>568</v>
      </c>
      <c r="K17" s="21">
        <v>407</v>
      </c>
      <c r="L17" s="21">
        <v>228</v>
      </c>
      <c r="M17" s="21">
        <v>81</v>
      </c>
      <c r="N17" s="504">
        <f t="shared" si="3"/>
        <v>3735</v>
      </c>
      <c r="O17" s="14"/>
      <c r="P17" s="22" t="s">
        <v>37</v>
      </c>
      <c r="Q17" s="21">
        <v>12</v>
      </c>
      <c r="R17" s="21">
        <v>13</v>
      </c>
      <c r="S17" s="21">
        <v>46</v>
      </c>
      <c r="T17" s="21">
        <v>9</v>
      </c>
      <c r="U17" s="21">
        <v>20</v>
      </c>
      <c r="V17" s="21">
        <v>4</v>
      </c>
      <c r="W17" s="21">
        <v>8</v>
      </c>
      <c r="X17" s="21">
        <v>30</v>
      </c>
      <c r="Y17" s="21">
        <v>22</v>
      </c>
      <c r="Z17" s="21">
        <v>20</v>
      </c>
      <c r="AA17" s="21">
        <v>16</v>
      </c>
      <c r="AB17" s="21">
        <v>12</v>
      </c>
      <c r="AC17" s="512">
        <f t="shared" si="2"/>
        <v>212</v>
      </c>
    </row>
    <row r="18" spans="1:30" ht="13.8" hidden="1" thickBot="1">
      <c r="A18" s="23" t="s">
        <v>23</v>
      </c>
      <c r="B18" s="151">
        <v>67</v>
      </c>
      <c r="C18" s="151">
        <v>62</v>
      </c>
      <c r="D18" s="151">
        <v>57</v>
      </c>
      <c r="E18" s="151">
        <v>77</v>
      </c>
      <c r="F18" s="151">
        <v>473</v>
      </c>
      <c r="G18" s="151">
        <v>468</v>
      </c>
      <c r="H18" s="152">
        <v>659</v>
      </c>
      <c r="I18" s="151">
        <v>851</v>
      </c>
      <c r="J18" s="151">
        <v>542</v>
      </c>
      <c r="K18" s="151">
        <v>270</v>
      </c>
      <c r="L18" s="151">
        <v>208</v>
      </c>
      <c r="M18" s="151">
        <v>174</v>
      </c>
      <c r="N18" s="513">
        <f t="shared" si="3"/>
        <v>3908</v>
      </c>
      <c r="O18" s="14" t="s">
        <v>29</v>
      </c>
      <c r="P18" s="24" t="s">
        <v>23</v>
      </c>
      <c r="Q18" s="21">
        <v>6</v>
      </c>
      <c r="R18" s="21">
        <v>25</v>
      </c>
      <c r="S18" s="21">
        <v>29</v>
      </c>
      <c r="T18" s="21">
        <v>4</v>
      </c>
      <c r="U18" s="21">
        <v>17</v>
      </c>
      <c r="V18" s="21">
        <v>19</v>
      </c>
      <c r="W18" s="21">
        <v>14</v>
      </c>
      <c r="X18" s="21">
        <v>37</v>
      </c>
      <c r="Y18" s="25">
        <v>76</v>
      </c>
      <c r="Z18" s="21">
        <v>34</v>
      </c>
      <c r="AA18" s="21">
        <v>17</v>
      </c>
      <c r="AB18" s="21">
        <v>18</v>
      </c>
      <c r="AC18" s="512">
        <f t="shared" si="2"/>
        <v>296</v>
      </c>
    </row>
    <row r="19" spans="1:30">
      <c r="A19" s="26"/>
      <c r="B19" s="514"/>
      <c r="C19" s="514"/>
      <c r="D19" s="514"/>
      <c r="E19" s="514"/>
      <c r="F19" s="514"/>
      <c r="G19" s="514"/>
      <c r="H19" s="514"/>
      <c r="I19" s="514"/>
      <c r="J19" s="514"/>
      <c r="K19" s="514"/>
      <c r="L19" s="514"/>
      <c r="M19" s="514"/>
      <c r="N19" s="27"/>
      <c r="O19" s="14"/>
      <c r="P19" s="28"/>
      <c r="Q19" s="515"/>
      <c r="R19" s="515"/>
      <c r="S19" s="515"/>
      <c r="T19" s="515"/>
      <c r="U19" s="515"/>
      <c r="V19" s="515"/>
      <c r="W19" s="515"/>
      <c r="X19" s="515"/>
      <c r="Y19" s="515"/>
      <c r="Z19" s="515"/>
      <c r="AA19" s="515"/>
      <c r="AB19" s="515"/>
      <c r="AC19" s="514"/>
    </row>
    <row r="20" spans="1:30" ht="13.5" customHeight="1">
      <c r="A20" s="820" t="s">
        <v>331</v>
      </c>
      <c r="B20" s="821"/>
      <c r="C20" s="821"/>
      <c r="D20" s="821"/>
      <c r="E20" s="821"/>
      <c r="F20" s="821"/>
      <c r="G20" s="821"/>
      <c r="H20" s="821"/>
      <c r="I20" s="821"/>
      <c r="J20" s="821"/>
      <c r="K20" s="821"/>
      <c r="L20" s="821"/>
      <c r="M20" s="821"/>
      <c r="N20" s="822"/>
      <c r="O20" s="14"/>
      <c r="P20" s="820" t="str">
        <f>+A20</f>
        <v>※2022年 第1週（1/3～1/9） 現在</v>
      </c>
      <c r="Q20" s="821"/>
      <c r="R20" s="821"/>
      <c r="S20" s="821"/>
      <c r="T20" s="821"/>
      <c r="U20" s="821"/>
      <c r="V20" s="821"/>
      <c r="W20" s="821"/>
      <c r="X20" s="821"/>
      <c r="Y20" s="821"/>
      <c r="Z20" s="821"/>
      <c r="AA20" s="821"/>
      <c r="AB20" s="821"/>
      <c r="AC20" s="822"/>
    </row>
    <row r="21" spans="1:30" ht="13.8" thickBot="1">
      <c r="A21" s="29"/>
      <c r="B21" s="14"/>
      <c r="C21" s="14"/>
      <c r="D21" s="14"/>
      <c r="E21" s="14"/>
      <c r="F21" s="14"/>
      <c r="G21" s="14" t="s">
        <v>21</v>
      </c>
      <c r="H21" s="14"/>
      <c r="I21" s="14"/>
      <c r="J21" s="14"/>
      <c r="K21" s="14"/>
      <c r="L21" s="14"/>
      <c r="M21" s="14"/>
      <c r="N21" s="30"/>
      <c r="O21" s="14"/>
      <c r="P21" s="278"/>
      <c r="Q21" s="14"/>
      <c r="R21" s="14"/>
      <c r="S21" s="14"/>
      <c r="T21" s="14"/>
      <c r="U21" s="14"/>
      <c r="V21" s="14"/>
      <c r="W21" s="14"/>
      <c r="X21" s="14"/>
      <c r="Y21" s="14"/>
      <c r="Z21" s="14"/>
      <c r="AA21" s="14"/>
      <c r="AB21" s="14"/>
      <c r="AC21" s="32"/>
    </row>
    <row r="22" spans="1:30" ht="17.25" customHeight="1" thickBot="1">
      <c r="A22" s="29"/>
      <c r="B22" s="516" t="s">
        <v>246</v>
      </c>
      <c r="C22" s="14"/>
      <c r="D22" s="33" t="s">
        <v>268</v>
      </c>
      <c r="E22" s="34"/>
      <c r="F22" s="14"/>
      <c r="G22" s="14" t="s">
        <v>21</v>
      </c>
      <c r="H22" s="14"/>
      <c r="I22" s="14"/>
      <c r="J22" s="14"/>
      <c r="K22" s="14"/>
      <c r="L22" s="14"/>
      <c r="M22" s="14"/>
      <c r="N22" s="30"/>
      <c r="O22" s="153" t="s">
        <v>21</v>
      </c>
      <c r="P22" s="279"/>
      <c r="Q22" s="517" t="s">
        <v>247</v>
      </c>
      <c r="R22" s="807" t="s">
        <v>248</v>
      </c>
      <c r="S22" s="808"/>
      <c r="T22" s="14" t="s">
        <v>21</v>
      </c>
      <c r="U22" s="14"/>
      <c r="V22" s="14"/>
      <c r="W22" s="14"/>
      <c r="X22" s="14"/>
      <c r="Y22" s="14"/>
      <c r="Z22" s="14"/>
      <c r="AA22" s="14"/>
      <c r="AB22" s="14"/>
      <c r="AC22" s="32"/>
    </row>
    <row r="23" spans="1:30" ht="15" customHeight="1">
      <c r="A23" s="29"/>
      <c r="B23" s="14"/>
      <c r="C23" s="14"/>
      <c r="D23" s="14" t="s">
        <v>29</v>
      </c>
      <c r="E23" s="14"/>
      <c r="F23" s="14"/>
      <c r="G23" s="14"/>
      <c r="H23" s="14"/>
      <c r="I23" s="14"/>
      <c r="J23" s="14"/>
      <c r="K23" s="14"/>
      <c r="L23" s="14"/>
      <c r="M23" s="14"/>
      <c r="N23" s="30"/>
      <c r="O23" s="153" t="s">
        <v>21</v>
      </c>
      <c r="P23" s="278"/>
      <c r="Q23" s="14"/>
      <c r="R23" s="14"/>
      <c r="S23" s="14"/>
      <c r="T23" s="14"/>
      <c r="U23" s="14"/>
      <c r="V23" s="14"/>
      <c r="W23" s="14"/>
      <c r="X23" s="14"/>
      <c r="Y23" s="14"/>
      <c r="Z23" s="14"/>
      <c r="AA23" s="14"/>
      <c r="AB23" s="14"/>
      <c r="AC23" s="32"/>
    </row>
    <row r="24" spans="1:30" ht="9" customHeight="1">
      <c r="A24" s="29"/>
      <c r="B24" s="14"/>
      <c r="C24" s="14"/>
      <c r="D24" s="14"/>
      <c r="E24" s="14"/>
      <c r="F24" s="14"/>
      <c r="G24" s="14"/>
      <c r="H24" s="14"/>
      <c r="I24" s="14"/>
      <c r="J24" s="14"/>
      <c r="K24" s="14"/>
      <c r="L24" s="14"/>
      <c r="M24" s="14"/>
      <c r="N24" s="30"/>
      <c r="O24" s="153" t="s">
        <v>21</v>
      </c>
      <c r="P24" s="31"/>
      <c r="Q24" s="14"/>
      <c r="R24" s="14"/>
      <c r="S24" s="14"/>
      <c r="T24" s="14"/>
      <c r="U24" s="14"/>
      <c r="V24" s="14"/>
      <c r="W24" s="14"/>
      <c r="X24" s="14"/>
      <c r="Y24" s="14"/>
      <c r="Z24" s="14"/>
      <c r="AA24" s="14"/>
      <c r="AB24" s="14"/>
      <c r="AC24" s="32"/>
    </row>
    <row r="25" spans="1:30">
      <c r="A25" s="29"/>
      <c r="B25" s="14"/>
      <c r="C25" s="14"/>
      <c r="D25" s="14"/>
      <c r="E25" s="14"/>
      <c r="F25" s="14"/>
      <c r="G25" s="14"/>
      <c r="H25" s="14"/>
      <c r="I25" s="14"/>
      <c r="J25" s="14"/>
      <c r="K25" s="14"/>
      <c r="L25" s="14"/>
      <c r="M25" s="14"/>
      <c r="N25" s="30"/>
      <c r="O25" s="14" t="s">
        <v>21</v>
      </c>
      <c r="P25" s="17"/>
      <c r="AC25" s="35"/>
    </row>
    <row r="26" spans="1:30">
      <c r="A26" s="29"/>
      <c r="B26" s="14"/>
      <c r="C26" s="14"/>
      <c r="D26" s="14"/>
      <c r="E26" s="14"/>
      <c r="F26" s="14"/>
      <c r="G26" s="14"/>
      <c r="H26" s="14"/>
      <c r="I26" s="14"/>
      <c r="J26" s="14"/>
      <c r="K26" s="14"/>
      <c r="L26" s="14"/>
      <c r="M26" s="14"/>
      <c r="N26" s="30"/>
      <c r="O26" s="14" t="s">
        <v>21</v>
      </c>
      <c r="P26" s="17"/>
      <c r="AC26" s="35"/>
    </row>
    <row r="27" spans="1:30">
      <c r="A27" s="29"/>
      <c r="B27" s="14"/>
      <c r="C27" s="14"/>
      <c r="D27" s="14"/>
      <c r="E27" s="14"/>
      <c r="F27" s="14"/>
      <c r="G27" s="14"/>
      <c r="H27" s="14"/>
      <c r="I27" s="14"/>
      <c r="J27" s="14"/>
      <c r="K27" s="14"/>
      <c r="L27" s="14"/>
      <c r="M27" s="14"/>
      <c r="N27" s="30"/>
      <c r="O27" s="14" t="s">
        <v>21</v>
      </c>
      <c r="P27" s="17"/>
      <c r="AC27" s="35"/>
      <c r="AD27" s="387"/>
    </row>
    <row r="28" spans="1:30">
      <c r="A28" s="29"/>
      <c r="B28" s="14"/>
      <c r="C28" s="14"/>
      <c r="D28" s="14"/>
      <c r="E28" s="14"/>
      <c r="F28" s="14"/>
      <c r="G28" s="14"/>
      <c r="H28" s="14"/>
      <c r="I28" s="14"/>
      <c r="J28" s="14"/>
      <c r="K28" s="14"/>
      <c r="L28" s="14"/>
      <c r="M28" s="14"/>
      <c r="N28" s="30"/>
      <c r="O28" s="14"/>
      <c r="P28" s="17"/>
      <c r="AC28" s="35"/>
    </row>
    <row r="29" spans="1:30">
      <c r="A29" s="29"/>
      <c r="B29" s="14"/>
      <c r="C29" s="14"/>
      <c r="D29" s="14"/>
      <c r="E29" s="14"/>
      <c r="F29" s="14"/>
      <c r="G29" s="14"/>
      <c r="H29" s="14"/>
      <c r="I29" s="14"/>
      <c r="J29" s="14"/>
      <c r="K29" s="14"/>
      <c r="L29" s="14"/>
      <c r="M29" s="14"/>
      <c r="N29" s="30"/>
      <c r="O29" s="14"/>
      <c r="P29" s="17"/>
      <c r="AC29" s="35"/>
    </row>
    <row r="30" spans="1:30" ht="13.8" thickBot="1">
      <c r="A30" s="36"/>
      <c r="B30" s="37"/>
      <c r="C30" s="37"/>
      <c r="D30" s="37"/>
      <c r="E30" s="37"/>
      <c r="F30" s="37"/>
      <c r="G30" s="37"/>
      <c r="H30" s="37"/>
      <c r="I30" s="37"/>
      <c r="J30" s="37"/>
      <c r="K30" s="37"/>
      <c r="L30" s="37"/>
      <c r="M30" s="37"/>
      <c r="N30" s="38"/>
      <c r="O30" s="14"/>
      <c r="P30" s="39"/>
      <c r="Q30" s="40"/>
      <c r="R30" s="40"/>
      <c r="S30" s="40"/>
      <c r="T30" s="40"/>
      <c r="U30" s="40"/>
      <c r="V30" s="40"/>
      <c r="W30" s="40"/>
      <c r="X30" s="40"/>
      <c r="Y30" s="40"/>
      <c r="Z30" s="40"/>
      <c r="AA30" s="40"/>
      <c r="AB30" s="40"/>
      <c r="AC30" s="41"/>
    </row>
    <row r="31" spans="1:30">
      <c r="A31" s="42"/>
      <c r="C31" s="14"/>
      <c r="D31" s="14"/>
      <c r="E31" s="14"/>
      <c r="F31" s="14"/>
      <c r="G31" s="14"/>
      <c r="H31" s="14"/>
      <c r="I31" s="14"/>
      <c r="J31" s="14"/>
      <c r="K31" s="14"/>
      <c r="L31" s="14"/>
      <c r="M31" s="14"/>
      <c r="N31" s="14"/>
      <c r="O31" s="14"/>
    </row>
    <row r="32" spans="1:30">
      <c r="O32" s="14"/>
    </row>
    <row r="33" spans="1:29">
      <c r="K33" s="518" t="s">
        <v>29</v>
      </c>
      <c r="O33" s="14"/>
    </row>
    <row r="34" spans="1:29">
      <c r="O34" s="14"/>
    </row>
    <row r="35" spans="1:29">
      <c r="O35" s="14"/>
    </row>
    <row r="36" spans="1:29">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c r="Q37" s="190" t="s">
        <v>249</v>
      </c>
      <c r="R37" s="190"/>
      <c r="S37" s="190"/>
      <c r="T37" s="190"/>
      <c r="U37" s="190"/>
      <c r="V37" s="190"/>
      <c r="W37" s="190"/>
      <c r="X37" s="190"/>
    </row>
    <row r="38" spans="1:29">
      <c r="Q38" s="190" t="s">
        <v>250</v>
      </c>
      <c r="R38" s="190"/>
      <c r="S38" s="190"/>
      <c r="T38" s="190"/>
      <c r="U38" s="190"/>
      <c r="V38" s="190"/>
      <c r="W38" s="190"/>
      <c r="X38" s="190"/>
    </row>
  </sheetData>
  <mergeCells count="7">
    <mergeCell ref="R22:S22"/>
    <mergeCell ref="A1:N1"/>
    <mergeCell ref="P1:AC1"/>
    <mergeCell ref="A2:N2"/>
    <mergeCell ref="P2:AC2"/>
    <mergeCell ref="A20:N20"/>
    <mergeCell ref="P20:AC20"/>
  </mergeCells>
  <phoneticPr fontId="108"/>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topLeftCell="A10" zoomScaleNormal="112" zoomScaleSheetLayoutView="115" workbookViewId="0">
      <selection activeCell="G14" sqref="G14"/>
    </sheetView>
  </sheetViews>
  <sheetFormatPr defaultColWidth="9" defaultRowHeight="13.2"/>
  <cols>
    <col min="1" max="1" width="2.109375" style="423" customWidth="1"/>
    <col min="2" max="2" width="25.77734375" style="122" customWidth="1"/>
    <col min="3" max="3" width="60.109375" style="423" customWidth="1"/>
    <col min="4" max="4" width="85.33203125" style="423" customWidth="1"/>
    <col min="5" max="5" width="3.88671875" style="423" customWidth="1"/>
    <col min="6" max="16384" width="9" style="423"/>
  </cols>
  <sheetData>
    <row r="1" spans="2:7" ht="18.75" customHeight="1">
      <c r="B1" s="122" t="s">
        <v>113</v>
      </c>
    </row>
    <row r="2" spans="2:7" ht="17.25" customHeight="1" thickBot="1">
      <c r="B2" s="422" t="s">
        <v>272</v>
      </c>
      <c r="D2" s="825"/>
      <c r="E2" s="826"/>
    </row>
    <row r="3" spans="2:7" ht="16.5" customHeight="1" thickBot="1">
      <c r="B3" s="123" t="s">
        <v>114</v>
      </c>
      <c r="C3" s="421" t="s">
        <v>115</v>
      </c>
      <c r="D3" s="248" t="s">
        <v>223</v>
      </c>
    </row>
    <row r="4" spans="2:7" ht="17.25" customHeight="1" thickBot="1">
      <c r="B4" s="124" t="s">
        <v>116</v>
      </c>
      <c r="C4" s="163" t="s">
        <v>273</v>
      </c>
      <c r="D4" s="125"/>
    </row>
    <row r="5" spans="2:7" ht="17.25" customHeight="1">
      <c r="B5" s="827" t="s">
        <v>177</v>
      </c>
      <c r="C5" s="830" t="s">
        <v>220</v>
      </c>
      <c r="D5" s="831"/>
    </row>
    <row r="6" spans="2:7" ht="19.2" customHeight="1">
      <c r="B6" s="828"/>
      <c r="C6" s="832" t="s">
        <v>221</v>
      </c>
      <c r="D6" s="833"/>
      <c r="G6" s="286"/>
    </row>
    <row r="7" spans="2:7" ht="19.95" customHeight="1">
      <c r="B7" s="828"/>
      <c r="C7" s="424" t="s">
        <v>222</v>
      </c>
      <c r="D7" s="425"/>
      <c r="G7" s="286"/>
    </row>
    <row r="8" spans="2:7" ht="19.2" customHeight="1" thickBot="1">
      <c r="B8" s="829"/>
      <c r="C8" s="288" t="s">
        <v>224</v>
      </c>
      <c r="D8" s="287"/>
      <c r="G8" s="286"/>
    </row>
    <row r="9" spans="2:7" ht="28.2" customHeight="1" thickBot="1">
      <c r="B9" s="126" t="s">
        <v>117</v>
      </c>
      <c r="C9" s="834" t="s">
        <v>244</v>
      </c>
      <c r="D9" s="835"/>
    </row>
    <row r="10" spans="2:7" ht="66" customHeight="1" thickBot="1">
      <c r="B10" s="127" t="s">
        <v>118</v>
      </c>
      <c r="C10" s="836" t="s">
        <v>274</v>
      </c>
      <c r="D10" s="837"/>
    </row>
    <row r="11" spans="2:7" ht="79.95" customHeight="1" thickBot="1">
      <c r="B11" s="128"/>
      <c r="C11" s="129" t="s">
        <v>276</v>
      </c>
      <c r="D11" s="316" t="s">
        <v>275</v>
      </c>
      <c r="F11" s="423" t="s">
        <v>21</v>
      </c>
    </row>
    <row r="12" spans="2:7" ht="22.2" hidden="1" customHeight="1" thickBot="1">
      <c r="B12" s="126" t="s">
        <v>254</v>
      </c>
      <c r="C12" s="131" t="s">
        <v>255</v>
      </c>
      <c r="D12" s="130"/>
    </row>
    <row r="13" spans="2:7" ht="120" customHeight="1" thickBot="1">
      <c r="B13" s="132" t="s">
        <v>119</v>
      </c>
      <c r="C13" s="133" t="s">
        <v>277</v>
      </c>
      <c r="D13" s="238" t="s">
        <v>278</v>
      </c>
      <c r="F13" s="199" t="s">
        <v>29</v>
      </c>
    </row>
    <row r="14" spans="2:7" ht="62.4" customHeight="1" thickBot="1">
      <c r="B14" s="134" t="s">
        <v>120</v>
      </c>
      <c r="C14" s="823" t="s">
        <v>279</v>
      </c>
      <c r="D14" s="824"/>
    </row>
    <row r="15" spans="2:7" ht="17.25" customHeight="1"/>
    <row r="16" spans="2:7" ht="17.25" customHeight="1">
      <c r="C16" s="423" t="s">
        <v>121</v>
      </c>
    </row>
    <row r="17" spans="2:5">
      <c r="C17" s="423" t="s">
        <v>29</v>
      </c>
    </row>
    <row r="18" spans="2:5">
      <c r="E18" s="423" t="s">
        <v>21</v>
      </c>
    </row>
    <row r="21" spans="2:5">
      <c r="B21" s="122" t="s">
        <v>21</v>
      </c>
    </row>
  </sheetData>
  <mergeCells count="7">
    <mergeCell ref="C14:D14"/>
    <mergeCell ref="D2:E2"/>
    <mergeCell ref="B5:B8"/>
    <mergeCell ref="C5:D5"/>
    <mergeCell ref="C6:D6"/>
    <mergeCell ref="C9:D9"/>
    <mergeCell ref="C10:D10"/>
  </mergeCells>
  <phoneticPr fontId="108"/>
  <hyperlinks>
    <hyperlink ref="C6" r:id="rId1" location="h2_1" xr:uid="{EDBFF39A-9B90-4364-8365-9E4DAFCC0006}"/>
  </hyperlinks>
  <pageMargins left="0.7" right="0.7" top="0.75" bottom="0.75" header="0.3" footer="0.3"/>
  <pageSetup paperSize="9" scale="50"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1　ノロウイルス関連情報 </vt:lpstr>
      <vt:lpstr>1  衛生訓話</vt:lpstr>
      <vt:lpstr>1　新型コロナウイルス情報</vt:lpstr>
      <vt:lpstr>1　食中毒記事等 </vt:lpstr>
      <vt:lpstr>1　海外情報</vt:lpstr>
      <vt:lpstr>1　感染症統計</vt:lpstr>
      <vt:lpstr>50　感染症情報</vt:lpstr>
      <vt:lpstr>1 食品回収</vt:lpstr>
      <vt:lpstr>1　食品表示</vt:lpstr>
      <vt:lpstr>1 残留農薬　等 </vt:lpstr>
      <vt:lpstr>'1  衛生訓話'!Print_Area</vt:lpstr>
      <vt:lpstr>'1　ノロウイルス関連情報 '!Print_Area</vt:lpstr>
      <vt:lpstr>'1　海外情報'!Print_Area</vt:lpstr>
      <vt:lpstr>'1　感染症統計'!Print_Area</vt:lpstr>
      <vt:lpstr>'1 残留農薬　等 '!Print_Area</vt:lpstr>
      <vt:lpstr>'1　食中毒記事等 '!Print_Area</vt:lpstr>
      <vt:lpstr>'1 食品回収'!Print_Area</vt:lpstr>
      <vt:lpstr>'1　食品表示'!Print_Area</vt:lpstr>
      <vt:lpstr>'50　感染症情報'!Print_Area</vt:lpstr>
      <vt:lpstr>スポンサー広告!Print_Area</vt:lpstr>
      <vt:lpstr>'1 残留農薬　等 '!Print_Titles</vt:lpstr>
      <vt:lpstr>'1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2022-01-16T02:33:50Z</dcterms:modified>
</cp:coreProperties>
</file>