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filterPrivacy="1" codeName="ThisWorkbook"/>
  <xr:revisionPtr revIDLastSave="0" documentId="13_ncr:1_{092C2B39-3D0B-4C11-9183-D16336F00678}" xr6:coauthVersionLast="47" xr6:coauthVersionMax="47" xr10:uidLastSave="{00000000-0000-0000-0000-000000000000}"/>
  <bookViews>
    <workbookView xWindow="-108" yWindow="-108" windowWidth="23256" windowHeight="12576" firstSheet="1" activeTab="2" xr2:uid="{00000000-000D-0000-FFFF-FFFF00000000}"/>
  </bookViews>
  <sheets>
    <sheet name="ヘッドライン" sheetId="78" state="hidden" r:id="rId1"/>
    <sheet name="スポンサー広告" sheetId="95" r:id="rId2"/>
    <sheet name="51　ノロウイルス関連情報 " sheetId="101" r:id="rId3"/>
    <sheet name="51  衛生訓話" sheetId="104" r:id="rId4"/>
    <sheet name="51　新型コロナウイルス情報" sheetId="82" r:id="rId5"/>
    <sheet name="51　食中毒記事等 " sheetId="29" r:id="rId6"/>
    <sheet name="51　海外情報" sheetId="31" r:id="rId7"/>
    <sheet name="51　感染症統計" sheetId="102" r:id="rId8"/>
    <sheet name="50　感染症情報" sheetId="103" r:id="rId9"/>
    <sheet name="51 食品回収" sheetId="60" r:id="rId10"/>
    <sheet name="51　食品表示" sheetId="34" r:id="rId11"/>
    <sheet name="51 残留農薬　等 " sheetId="35" r:id="rId12"/>
  </sheets>
  <definedNames>
    <definedName name="_xlnm._FilterDatabase" localSheetId="2" hidden="1">'51　ノロウイルス関連情報 '!$A$22:$G$75</definedName>
    <definedName name="_xlnm._FilterDatabase" localSheetId="11" hidden="1">'51 残留農薬　等 '!$A$1:$C$1</definedName>
    <definedName name="_xlnm._FilterDatabase" localSheetId="5" hidden="1">'51　食中毒記事等 '!$A$1:$D$1</definedName>
    <definedName name="_xlnm.Print_Area" localSheetId="8">'50　感染症情報'!$A$1:$E$21</definedName>
    <definedName name="_xlnm.Print_Area" localSheetId="3">'51  衛生訓話'!$A$1:$M$27</definedName>
    <definedName name="_xlnm.Print_Area" localSheetId="2">'51　ノロウイルス関連情報 '!$A$1:$N$84</definedName>
    <definedName name="_xlnm.Print_Area" localSheetId="6">'51　海外情報'!$A$1:$C$44</definedName>
    <definedName name="_xlnm.Print_Area" localSheetId="7">'51　感染症統計'!$A$1:$AC$35</definedName>
    <definedName name="_xlnm.Print_Area" localSheetId="11">'51 残留農薬　等 '!$A$1:$A$16</definedName>
    <definedName name="_xlnm.Print_Area" localSheetId="5">'51　食中毒記事等 '!$A$1:$D$30</definedName>
    <definedName name="_xlnm.Print_Area" localSheetId="9">'51 食品回収'!$A$1:$E$73</definedName>
    <definedName name="_xlnm.Print_Area" localSheetId="10">'51　食品表示'!$A$1:$N$19</definedName>
    <definedName name="_xlnm.Print_Area" localSheetId="1">スポンサー広告!$C$1:$T$23</definedName>
    <definedName name="_xlnm.Print_Titles" localSheetId="11">'51 残留農薬　等 '!$1:$1</definedName>
    <definedName name="_xlnm.Print_Titles" localSheetId="5">'51　食中毒記事等 '!$1:$1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7" i="78" l="1"/>
  <c r="N14" i="82"/>
  <c r="I22" i="82"/>
  <c r="B19" i="78"/>
  <c r="B15" i="78"/>
  <c r="B16" i="78"/>
  <c r="B9" i="78" l="1"/>
  <c r="C13" i="78" l="1"/>
  <c r="B13" i="78"/>
  <c r="B10" i="78" l="1"/>
  <c r="P19" i="102" l="1"/>
  <c r="AC17" i="102"/>
  <c r="N17" i="102"/>
  <c r="AC16" i="102"/>
  <c r="N16" i="102"/>
  <c r="AC15" i="102"/>
  <c r="N15" i="102"/>
  <c r="AC14" i="102"/>
  <c r="N14" i="102"/>
  <c r="AC13" i="102"/>
  <c r="N13" i="102"/>
  <c r="AC12" i="102"/>
  <c r="N12" i="102"/>
  <c r="AC11" i="102"/>
  <c r="N11" i="102"/>
  <c r="AC10" i="102"/>
  <c r="N10" i="102"/>
  <c r="AC9" i="102"/>
  <c r="N9" i="102"/>
  <c r="AC8" i="102"/>
  <c r="N8" i="102"/>
  <c r="AC7" i="102"/>
  <c r="N7" i="102"/>
  <c r="AB4" i="102"/>
  <c r="AA4" i="102"/>
  <c r="Z4" i="102"/>
  <c r="Y4" i="102"/>
  <c r="X4" i="102"/>
  <c r="W4" i="102"/>
  <c r="V4" i="102"/>
  <c r="U4" i="102"/>
  <c r="T4" i="102"/>
  <c r="S4" i="102"/>
  <c r="R4" i="102"/>
  <c r="Q4" i="102"/>
  <c r="P4" i="102"/>
  <c r="M4" i="102"/>
  <c r="L4" i="102"/>
  <c r="K4" i="102"/>
  <c r="J4" i="102"/>
  <c r="I4" i="102"/>
  <c r="H4" i="102"/>
  <c r="G4" i="102"/>
  <c r="F4" i="102"/>
  <c r="E4" i="102"/>
  <c r="D4" i="102"/>
  <c r="C4" i="102"/>
  <c r="B4" i="102"/>
  <c r="G75" i="101"/>
  <c r="F75" i="101" s="1"/>
  <c r="G74" i="101"/>
  <c r="G73" i="101"/>
  <c r="D10" i="78" s="1"/>
  <c r="N71" i="101"/>
  <c r="M71" i="101"/>
  <c r="G70" i="101"/>
  <c r="B70" i="101" s="1"/>
  <c r="G69" i="101"/>
  <c r="B69" i="101" s="1"/>
  <c r="G68" i="101"/>
  <c r="B68" i="101" s="1"/>
  <c r="G67" i="101"/>
  <c r="B67" i="101" s="1"/>
  <c r="G66" i="101"/>
  <c r="B66" i="101" s="1"/>
  <c r="G65" i="101"/>
  <c r="B65" i="101" s="1"/>
  <c r="G64" i="101"/>
  <c r="B64" i="101" s="1"/>
  <c r="G63" i="101"/>
  <c r="B63" i="101" s="1"/>
  <c r="G62" i="101"/>
  <c r="B62" i="101" s="1"/>
  <c r="G61" i="101"/>
  <c r="B61" i="101" s="1"/>
  <c r="G60" i="101"/>
  <c r="B60" i="101" s="1"/>
  <c r="G59" i="101"/>
  <c r="B59" i="101" s="1"/>
  <c r="G58" i="101"/>
  <c r="B58" i="101" s="1"/>
  <c r="G57" i="101"/>
  <c r="B57" i="101" s="1"/>
  <c r="G56" i="101"/>
  <c r="B56" i="101" s="1"/>
  <c r="G55" i="101"/>
  <c r="B55" i="101" s="1"/>
  <c r="G54" i="101"/>
  <c r="B54" i="101" s="1"/>
  <c r="G53" i="101"/>
  <c r="B53" i="101" s="1"/>
  <c r="G52" i="101"/>
  <c r="B52" i="101" s="1"/>
  <c r="G51" i="101"/>
  <c r="B51" i="101" s="1"/>
  <c r="G50" i="101"/>
  <c r="B50" i="101" s="1"/>
  <c r="G49" i="101"/>
  <c r="B49" i="101" s="1"/>
  <c r="G48" i="101"/>
  <c r="B48" i="101" s="1"/>
  <c r="G47" i="101"/>
  <c r="B47" i="101" s="1"/>
  <c r="G46" i="101"/>
  <c r="B46" i="101" s="1"/>
  <c r="G45" i="101"/>
  <c r="B45" i="101" s="1"/>
  <c r="G44" i="101"/>
  <c r="B44" i="101" s="1"/>
  <c r="G43" i="101"/>
  <c r="B43" i="101" s="1"/>
  <c r="G42" i="101"/>
  <c r="B42" i="101" s="1"/>
  <c r="G41" i="101"/>
  <c r="B41" i="101" s="1"/>
  <c r="G40" i="101"/>
  <c r="B40" i="101" s="1"/>
  <c r="G39" i="101"/>
  <c r="B39" i="101" s="1"/>
  <c r="G38" i="101"/>
  <c r="B38" i="101" s="1"/>
  <c r="G37" i="101"/>
  <c r="B37" i="101" s="1"/>
  <c r="G36" i="101"/>
  <c r="B36" i="101" s="1"/>
  <c r="G35" i="101"/>
  <c r="B35" i="101" s="1"/>
  <c r="G34" i="101"/>
  <c r="B34" i="101" s="1"/>
  <c r="G33" i="101"/>
  <c r="B33" i="101" s="1"/>
  <c r="G32" i="101"/>
  <c r="B32" i="101" s="1"/>
  <c r="G31" i="101"/>
  <c r="B31" i="101" s="1"/>
  <c r="G30" i="101"/>
  <c r="B30" i="101" s="1"/>
  <c r="G29" i="101"/>
  <c r="B29" i="101" s="1"/>
  <c r="G28" i="101"/>
  <c r="B28" i="101" s="1"/>
  <c r="G27" i="101"/>
  <c r="B27" i="101" s="1"/>
  <c r="G26" i="101"/>
  <c r="B26" i="101" s="1"/>
  <c r="G25" i="101"/>
  <c r="B25" i="101" s="1"/>
  <c r="G24" i="101"/>
  <c r="B24" i="101" s="1"/>
  <c r="G23" i="101"/>
  <c r="B23" i="101" s="1"/>
  <c r="I74" i="101" l="1"/>
  <c r="I73" i="101"/>
  <c r="F10" i="78" s="1"/>
  <c r="AC4" i="102"/>
  <c r="N4" i="102"/>
  <c r="M75" i="101"/>
  <c r="K75" i="101"/>
  <c r="B11" i="78" l="1"/>
  <c r="K23" i="82" l="1"/>
  <c r="I21" i="82"/>
  <c r="B12" i="78" l="1"/>
  <c r="K13" i="82"/>
  <c r="B14" i="78" l="1"/>
  <c r="L24" i="82" l="1"/>
  <c r="B18" i="78" l="1"/>
  <c r="K14" i="82" l="1"/>
  <c r="I13" i="82" l="1"/>
  <c r="L26" i="82" l="1"/>
  <c r="K28" i="82" l="1"/>
  <c r="K29" i="82"/>
  <c r="K27" i="82"/>
  <c r="K26" i="82"/>
  <c r="K18" i="82"/>
  <c r="K19" i="82"/>
  <c r="K20" i="82"/>
  <c r="K21" i="82"/>
  <c r="K22" i="82"/>
  <c r="K24" i="82"/>
  <c r="K25" i="82"/>
  <c r="K17" i="82"/>
  <c r="K16" i="82"/>
  <c r="K15" i="82"/>
  <c r="L15" i="82"/>
  <c r="I14" i="82" l="1"/>
  <c r="C14" i="78" l="1"/>
  <c r="L13" i="82"/>
  <c r="L14" i="82"/>
  <c r="I15" i="82"/>
  <c r="I16" i="82"/>
  <c r="I17" i="82"/>
  <c r="I18" i="82"/>
  <c r="I19" i="82"/>
  <c r="I20" i="82"/>
  <c r="I23" i="82"/>
  <c r="I24" i="82"/>
  <c r="I25" i="82"/>
  <c r="I26" i="82"/>
  <c r="I27" i="82"/>
  <c r="I28" i="82"/>
  <c r="I29" i="82"/>
  <c r="L29" i="82"/>
  <c r="L16" i="82"/>
  <c r="L17" i="82"/>
  <c r="L18" i="82"/>
  <c r="L19" i="82"/>
  <c r="L20" i="82"/>
  <c r="L21" i="82"/>
  <c r="L22" i="82"/>
  <c r="L23" i="82"/>
  <c r="L25" i="82"/>
  <c r="L27" i="82"/>
  <c r="L28" i="82"/>
</calcChain>
</file>

<file path=xl/sharedStrings.xml><?xml version="1.0" encoding="utf-8"?>
<sst xmlns="http://schemas.openxmlformats.org/spreadsheetml/2006/main" count="788" uniqueCount="542">
  <si>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</si>
  <si>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</si>
  <si>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</si>
  <si>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</si>
  <si>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</si>
  <si>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</si>
  <si>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</si>
  <si>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</si>
  <si>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</si>
  <si>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</si>
  <si>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</si>
  <si>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</si>
  <si>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</si>
  <si>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</si>
  <si>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</si>
  <si>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</si>
  <si>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</si>
  <si>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</si>
  <si>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</si>
  <si>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</si>
  <si>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</si>
  <si>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</si>
  <si>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</si>
  <si>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</si>
  <si>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</si>
  <si>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</si>
  <si>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</si>
  <si>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</si>
  <si>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注意　食品に関わる記事の一部をご紹介します。詳しくはリンク先のページよりご確認ください。</t>
    <rPh sb="0" eb="2">
      <t>チュウイ</t>
    </rPh>
    <rPh sb="3" eb="5">
      <t>ショクヒン</t>
    </rPh>
    <rPh sb="6" eb="7">
      <t>カカ</t>
    </rPh>
    <rPh sb="9" eb="11">
      <t>キジ</t>
    </rPh>
    <rPh sb="12" eb="14">
      <t>イチブ</t>
    </rPh>
    <rPh sb="16" eb="18">
      <t>ショウカイ</t>
    </rPh>
    <rPh sb="22" eb="23">
      <t>クワ</t>
    </rPh>
    <rPh sb="29" eb="30">
      <t>サキ</t>
    </rPh>
    <rPh sb="37" eb="39">
      <t>カクニン</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</si>
  <si>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</si>
  <si>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</si>
  <si>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</si>
  <si>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</si>
  <si>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</si>
  <si>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</si>
  <si>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</si>
  <si>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</si>
  <si>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</si>
  <si>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</si>
  <si>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（最近５年間の週値の比較）</t>
    <rPh sb="1" eb="3">
      <t>サイキン</t>
    </rPh>
    <rPh sb="3" eb="6">
      <t>ゴネンカン</t>
    </rPh>
    <rPh sb="7" eb="8">
      <t>シュウ</t>
    </rPh>
    <rPh sb="8" eb="9">
      <t>アタイ</t>
    </rPh>
    <rPh sb="10" eb="12">
      <t>ヒカク</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</si>
  <si>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</si>
  <si>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</si>
  <si>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</si>
  <si>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</si>
  <si>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</si>
  <si>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</si>
  <si>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</si>
  <si>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</si>
  <si>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</si>
  <si>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</si>
  <si>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</si>
  <si>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</si>
  <si>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</si>
  <si>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</si>
  <si>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</si>
  <si>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r>
      <t>大量発症事故（業種／内容）　</t>
    </r>
    <r>
      <rPr>
        <b/>
        <sz val="12"/>
        <color indexed="53"/>
        <rFont val="ＭＳ Ｐゴシック"/>
        <family val="3"/>
        <charset val="128"/>
      </rPr>
      <t xml:space="preserve">今週 , </t>
    </r>
    <r>
      <rPr>
        <b/>
        <sz val="12"/>
        <rFont val="ＭＳ Ｐゴシック"/>
        <family val="3"/>
        <charset val="128"/>
      </rPr>
      <t>色抜き(先週)</t>
    </r>
    <rPh sb="0" eb="2">
      <t>タイリョウ</t>
    </rPh>
    <rPh sb="2" eb="4">
      <t>ハッショウ</t>
    </rPh>
    <rPh sb="4" eb="6">
      <t>ジコ</t>
    </rPh>
    <rPh sb="7" eb="9">
      <t>ギョウシュ</t>
    </rPh>
    <rPh sb="10" eb="12">
      <t>ナイヨウ</t>
    </rPh>
    <rPh sb="14" eb="16">
      <t>コンシュウ</t>
    </rPh>
    <rPh sb="19" eb="20">
      <t>イロ</t>
    </rPh>
    <rPh sb="20" eb="21">
      <t>ヌ</t>
    </rPh>
    <rPh sb="23" eb="25">
      <t>センシュウ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</si>
  <si>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</si>
  <si>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</si>
  <si>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</si>
  <si>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</si>
  <si>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</si>
  <si>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</si>
  <si>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</si>
  <si>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</si>
  <si>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</si>
  <si>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</si>
  <si>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</si>
  <si>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</si>
  <si>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</si>
  <si>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</si>
  <si>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</si>
  <si>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</si>
  <si>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</si>
  <si>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</si>
  <si>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</si>
  <si>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</si>
  <si>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</si>
  <si>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</si>
  <si>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</si>
  <si>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</si>
  <si>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</si>
  <si>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</si>
  <si>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</si>
  <si>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</si>
  <si>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</si>
  <si>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</si>
  <si>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</si>
  <si>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</si>
  <si>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</si>
  <si>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</si>
  <si>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</si>
  <si>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</si>
  <si>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</si>
  <si>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</si>
  <si>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</si>
  <si>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</si>
  <si>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</si>
  <si>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</si>
  <si>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</si>
  <si>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</si>
  <si>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</si>
  <si>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</si>
  <si>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</si>
  <si>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</si>
  <si>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</si>
  <si>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</si>
  <si>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先週に比べて全国平均は</t>
    <phoneticPr fontId="5"/>
  </si>
  <si>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</si>
  <si>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</si>
  <si>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</si>
  <si>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</si>
  <si>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</si>
  <si>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</si>
  <si>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</si>
  <si>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</si>
  <si>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</si>
  <si>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</si>
  <si>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 xml:space="preserve">3類感染症　
</t>
    <phoneticPr fontId="5"/>
  </si>
  <si>
    <t>腸管出血性大腸菌感染症</t>
    <phoneticPr fontId="5"/>
  </si>
  <si>
    <t>４類感染症</t>
    <phoneticPr fontId="5"/>
  </si>
  <si>
    <t>5類感染症</t>
    <phoneticPr fontId="5"/>
  </si>
  <si>
    <t>その他は割愛</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</si>
  <si>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</si>
  <si>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</si>
  <si>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</si>
  <si>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</si>
  <si>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1．食中毒情報      　      </t>
    <phoneticPr fontId="5"/>
  </si>
  <si>
    <t xml:space="preserve">2．ノロウイルス　   　     </t>
    <phoneticPr fontId="5"/>
  </si>
  <si>
    <t xml:space="preserve">3．残留農薬等  　　         </t>
    <phoneticPr fontId="5"/>
  </si>
  <si>
    <t>→メモ帳にコピー</t>
    <rPh sb="3" eb="4">
      <t>チョウ</t>
    </rPh>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</si>
  <si>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</si>
  <si>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</si>
  <si>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</si>
  <si>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</si>
  <si>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</si>
  <si>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</si>
  <si>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</si>
  <si>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</si>
  <si>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 xml:space="preserve"> </t>
    <phoneticPr fontId="34"/>
  </si>
  <si>
    <t>9．新型ｺﾛﾅ情報</t>
    <rPh sb="2" eb="4">
      <t>シンガタ</t>
    </rPh>
    <rPh sb="7" eb="9">
      <t>ジョウホウ</t>
    </rPh>
    <phoneticPr fontId="5"/>
  </si>
  <si>
    <t>フェイズ別　対策立案</t>
  </si>
  <si>
    <r>
      <t>1.</t>
    </r>
    <r>
      <rPr>
        <sz val="7"/>
        <color theme="1"/>
        <rFont val="Times New Roman"/>
        <family val="1"/>
      </rPr>
      <t xml:space="preserve">      </t>
    </r>
    <r>
      <rPr>
        <sz val="10.5"/>
        <color theme="1"/>
        <rFont val="游明朝"/>
        <family val="1"/>
        <charset val="128"/>
      </rPr>
      <t>地域的に発生していない段階</t>
    </r>
  </si>
  <si>
    <r>
      <t>2.</t>
    </r>
    <r>
      <rPr>
        <sz val="7"/>
        <color theme="1"/>
        <rFont val="Times New Roman"/>
        <family val="1"/>
      </rPr>
      <t xml:space="preserve">      </t>
    </r>
    <r>
      <rPr>
        <sz val="10.5"/>
        <color theme="1"/>
        <rFont val="游明朝"/>
        <family val="1"/>
        <charset val="128"/>
      </rPr>
      <t>地域、顧客所在地に感染者が確認された段階</t>
    </r>
  </si>
  <si>
    <t>・組織・連絡体制　・社内、社外</t>
  </si>
  <si>
    <t>　　　　緊急連絡網　所轄保健所、公共機関との連帯</t>
  </si>
  <si>
    <t>　　　　現状リスクｺﾐﾆｭケーション、顧客への情報開示</t>
  </si>
  <si>
    <t>・予防体制　消毒材、マスク備品準備、就業前後の除菌　検温と報告</t>
  </si>
  <si>
    <t>・診療体制　もしもの場合の相談医療先の確保、連絡</t>
  </si>
  <si>
    <t>・就業体制の見直対策　感染者の発症時の業務継続対応</t>
  </si>
  <si>
    <t>　　　　病院、介護・老人施設への入室時の対応、営業車両の洗浄</t>
  </si>
  <si>
    <t>フェイズ</t>
  </si>
  <si>
    <t>緊急連絡網</t>
  </si>
  <si>
    <t>消毒材</t>
  </si>
  <si>
    <t>マスク</t>
  </si>
  <si>
    <t>検温</t>
  </si>
  <si>
    <t>37.5℃↑</t>
  </si>
  <si>
    <t>顧客連絡</t>
  </si>
  <si>
    <t>就業　体制</t>
  </si>
  <si>
    <t>従業員ケア</t>
  </si>
  <si>
    <t>〇</t>
  </si>
  <si>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</si>
  <si>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</si>
  <si>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</si>
  <si>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</si>
  <si>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</si>
  <si>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</si>
  <si>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</si>
  <si>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</si>
  <si>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</si>
  <si>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</si>
  <si>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4"/>
  </si>
  <si>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4"/>
  </si>
  <si>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4"/>
  </si>
  <si>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4"/>
  </si>
  <si>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4"/>
  </si>
  <si>
    <t>ノロウイルスは流行していません</t>
    <rPh sb="7" eb="9">
      <t>リュウコウ</t>
    </rPh>
    <phoneticPr fontId="5"/>
  </si>
  <si>
    <t>　</t>
    <phoneticPr fontId="34"/>
  </si>
  <si>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</si>
  <si>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</si>
  <si>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https://gisanddata.maps.arcgis.com/apps/opsdashboard/index.html#/bda7594740fd40299423467b48e9ecf6</t>
    <phoneticPr fontId="5"/>
  </si>
  <si>
    <t>現在の新型コロナウイルス感染者数</t>
    <rPh sb="0" eb="2">
      <t>ゲンザイ</t>
    </rPh>
    <rPh sb="3" eb="5">
      <t>シンガタ</t>
    </rPh>
    <rPh sb="12" eb="15">
      <t>カンセンシャ</t>
    </rPh>
    <rPh sb="15" eb="16">
      <t>スウ</t>
    </rPh>
    <phoneticPr fontId="5"/>
  </si>
  <si>
    <t>前週</t>
    <rPh sb="0" eb="2">
      <t>ゼンシュウ</t>
    </rPh>
    <phoneticPr fontId="5"/>
  </si>
  <si>
    <t>患者数</t>
    <rPh sb="0" eb="3">
      <t>カンジャスウ</t>
    </rPh>
    <phoneticPr fontId="5"/>
  </si>
  <si>
    <r>
      <rPr>
        <sz val="10"/>
        <color theme="0"/>
        <rFont val="ＭＳ Ｐゴシック"/>
        <family val="3"/>
        <charset val="128"/>
      </rPr>
      <t>対世界比</t>
    </r>
    <r>
      <rPr>
        <sz val="10"/>
        <color theme="0"/>
        <rFont val="Inherit"/>
        <family val="2"/>
      </rPr>
      <t>%</t>
    </r>
    <phoneticPr fontId="5"/>
  </si>
  <si>
    <t>死者数</t>
    <rPh sb="0" eb="2">
      <t>シシャ</t>
    </rPh>
    <rPh sb="2" eb="3">
      <t>スウ</t>
    </rPh>
    <phoneticPr fontId="5"/>
  </si>
  <si>
    <t>致死率</t>
    <rPh sb="0" eb="2">
      <t>チシ</t>
    </rPh>
    <rPh sb="2" eb="3">
      <t>リツ</t>
    </rPh>
    <phoneticPr fontId="5"/>
  </si>
  <si>
    <t>Total</t>
    <phoneticPr fontId="5"/>
  </si>
  <si>
    <t>前週からの増加数</t>
    <rPh sb="0" eb="2">
      <t>ゼンシュウ</t>
    </rPh>
    <rPh sb="5" eb="8">
      <t>ゾウカスウ</t>
    </rPh>
    <phoneticPr fontId="5"/>
  </si>
  <si>
    <t>ｱﾙｾﾞﾝﾁﾝ</t>
    <phoneticPr fontId="5"/>
  </si>
  <si>
    <t>日本の感染症BCPステージ</t>
    <rPh sb="0" eb="2">
      <t>ニホン</t>
    </rPh>
    <rPh sb="3" eb="6">
      <t>カンセンショウ</t>
    </rPh>
    <phoneticPr fontId="5"/>
  </si>
  <si>
    <t>企業内に感染者が発見された場合の対応と手順が具体的に用意されていないとパニックになる。　準備が大勢。ステークホルダーへの告知も当然前提。</t>
    <rPh sb="0" eb="3">
      <t>キギョウナイ</t>
    </rPh>
    <rPh sb="4" eb="7">
      <t>カンセンシャ</t>
    </rPh>
    <rPh sb="8" eb="10">
      <t>ハッケン</t>
    </rPh>
    <rPh sb="13" eb="15">
      <t>バアイ</t>
    </rPh>
    <rPh sb="16" eb="18">
      <t>タイオウ</t>
    </rPh>
    <rPh sb="19" eb="21">
      <t>テジュン</t>
    </rPh>
    <rPh sb="22" eb="25">
      <t>グタイテキ</t>
    </rPh>
    <rPh sb="26" eb="28">
      <t>ヨウイ</t>
    </rPh>
    <rPh sb="44" eb="46">
      <t>ジュンビ</t>
    </rPh>
    <rPh sb="47" eb="49">
      <t>タイセイ</t>
    </rPh>
    <rPh sb="60" eb="62">
      <t>コクチ</t>
    </rPh>
    <rPh sb="63" eb="65">
      <t>トウゼン</t>
    </rPh>
    <rPh sb="65" eb="67">
      <t>ゼンテイ</t>
    </rPh>
    <phoneticPr fontId="5"/>
  </si>
  <si>
    <t>入館チェック</t>
    <phoneticPr fontId="5"/>
  </si>
  <si>
    <t>〇</t>
    <phoneticPr fontId="5"/>
  </si>
  <si>
    <r>
      <t>〇</t>
    </r>
    <r>
      <rPr>
        <sz val="10.5"/>
        <color rgb="FFFF0000"/>
        <rFont val="游明朝"/>
        <family val="1"/>
        <charset val="128"/>
      </rPr>
      <t>*</t>
    </r>
    <phoneticPr fontId="5"/>
  </si>
  <si>
    <t>*テレワーク、隔日出勤</t>
    <rPh sb="7" eb="9">
      <t>カクジツ</t>
    </rPh>
    <rPh sb="9" eb="11">
      <t>シュッキン</t>
    </rPh>
    <phoneticPr fontId="5"/>
  </si>
  <si>
    <t>対策</t>
    <rPh sb="0" eb="2">
      <t>タイサク</t>
    </rPh>
    <phoneticPr fontId="5"/>
  </si>
  <si>
    <t>　　　　フード・セーフティー　http://www7b.biglobe.ne.jp/~food-safty/　　更新2020/10/11</t>
    <phoneticPr fontId="5"/>
  </si>
  <si>
    <t>フランス</t>
    <phoneticPr fontId="109"/>
  </si>
  <si>
    <t>ドイツ</t>
    <phoneticPr fontId="109"/>
  </si>
  <si>
    <t>対前週増加率</t>
    <rPh sb="0" eb="1">
      <t>タイ</t>
    </rPh>
    <rPh sb="1" eb="3">
      <t>ゼンシュウ</t>
    </rPh>
    <rPh sb="3" eb="5">
      <t>ゾウカ</t>
    </rPh>
    <rPh sb="5" eb="6">
      <t>リツ</t>
    </rPh>
    <phoneticPr fontId="5"/>
  </si>
  <si>
    <t>10．Sponsor㌻</t>
    <phoneticPr fontId="5"/>
  </si>
  <si>
    <r>
      <t>5.</t>
    </r>
    <r>
      <rPr>
        <sz val="7"/>
        <color theme="1"/>
        <rFont val="游明朝"/>
        <family val="1"/>
        <charset val="128"/>
      </rPr>
      <t>     </t>
    </r>
    <r>
      <rPr>
        <sz val="7"/>
        <color theme="1"/>
        <rFont val="Times New Roman"/>
        <family val="1"/>
      </rPr>
      <t xml:space="preserve"> </t>
    </r>
    <r>
      <rPr>
        <sz val="10.5"/>
        <color theme="1"/>
        <rFont val="游明朝"/>
        <family val="1"/>
        <charset val="128"/>
      </rPr>
      <t>3で複数もしくは感染が拡大する段階</t>
    </r>
    <phoneticPr fontId="109"/>
  </si>
  <si>
    <r>
      <t>6.</t>
    </r>
    <r>
      <rPr>
        <sz val="7"/>
        <color theme="1"/>
        <rFont val="游明朝"/>
        <family val="1"/>
        <charset val="128"/>
      </rPr>
      <t>     </t>
    </r>
    <r>
      <rPr>
        <sz val="7"/>
        <color theme="1"/>
        <rFont val="Times New Roman"/>
        <family val="1"/>
      </rPr>
      <t xml:space="preserve"> </t>
    </r>
    <r>
      <rPr>
        <sz val="10.5"/>
        <color theme="1"/>
        <rFont val="游明朝"/>
        <family val="1"/>
        <charset val="128"/>
      </rPr>
      <t>従業員もしくはその家族に感染確認の段階</t>
    </r>
    <phoneticPr fontId="109"/>
  </si>
  <si>
    <r>
      <t>7.</t>
    </r>
    <r>
      <rPr>
        <sz val="7"/>
        <color theme="1"/>
        <rFont val="游明朝"/>
        <family val="1"/>
        <charset val="128"/>
      </rPr>
      <t>     </t>
    </r>
    <r>
      <rPr>
        <sz val="7"/>
        <color theme="1"/>
        <rFont val="Times New Roman"/>
        <family val="1"/>
      </rPr>
      <t xml:space="preserve"> </t>
    </r>
    <r>
      <rPr>
        <sz val="10.5"/>
        <color theme="1"/>
        <rFont val="游明朝"/>
        <family val="1"/>
        <charset val="128"/>
      </rPr>
      <t>5で感染が収まらない段階</t>
    </r>
    <phoneticPr fontId="109"/>
  </si>
  <si>
    <r>
      <t>7.</t>
    </r>
    <r>
      <rPr>
        <sz val="7"/>
        <color theme="1"/>
        <rFont val="游明朝"/>
        <family val="1"/>
        <charset val="128"/>
      </rPr>
      <t>     </t>
    </r>
    <r>
      <rPr>
        <sz val="7"/>
        <color theme="1"/>
        <rFont val="Times New Roman"/>
        <family val="1"/>
      </rPr>
      <t xml:space="preserve"> </t>
    </r>
    <r>
      <rPr>
        <sz val="10.5"/>
        <color theme="1"/>
        <rFont val="游明朝"/>
        <family val="1"/>
        <charset val="128"/>
      </rPr>
      <t>パンデミック(大流行)宣言の段階</t>
    </r>
    <phoneticPr fontId="109"/>
  </si>
  <si>
    <t>3.  地域住民、同居者の参加団体に感染者が確認された段階</t>
    <phoneticPr fontId="109"/>
  </si>
  <si>
    <t>2021年</t>
  </si>
  <si>
    <t>2021年</t>
    <phoneticPr fontId="5"/>
  </si>
  <si>
    <t>日本</t>
    <rPh sb="0" eb="2">
      <t>ニホン</t>
    </rPh>
    <phoneticPr fontId="109"/>
  </si>
  <si>
    <t>・長期間休業に対する対策　従業員のケア</t>
    <phoneticPr fontId="109"/>
  </si>
  <si>
    <t>　</t>
    <phoneticPr fontId="109"/>
  </si>
  <si>
    <t>4   職場で複数の濃厚接触者が判明した段階</t>
    <rPh sb="4" eb="6">
      <t>ショクバ</t>
    </rPh>
    <rPh sb="7" eb="9">
      <t>フクスウ</t>
    </rPh>
    <rPh sb="10" eb="12">
      <t>ノウコウ</t>
    </rPh>
    <rPh sb="12" eb="15">
      <t>セッショクシャ</t>
    </rPh>
    <rPh sb="16" eb="18">
      <t>ハンメイ</t>
    </rPh>
    <rPh sb="20" eb="22">
      <t>ダンカイ</t>
    </rPh>
    <phoneticPr fontId="109"/>
  </si>
  <si>
    <t>PCR検査確認</t>
    <rPh sb="3" eb="5">
      <t>ケンサ</t>
    </rPh>
    <rPh sb="5" eb="7">
      <t>カクニン</t>
    </rPh>
    <phoneticPr fontId="109"/>
  </si>
  <si>
    <t>無症状なら１週間経過と就業制限</t>
    <rPh sb="0" eb="3">
      <t>ムショウジョウ</t>
    </rPh>
    <rPh sb="6" eb="8">
      <t>シュウカン</t>
    </rPh>
    <rPh sb="8" eb="10">
      <t>ケイカ</t>
    </rPh>
    <rPh sb="11" eb="13">
      <t>シュウギョウ</t>
    </rPh>
    <rPh sb="13" eb="15">
      <t>セイゲン</t>
    </rPh>
    <phoneticPr fontId="109"/>
  </si>
  <si>
    <t>★</t>
    <phoneticPr fontId="109"/>
  </si>
  <si>
    <t>★PCR+</t>
    <phoneticPr fontId="109"/>
  </si>
  <si>
    <t>保健所　　       医療機関</t>
    <phoneticPr fontId="109"/>
  </si>
  <si>
    <t>行動履歴整理</t>
    <rPh sb="0" eb="2">
      <t>コウドウ</t>
    </rPh>
    <rPh sb="2" eb="4">
      <t>リレキ</t>
    </rPh>
    <rPh sb="4" eb="6">
      <t>セイリ</t>
    </rPh>
    <phoneticPr fontId="109"/>
  </si>
  <si>
    <r>
      <rPr>
        <sz val="13"/>
        <color theme="0"/>
        <rFont val="ＭＳ Ｐゴシック"/>
        <family val="3"/>
        <charset val="128"/>
      </rPr>
      <t>南アフリカ</t>
    </r>
    <rPh sb="0" eb="1">
      <t>ミナミ</t>
    </rPh>
    <phoneticPr fontId="5"/>
  </si>
  <si>
    <t xml:space="preserve"> </t>
    <phoneticPr fontId="16"/>
  </si>
  <si>
    <t xml:space="preserve"> </t>
    <phoneticPr fontId="109"/>
  </si>
  <si>
    <t>厚生労働省：国内の発生状況など
https://www.mhlw.go.jp/stf/covid-19/kokunainohasseijoukyou.html#h2_1
厚生労働省：データからわかる－新型コロナウイルス感染症情報－
https：//covid19.mhlw.go.jp/</t>
    <phoneticPr fontId="109"/>
  </si>
  <si>
    <t>https://www.mhlw.go.jp/stf/covid-19/kokunainohasseijoukyou.html#h2_1</t>
    <phoneticPr fontId="109"/>
  </si>
  <si>
    <t>厚生労働省：データからわかる－新型コロナウイルス感染症情報－</t>
    <phoneticPr fontId="109"/>
  </si>
  <si>
    <t xml:space="preserve">
</t>
    <phoneticPr fontId="109"/>
  </si>
  <si>
    <t>https：//covid19.mhlw.go.jp/</t>
    <phoneticPr fontId="109"/>
  </si>
  <si>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</si>
  <si>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</si>
  <si>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r>
      <rPr>
        <sz val="13"/>
        <color theme="0"/>
        <rFont val="ＭＳ Ｐゴシック"/>
        <family val="3"/>
        <charset val="128"/>
      </rPr>
      <t>イラン</t>
    </r>
    <phoneticPr fontId="5"/>
  </si>
  <si>
    <r>
      <rPr>
        <sz val="13"/>
        <color theme="0"/>
        <rFont val="ＭＳ Ｐゴシック"/>
        <family val="3"/>
        <charset val="128"/>
      </rPr>
      <t>ロシア</t>
    </r>
    <phoneticPr fontId="5"/>
  </si>
  <si>
    <r>
      <rPr>
        <sz val="13"/>
        <color theme="0"/>
        <rFont val="ＭＳ Ｐゴシック"/>
        <family val="3"/>
        <charset val="128"/>
      </rPr>
      <t>ブラジル</t>
    </r>
    <phoneticPr fontId="5"/>
  </si>
  <si>
    <t>&gt;</t>
    <phoneticPr fontId="109"/>
  </si>
  <si>
    <t>インド変異株、南アフリカ変異株の動向に注意しましょう</t>
    <rPh sb="3" eb="6">
      <t>ヘンイカブ</t>
    </rPh>
    <rPh sb="7" eb="8">
      <t>ミナミ</t>
    </rPh>
    <rPh sb="12" eb="15">
      <t>ヘンイカブ</t>
    </rPh>
    <rPh sb="16" eb="18">
      <t>ドウコウ</t>
    </rPh>
    <rPh sb="19" eb="21">
      <t>チュウイ</t>
    </rPh>
    <phoneticPr fontId="109"/>
  </si>
  <si>
    <r>
      <rPr>
        <sz val="13"/>
        <color theme="0"/>
        <rFont val="Inherit"/>
        <family val="2"/>
      </rPr>
      <t>スペイン</t>
    </r>
    <phoneticPr fontId="109"/>
  </si>
  <si>
    <r>
      <rPr>
        <sz val="13"/>
        <color theme="0"/>
        <rFont val="ＭＳ Ｐゴシック"/>
        <family val="3"/>
        <charset val="128"/>
      </rPr>
      <t>パキスタン</t>
    </r>
    <phoneticPr fontId="5"/>
  </si>
  <si>
    <t>米国再拡大傾向在り</t>
    <rPh sb="0" eb="2">
      <t>ベイコク</t>
    </rPh>
    <rPh sb="2" eb="5">
      <t>サイカクダイ</t>
    </rPh>
    <rPh sb="5" eb="7">
      <t>ケイコウ</t>
    </rPh>
    <rPh sb="7" eb="8">
      <t>ア</t>
    </rPh>
    <phoneticPr fontId="109"/>
  </si>
  <si>
    <r>
      <rPr>
        <sz val="13"/>
        <color theme="0"/>
        <rFont val="ＭＳ Ｐゴシック"/>
        <family val="3"/>
        <charset val="128"/>
      </rPr>
      <t>米国</t>
    </r>
    <rPh sb="0" eb="2">
      <t>ベイコク</t>
    </rPh>
    <phoneticPr fontId="5"/>
  </si>
  <si>
    <r>
      <rPr>
        <sz val="13"/>
        <color theme="0"/>
        <rFont val="ＭＳ Ｐゴシック"/>
        <family val="3"/>
        <charset val="128"/>
      </rPr>
      <t>インド</t>
    </r>
    <phoneticPr fontId="5"/>
  </si>
  <si>
    <r>
      <rPr>
        <sz val="10"/>
        <color rgb="FFFFC000"/>
        <rFont val="ＭＳ Ｐゴシック"/>
        <family val="3"/>
        <charset val="128"/>
      </rPr>
      <t>■</t>
    </r>
    <r>
      <rPr>
        <sz val="10"/>
        <rFont val="ＭＳ Ｐゴシック"/>
        <family val="3"/>
        <charset val="128"/>
      </rPr>
      <t>賞味消費期限　　</t>
    </r>
    <r>
      <rPr>
        <sz val="10"/>
        <color indexed="50"/>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</si>
  <si>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rPr>
        <sz val="13"/>
        <color theme="0"/>
        <rFont val="ＭＳ Ｐゴシック"/>
        <family val="3"/>
        <charset val="128"/>
      </rPr>
      <t>トルコ</t>
    </r>
    <phoneticPr fontId="5"/>
  </si>
  <si>
    <r>
      <rPr>
        <sz val="13"/>
        <color theme="0"/>
        <rFont val="ＭＳ Ｐゴシック"/>
        <family val="3"/>
        <charset val="128"/>
      </rPr>
      <t>チリ</t>
    </r>
    <phoneticPr fontId="5"/>
  </si>
  <si>
    <r>
      <rPr>
        <sz val="13"/>
        <color theme="0"/>
        <rFont val="ＭＳ Ｐゴシック"/>
        <family val="3"/>
        <charset val="128"/>
      </rPr>
      <t>メキシコ</t>
    </r>
    <phoneticPr fontId="5"/>
  </si>
  <si>
    <t xml:space="preserve">業者
</t>
    <rPh sb="0" eb="2">
      <t>ギョウシャ</t>
    </rPh>
    <phoneticPr fontId="5"/>
  </si>
  <si>
    <t>タイトル (表示ミスで回収が目立ちました!!)</t>
    <rPh sb="6" eb="8">
      <t>ヒョウジ</t>
    </rPh>
    <rPh sb="11" eb="13">
      <t>カイシュウ</t>
    </rPh>
    <rPh sb="14" eb="16">
      <t>メダ</t>
    </rPh>
    <phoneticPr fontId="5"/>
  </si>
  <si>
    <t>コロナ・ワクチン接種予定と内容　(菅前首相の最大の功績)</t>
    <rPh sb="8" eb="10">
      <t>セッシュ</t>
    </rPh>
    <rPh sb="10" eb="12">
      <t>ヨテイ</t>
    </rPh>
    <rPh sb="13" eb="15">
      <t>ナイヨウ</t>
    </rPh>
    <rPh sb="17" eb="18">
      <t>スガ</t>
    </rPh>
    <rPh sb="18" eb="21">
      <t>ゼンシュショウ</t>
    </rPh>
    <rPh sb="22" eb="24">
      <t>サイダイ</t>
    </rPh>
    <rPh sb="25" eb="27">
      <t>コウセキ</t>
    </rPh>
    <phoneticPr fontId="109"/>
  </si>
  <si>
    <t>赤痢感染症　無</t>
    <rPh sb="0" eb="2">
      <t>セキリ</t>
    </rPh>
    <rPh sb="2" eb="5">
      <t>カンセンショウ</t>
    </rPh>
    <rPh sb="6" eb="7">
      <t>ナシ</t>
    </rPh>
    <phoneticPr fontId="5"/>
  </si>
  <si>
    <t>新型コロナウイルス感染防止対策の効果で感染は全く発生していない</t>
    <rPh sb="0" eb="2">
      <t>シンガタ</t>
    </rPh>
    <rPh sb="9" eb="11">
      <t>カンセン</t>
    </rPh>
    <rPh sb="11" eb="13">
      <t>ボウシ</t>
    </rPh>
    <rPh sb="13" eb="15">
      <t>タイサク</t>
    </rPh>
    <rPh sb="16" eb="18">
      <t>コウカ</t>
    </rPh>
    <rPh sb="19" eb="21">
      <t>カンセン</t>
    </rPh>
    <rPh sb="22" eb="23">
      <t>マッタ</t>
    </rPh>
    <rPh sb="24" eb="26">
      <t>ハッセイ</t>
    </rPh>
    <phoneticPr fontId="5"/>
  </si>
  <si>
    <t>　　　新型コロナウイルス感染予防の効果</t>
    <rPh sb="3" eb="5">
      <t>シンガタ</t>
    </rPh>
    <rPh sb="12" eb="14">
      <t>カンセン</t>
    </rPh>
    <rPh sb="14" eb="16">
      <t>ヨボウ</t>
    </rPh>
    <rPh sb="17" eb="19">
      <t>コウカ</t>
    </rPh>
    <phoneticPr fontId="5"/>
  </si>
  <si>
    <t>　　2020年はかつてない感染カーブ</t>
    <rPh sb="6" eb="7">
      <t>ネン</t>
    </rPh>
    <rPh sb="13" eb="15">
      <t>カンセン</t>
    </rPh>
    <phoneticPr fontId="5"/>
  </si>
  <si>
    <t>今週「上昇」</t>
    <rPh sb="0" eb="2">
      <t>コンシュウ</t>
    </rPh>
    <rPh sb="3" eb="5">
      <t>ジョウショウ</t>
    </rPh>
    <phoneticPr fontId="5"/>
  </si>
  <si>
    <t>1月</t>
    <rPh sb="1" eb="2">
      <t>ガツ</t>
    </rPh>
    <phoneticPr fontId="5"/>
  </si>
  <si>
    <t>腸管出血性大腸菌</t>
    <rPh sb="0" eb="2">
      <t>チョウカン</t>
    </rPh>
    <rPh sb="2" eb="5">
      <t>シュッケツセイ</t>
    </rPh>
    <rPh sb="5" eb="8">
      <t>ダイチョウキン</t>
    </rPh>
    <phoneticPr fontId="5"/>
  </si>
  <si>
    <t>赤痢</t>
    <rPh sb="0" eb="2">
      <t>セキリ</t>
    </rPh>
    <phoneticPr fontId="5"/>
  </si>
  <si>
    <t>発生なし</t>
    <rPh sb="0" eb="2">
      <t>ハッセイ</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</si>
  <si>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</si>
  <si>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</si>
  <si>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 xml:space="preserve"> 全国指数</t>
    <phoneticPr fontId="5"/>
  </si>
  <si>
    <t>先週より</t>
    <phoneticPr fontId="5"/>
  </si>
  <si>
    <t>北海道</t>
    <rPh sb="0" eb="3">
      <t>ホッカイドウ</t>
    </rPh>
    <phoneticPr fontId="109"/>
  </si>
  <si>
    <t xml:space="preserve">腸チフス
</t>
    <rPh sb="0" eb="1">
      <t>チョウレイカンセンチイキ</t>
    </rPh>
    <phoneticPr fontId="5"/>
  </si>
  <si>
    <t>腸チフス1例 感染地域：インド</t>
    <phoneticPr fontId="109"/>
  </si>
  <si>
    <t>管理レベル「2」　</t>
    <phoneticPr fontId="5"/>
  </si>
  <si>
    <t>レベルアップしました</t>
    <phoneticPr fontId="109"/>
  </si>
  <si>
    <t>9-10月、4月以降　
施設の所在市町村で流行・食中毒が報告される　
定点観測値が5.00前後</t>
    <phoneticPr fontId="5"/>
  </si>
  <si>
    <t>【情報共有】　週間・情報収集/情報は毎週確認する
【常設】　嘔吐物処理セットの配備
【体調管理】従業員の健康状況を徹底し、不良者は調理・加工ラインより外す</t>
    <rPh sb="26" eb="28">
      <t>ジョウセツ</t>
    </rPh>
    <rPh sb="30" eb="32">
      <t>オウト</t>
    </rPh>
    <rPh sb="32" eb="33">
      <t>ブツ</t>
    </rPh>
    <rPh sb="33" eb="35">
      <t>ショリ</t>
    </rPh>
    <rPh sb="39" eb="41">
      <t>ハイビ</t>
    </rPh>
    <phoneticPr fontId="5"/>
  </si>
  <si>
    <t>　    レベル2</t>
    <phoneticPr fontId="5"/>
  </si>
  <si>
    <t>2021年は例年の感染カーブに戻りつつあります。</t>
    <rPh sb="4" eb="5">
      <t>ネン</t>
    </rPh>
    <rPh sb="6" eb="8">
      <t>レイネン</t>
    </rPh>
    <rPh sb="9" eb="11">
      <t>カンセン</t>
    </rPh>
    <rPh sb="15" eb="16">
      <t>モド</t>
    </rPh>
    <phoneticPr fontId="109"/>
  </si>
  <si>
    <r>
      <rPr>
        <b/>
        <sz val="13"/>
        <color theme="0"/>
        <rFont val="ＭＳ Ｐゴシック"/>
        <family val="3"/>
        <charset val="128"/>
      </rPr>
      <t>カナダ</t>
    </r>
    <phoneticPr fontId="5"/>
  </si>
  <si>
    <t>8．衛生訓話</t>
    <rPh sb="2" eb="4">
      <t>エイセイ</t>
    </rPh>
    <rPh sb="4" eb="6">
      <t>クンワ</t>
    </rPh>
    <phoneticPr fontId="5"/>
  </si>
  <si>
    <t>2021/50週</t>
    <phoneticPr fontId="5"/>
  </si>
  <si>
    <t>回収＆返金</t>
  </si>
  <si>
    <t>回収</t>
  </si>
  <si>
    <t>ボーアンドボン</t>
  </si>
  <si>
    <t>ポクイ・クルフカ・トラディショナル 一部カビ発生の恐れ</t>
  </si>
  <si>
    <t>ジェイアール西日...</t>
  </si>
  <si>
    <t>北海道十勝産小豆使用 豆大福 一部 冷蔵を常温販売</t>
  </si>
  <si>
    <t>やや多い</t>
    <rPh sb="2" eb="3">
      <t>オオ</t>
    </rPh>
    <phoneticPr fontId="5"/>
  </si>
  <si>
    <t>長崎新聞</t>
    <rPh sb="0" eb="4">
      <t>ナガサキシンブン</t>
    </rPh>
    <phoneticPr fontId="109"/>
  </si>
  <si>
    <t xml:space="preserve">岩手日日新聞社 </t>
    <phoneticPr fontId="109"/>
  </si>
  <si>
    <t>食中毒原因はノロウイルス
　島根県西ノ島町の飲食店「旅館みつけ島荘」で発生した食中毒で、県薬事衛生課は２０日、病因物質をノロウイルスと発表した。 　下痢などの症状があった患者５人のうち４人と、調理した従業員１人の便から...</t>
    <phoneticPr fontId="109"/>
  </si>
  <si>
    <t>山陰中央新報</t>
    <rPh sb="0" eb="2">
      <t>サンイン</t>
    </rPh>
    <rPh sb="2" eb="4">
      <t>チュウオウ</t>
    </rPh>
    <rPh sb="4" eb="6">
      <t>シンポウ</t>
    </rPh>
    <phoneticPr fontId="109"/>
  </si>
  <si>
    <t>ノロウイルスなどによる「感染性胃腸炎」が山梨県内で増加しています。この時期としては過去５年で最も多くなっていて医師が注意を呼び掛けています。
感染性胃腸炎はウイルスや細菌などの病原体による感染症で、発熱や下痢、嘔吐といった症状が出ます。</t>
    <phoneticPr fontId="109"/>
  </si>
  <si>
    <t>テレビ山梨</t>
    <rPh sb="3" eb="5">
      <t>ヤマナシ</t>
    </rPh>
    <phoneticPr fontId="109"/>
  </si>
  <si>
    <t>和歌山県はきょう（２０日）県内でノロウイルス食中毒が発生しやすい状況になっているとして県内に注意報を発表しました。県では食品の取り扱いに注意を呼び掛けていて、調理や食事前の手洗いなどを重ねて呼びかけています。
県食品・生活衛生課によりますと、このほかにも食品の十分な加熱や、塩素系漂白剤などを利用して調理器具の消毒を呼び掛けています。</t>
    <phoneticPr fontId="109"/>
  </si>
  <si>
    <t>和歌山放送</t>
    <rPh sb="0" eb="5">
      <t>ワカヤマホウソウ</t>
    </rPh>
    <phoneticPr fontId="109"/>
  </si>
  <si>
    <t>伊東の保育園で胃腸炎集団発生｜あなたの静岡新聞 
８人が感染性胃腸炎、２人がウイルス性胃腸炎、１人が急性胃腸炎と診断された。原因を調べている。</t>
    <phoneticPr fontId="109"/>
  </si>
  <si>
    <t>静岡CNS</t>
    <rPh sb="0" eb="2">
      <t>シズオカ</t>
    </rPh>
    <phoneticPr fontId="109"/>
  </si>
  <si>
    <t>ノロウイルス集団感染 中部保健所管内・保育所｜Iwanichi Online 岩手日日新聞社 
県は２２日、中部保健所管内の保育所（園児１２人、職員１１人）でノロウイルスによる感染性胃腸炎の集団感染が発生したと発表した。</t>
    <phoneticPr fontId="109"/>
  </si>
  <si>
    <t xml:space="preserve">世界的な第三波の大型感染は終息を迎えている。
・第一波　中国武漢発　全世界的な流行期　　2020/3-2021/3
・第二波　イギリス・南アフリカ変異株による欧州流行　2021/3-6
・第三波　δインド変異株による東南アジア・中東流行　2021/7-
</t>
    <rPh sb="0" eb="2">
      <t>セカイ</t>
    </rPh>
    <rPh sb="2" eb="3">
      <t>テキ</t>
    </rPh>
    <rPh sb="4" eb="6">
      <t>ダイサン</t>
    </rPh>
    <rPh sb="6" eb="7">
      <t>ハ</t>
    </rPh>
    <rPh sb="8" eb="10">
      <t>オオガタ</t>
    </rPh>
    <rPh sb="10" eb="12">
      <t>カンセン</t>
    </rPh>
    <rPh sb="13" eb="15">
      <t>シュウソク</t>
    </rPh>
    <rPh sb="16" eb="17">
      <t>ムカ</t>
    </rPh>
    <rPh sb="24" eb="27">
      <t>ダイイッパ</t>
    </rPh>
    <rPh sb="28" eb="30">
      <t>チュウゴク</t>
    </rPh>
    <rPh sb="30" eb="32">
      <t>ブカン</t>
    </rPh>
    <rPh sb="32" eb="33">
      <t>ハツ</t>
    </rPh>
    <rPh sb="34" eb="38">
      <t>ゼンセカイテキ</t>
    </rPh>
    <rPh sb="39" eb="42">
      <t>リュウコウキ</t>
    </rPh>
    <rPh sb="60" eb="63">
      <t>ダイニハ</t>
    </rPh>
    <rPh sb="69" eb="70">
      <t>ミナミ</t>
    </rPh>
    <rPh sb="74" eb="76">
      <t>ヘンイ</t>
    </rPh>
    <rPh sb="76" eb="77">
      <t>カブ</t>
    </rPh>
    <rPh sb="80" eb="82">
      <t>オウシュウ</t>
    </rPh>
    <rPh sb="82" eb="84">
      <t>リュウコウ</t>
    </rPh>
    <rPh sb="96" eb="98">
      <t>ダイサン</t>
    </rPh>
    <rPh sb="98" eb="99">
      <t>ナミ</t>
    </rPh>
    <rPh sb="104" eb="107">
      <t>ヘンイカブ</t>
    </rPh>
    <rPh sb="110" eb="112">
      <t>トウナン</t>
    </rPh>
    <rPh sb="116" eb="118">
      <t>チュウトウ</t>
    </rPh>
    <rPh sb="118" eb="120">
      <t>リュウコウ</t>
    </rPh>
    <phoneticPr fontId="109"/>
  </si>
  <si>
    <t>皆様  週刊情報2021-50を配信いたします</t>
    <phoneticPr fontId="5"/>
  </si>
  <si>
    <t>12-21年月平均</t>
  </si>
  <si>
    <t xml:space="preserve">
世界の新規感染者数: 980万人で感染拡大 　世界は第4波に入る。
北半球の平均気温が下がってきているのでリバウンド　第4波がはじまるか心配。</t>
    <rPh sb="1" eb="3">
      <t>セカイ</t>
    </rPh>
    <rPh sb="4" eb="6">
      <t>シンキ</t>
    </rPh>
    <rPh sb="6" eb="10">
      <t>カンセンシャスウ</t>
    </rPh>
    <rPh sb="15" eb="17">
      <t>マンニン</t>
    </rPh>
    <rPh sb="18" eb="22">
      <t>カンセンカクダイ</t>
    </rPh>
    <rPh sb="24" eb="26">
      <t>セカイ</t>
    </rPh>
    <rPh sb="27" eb="28">
      <t>ダイ</t>
    </rPh>
    <rPh sb="29" eb="30">
      <t>ハ</t>
    </rPh>
    <rPh sb="31" eb="32">
      <t>ハイ</t>
    </rPh>
    <rPh sb="35" eb="38">
      <t>キタハンキュウ</t>
    </rPh>
    <rPh sb="39" eb="43">
      <t>ヘイキンキオン</t>
    </rPh>
    <rPh sb="44" eb="45">
      <t>サ</t>
    </rPh>
    <rPh sb="60" eb="61">
      <t>ダイ</t>
    </rPh>
    <rPh sb="62" eb="63">
      <t>ナミ</t>
    </rPh>
    <rPh sb="69" eb="71">
      <t>シンパイ</t>
    </rPh>
    <phoneticPr fontId="5"/>
  </si>
  <si>
    <t>新型指定感染症情報  新規死者数 90</t>
    <rPh sb="0" eb="2">
      <t>シンガタ</t>
    </rPh>
    <rPh sb="2" eb="4">
      <t>シテイ</t>
    </rPh>
    <rPh sb="4" eb="7">
      <t>カンセンショウ</t>
    </rPh>
    <rPh sb="7" eb="9">
      <t>ジョウホウ</t>
    </rPh>
    <rPh sb="11" eb="13">
      <t>シンキ</t>
    </rPh>
    <rPh sb="13" eb="16">
      <t>シシャスウ</t>
    </rPh>
    <phoneticPr fontId="5"/>
  </si>
  <si>
    <t>2021/51週</t>
    <phoneticPr fontId="5"/>
  </si>
  <si>
    <t xml:space="preserve"> GⅡ　50週　0例</t>
    <rPh sb="6" eb="7">
      <t>シュウ</t>
    </rPh>
    <phoneticPr fontId="5"/>
  </si>
  <si>
    <t>今週のニュース（Noroｖｉｒｕｓ）　(12/27-1/10)</t>
    <rPh sb="0" eb="2">
      <t>コンシュウ</t>
    </rPh>
    <phoneticPr fontId="5"/>
  </si>
  <si>
    <t>※2021年 第51週（12/20～12/26） 現在</t>
    <phoneticPr fontId="5"/>
  </si>
  <si>
    <t>食中毒情報　(12/27-1/10)</t>
    <rPh sb="0" eb="3">
      <t>ショクチュウドク</t>
    </rPh>
    <rPh sb="3" eb="5">
      <t>ジョウホウ</t>
    </rPh>
    <phoneticPr fontId="5"/>
  </si>
  <si>
    <t>海外情報  (12/27-1/10)</t>
    <rPh sb="0" eb="2">
      <t>カイガイ</t>
    </rPh>
    <rPh sb="2" eb="4">
      <t>ジョウホウ</t>
    </rPh>
    <phoneticPr fontId="5"/>
  </si>
  <si>
    <t>食品リコール・回収情報　　(12/27-1/10)</t>
    <rPh sb="0" eb="2">
      <t>ショクヒン</t>
    </rPh>
    <rPh sb="7" eb="9">
      <t>カイシュウ</t>
    </rPh>
    <rPh sb="9" eb="11">
      <t>ジョウホウ</t>
    </rPh>
    <phoneticPr fontId="5"/>
  </si>
  <si>
    <t>食品表示　(12/27-1/10)</t>
    <rPh sb="0" eb="2">
      <t>ショクヒン</t>
    </rPh>
    <rPh sb="2" eb="4">
      <t>ヒョウジ</t>
    </rPh>
    <phoneticPr fontId="5"/>
  </si>
  <si>
    <t>残留農薬　(12/27-1/10)</t>
    <rPh sb="0" eb="2">
      <t>ザンリュウ</t>
    </rPh>
    <rPh sb="2" eb="3">
      <t>ノウ</t>
    </rPh>
    <rPh sb="3" eb="4">
      <t>ヤク</t>
    </rPh>
    <phoneticPr fontId="5"/>
  </si>
  <si>
    <t>2021年第50週（12月13日〜 12月19日）</t>
    <phoneticPr fontId="5"/>
  </si>
  <si>
    <t>結核例272</t>
    <phoneticPr fontId="5"/>
  </si>
  <si>
    <t xml:space="preserve">腸管出血性大腸菌感染症57例（有症者22例、うちHUS なし）
感染地域：国内42例、ネパール2例、国内・国外不明13例
国内の感染地域：‌広島県11例、岐阜県4例、福島県2例、東京都2例、佐賀県2例、宮崎県2例、北海道1例、秋田県1例、茨城県1例、埼玉県1例、神奈川県1例、石川県1例、  愛知県1例、三重県1例、兵庫県1例、愛媛県1例、福岡県1例、長崎県1例、沖縄県1例、国内（都道府県不明）6例
</t>
    <phoneticPr fontId="109"/>
  </si>
  <si>
    <t>血清型・毒素型：‌O157 VT1・VT2（16例）、O91 VT1（3例）、O26 VT1（3例）、O128 VT1・VT2（3例）、
O103 VT1（2例）、O28 VT2（1例）、O126VT2（1例）、O28 VT1（1例）、O166 VT1・VT2（1例）、
O8 VT2（1例）、O165 VT2（1例）、その他・不明（24例）
累積報告数：3,109例（有症者1,966例、うちHUS 56例．死亡2例）</t>
    <phoneticPr fontId="109"/>
  </si>
  <si>
    <t xml:space="preserve">年齢群：‌1歳（3例）、3歳（1例）、4歳（2例）、6歳（1例）、10代（3例）、
20代（15例）、30代（5例）、40代（5例）、50代（7例）、60代（2例）、
70代（6例）、80代（4例）、90代以上（3例）
</t>
    <phoneticPr fontId="109"/>
  </si>
  <si>
    <t>E型肝炎7例 感染地域（感染源）：‌東京都2例（不明2例）、北海道1例（不明）、埼玉県1例（不明）、新潟県1例（熊肉）、国内・国外不明2例（医療廃棄物1例、
不明1例）
A型肝炎1例 感染地域：国内・国外不明</t>
    <phoneticPr fontId="109"/>
  </si>
  <si>
    <t>レジオネラ症29例（肺炎型27例、ポンティアック型2例）
感染地域：‌山形県4例、東京都3例、愛知県3例、広島県2例、北海道1例、群馬県1例、千葉県1例、   神奈川県1例、新潟県1例、滋賀県1例、大阪府1例、長崎県1例、熊本県1例、鹿児島県1例、
国内（都道府県不明）3例、国内・国外不明4例
年齢群：‌30代（1例）、50代（5例）、60代（6例）、70代（8例）、80代（8例）、90代以上（1例）
累積報告数：2,056例</t>
    <phoneticPr fontId="109"/>
  </si>
  <si>
    <t>アメーバ赤痢6例（腸管アメーバ症6例）
感染地域：‌国内（都道府県不明）2例、インドネシア/ベトナム/カンボジア1例、国内・国外不明3例
感染経路：‌性的接触1例（異性間）、経口感染1例、その他・不明4例</t>
    <phoneticPr fontId="109"/>
  </si>
  <si>
    <t>回収＆返金/交換</t>
  </si>
  <si>
    <t>米山そば工業</t>
  </si>
  <si>
    <t>コープデリ生活協...</t>
  </si>
  <si>
    <t>関西ダイエットク...</t>
  </si>
  <si>
    <t>サミット</t>
  </si>
  <si>
    <t>築地なが田</t>
  </si>
  <si>
    <t>ジョイマート</t>
  </si>
  <si>
    <t>倉崎海産</t>
  </si>
  <si>
    <t>ウイッシュボン</t>
  </si>
  <si>
    <t>イオンリテール</t>
  </si>
  <si>
    <t>双葉産業</t>
  </si>
  <si>
    <t>川島屋</t>
  </si>
  <si>
    <t>中野南台店 水羊かん 要冷蔵を常温販売</t>
  </si>
  <si>
    <t>１０６デリカ</t>
  </si>
  <si>
    <t>1/2日分の野菜レンジちゃんぽん麺 一部消費期限表示欠落</t>
  </si>
  <si>
    <t>イオンスーパーセ...</t>
  </si>
  <si>
    <t>釜石店 北国のいちご大福 他3品目 冷凍ケース不具合の状態で販売</t>
  </si>
  <si>
    <t>都光</t>
  </si>
  <si>
    <t>ザイニ チョコレート5種 一部「乳」検出</t>
  </si>
  <si>
    <t>とりせん</t>
  </si>
  <si>
    <t>新前橋店 若鳥もも照り焼き 一部「卵」表示欠落</t>
  </si>
  <si>
    <t>新みやぎ農業協同...</t>
  </si>
  <si>
    <t>ほうれんそう 一部残留農薬検出</t>
  </si>
  <si>
    <t>ツルヤ</t>
  </si>
  <si>
    <t>軽井沢店 やわらかいかリング唐揚げ アレルゲン(卵・いか)表示欠落</t>
  </si>
  <si>
    <t>マックスバリュ東...</t>
  </si>
  <si>
    <t>沼津岡宮店 パン屋さんのもっちりボール ラベル誤貼付</t>
  </si>
  <si>
    <t>フレスタ</t>
  </si>
  <si>
    <t>イベリコ豚しゃぶしゃぶ盛合せ300g 消費期限表示欠落</t>
  </si>
  <si>
    <t>わらべや日洋食品...</t>
  </si>
  <si>
    <t>手巻おにぎり 明太子マヨネーズ 一部(小麦・さけ)表示欠落</t>
  </si>
  <si>
    <t>いなげや</t>
  </si>
  <si>
    <t>荒川西日暮里店 串揚4種盛 一部(卵)表示欠落</t>
  </si>
  <si>
    <t>くちば物産</t>
  </si>
  <si>
    <t>棒餅（よもぎ）一部カビ発生の恐れ</t>
  </si>
  <si>
    <t>ウオロク</t>
  </si>
  <si>
    <t>佐渡のあごだし仕立て 塩銀鮭切身 消費期限誤表示</t>
  </si>
  <si>
    <t>ローソン高知</t>
  </si>
  <si>
    <t>ばくだんおにぎりカツカレー アレルゲン表示欠落</t>
  </si>
  <si>
    <t>合同会社西友</t>
  </si>
  <si>
    <t>衣笠店 ブラックタイガーえび特大 冷蔵を冷凍用のラベル添付</t>
  </si>
  <si>
    <t>石神井台店 オリジナルカレーパン(甘口) アレルギー(卵)表記欠落</t>
  </si>
  <si>
    <t>関東ダイエットク...</t>
  </si>
  <si>
    <t>根菜ときのこの胡麻風味サラダ 一部アレルゲン(卵,りんご)表記欠落</t>
  </si>
  <si>
    <t>高善商店</t>
  </si>
  <si>
    <t>白菜漬 一部期限誤表示</t>
  </si>
  <si>
    <t>イオン琉球</t>
  </si>
  <si>
    <t>宮古西里店 棒ヒレカツ (鶏卵,鶏肉)アレルギー表示欠落</t>
  </si>
  <si>
    <t>イータリー・アジ...</t>
  </si>
  <si>
    <t>ガルップ パンドーロ クラシコ 一部カビ発生</t>
  </si>
  <si>
    <t>DSコトブキヤ</t>
  </si>
  <si>
    <t>サメミロン 一部賞味期限が短くなる可能性</t>
  </si>
  <si>
    <t>中野山店 ほんのり甘いポテトコロッケ 表示誤貼付</t>
  </si>
  <si>
    <t>丸一北川食品</t>
  </si>
  <si>
    <t>栗きんとん 一部カビ発生</t>
  </si>
  <si>
    <t>綿半パートナーズ...</t>
  </si>
  <si>
    <t>伊那店 塩数の子 賞味期限誤表示,(小麦)表示欠落</t>
  </si>
  <si>
    <t>グルメブランズカ...</t>
  </si>
  <si>
    <t>千葉店 シュトレン 一部製造日,賞味期限の誤表示</t>
  </si>
  <si>
    <t>相鉄ローゼン</t>
  </si>
  <si>
    <t>鎌倉深沢店 ひれかつ巻（ハーフ） 表示ラベル誤貼付</t>
  </si>
  <si>
    <t>(株)ヨークベニ...</t>
  </si>
  <si>
    <t>牛やわらか炒め用(にんにくの芽入り) 表示ラベル誤貼付</t>
  </si>
  <si>
    <t>信明商事</t>
  </si>
  <si>
    <t>味峰おろしにんにく、おろししょうが 一部冷蔵品を常温品販売</t>
  </si>
  <si>
    <t>オーケー</t>
  </si>
  <si>
    <t>ユーカリが丘店 ローストチキンレッグ 消費期限,保存方法表示欠落</t>
  </si>
  <si>
    <t>回収＆交換</t>
  </si>
  <si>
    <t>バターのいとこ</t>
  </si>
  <si>
    <t>バターのいとこ 無許可施設で製造の商品混入の恐れ</t>
  </si>
  <si>
    <t>さかえや</t>
  </si>
  <si>
    <t>バターめんたい カビ発生の恐れ</t>
  </si>
  <si>
    <t>社会福祉法人北摂...</t>
  </si>
  <si>
    <t>ビターココアクッキー 他2品目 異物混入の恐れ</t>
  </si>
  <si>
    <t>サンリブ</t>
  </si>
  <si>
    <t>浅川店 カナダ産 塩数の子 賞味期限ラベル誤貼付</t>
  </si>
  <si>
    <t>須賀川中央ミート...</t>
  </si>
  <si>
    <t>和牛カルビーみそ漬け 一部食品誤表示</t>
  </si>
  <si>
    <t>横浜東蒔田店 もっちりポテトベーコンピザ ラベル誤貼付</t>
  </si>
  <si>
    <t>マルサ笹谷商店</t>
  </si>
  <si>
    <t>いか塩辛,サーモンジャーキー 添加物の使用基準違反</t>
  </si>
  <si>
    <t>マロンド鎌取店 食パン6枚切一部 消費期限誤表示</t>
  </si>
  <si>
    <t>協同商事</t>
  </si>
  <si>
    <t>回収＆交換</t>
    <phoneticPr fontId="31"/>
  </si>
  <si>
    <t>COEDO 白-Shiro-333ml瓶一部 食品表示ラベル誤貼付</t>
  </si>
  <si>
    <t>アルプス</t>
  </si>
  <si>
    <t>ヴァンフリー(白)300ｍl一部 カビ発生の恐れ</t>
  </si>
  <si>
    <t>根菜ときのこの胡麻風味サラダ一部 ラベル誤添付</t>
  </si>
  <si>
    <t>オーリツジャパン...</t>
  </si>
  <si>
    <t>パルマハム D.O.P. 一部 アレルギー(豚肉)表示欠落</t>
  </si>
  <si>
    <t>朝日</t>
  </si>
  <si>
    <t>モツエカクリームリー バニラアイスクリーム (乳)表示欠落</t>
  </si>
  <si>
    <t>国産石臼挽き蕎麦 カビ発生の恐れ</t>
  </si>
  <si>
    <t>コープ水戸店 めかじき一部 期限・保存温度誤表記</t>
  </si>
  <si>
    <t>万代 海老とイカの明太サラダ 原材料名誤表示</t>
  </si>
  <si>
    <t>鯛めしとさわら西京焼の和彩御膳 (かに,いくら)表示欠落</t>
  </si>
  <si>
    <t>銀だら西京焼弁当／からすがれい西京焼弁当 表示欠落</t>
  </si>
  <si>
    <t>浜松町店 訳あり たらこ 賞味期限誤表示</t>
  </si>
  <si>
    <t>菊名店 水羊かん 要冷蔵を常温販売</t>
  </si>
  <si>
    <t>花瑠＆花星（おいる＆おいすたー）賞味期限シール誤貼付</t>
  </si>
  <si>
    <t>キャラメルショコラサンド アレルギー(アーモンド)表示欠落</t>
  </si>
  <si>
    <t>北小金店 合鴨と九条ねぎのロースト (小麦)表示欠落</t>
  </si>
  <si>
    <t>鯖明太のっけ高菜ごはん 一部商品ラベル誤貼付</t>
  </si>
  <si>
    <t>鎌取店 marond食パン 一部消費期限誤表示</t>
  </si>
  <si>
    <t>機能性表示食1/10現在　4,901品目です　(A18,A89,A178,A217を除く)</t>
    <phoneticPr fontId="16"/>
  </si>
  <si>
    <t>生鮮食品は、1三ヶ日ミカン、2大豆イソフラボン,3小大豆もやし、4ベジフラボン　5 小大豆もやし　、6トピアみかん(浜松)、7清水のみかん、8オーガニック大豆もやし、9西浦みかん　
10 広島みかん 、11よかとと　、12薩摩カンパチどん、13 大豆イソフラボン　14　プライムアップル！（ふじ） 15ＧＡＢＡ　Ｓｅｌｅｃｔ（ギャバセレクト）　
16　ひなとま　ＧＡＢＡ（ギャバ）ミディとまと（フルティカ）　　17紀南みかん　　18  糖調唐辛子　　19　瀧本農園温州みかん  20  森隆みかん　　　21 　藏光農園ゆらわせみかん
22 小粒大豆もやし　　23　ソフトケールＧＡＢＡ（ギャバ）　　24　ちぢみほうれんそう　　25　プライムアップル！（王林） 　　26　大豆イソフラボン　北海道大豆もやし
27 活〆黒瀬ぶりロイン　　28 大井川みかん  　29ハイナンみかん　　30ながみねみかん    31 機能性伊勢の卵      32 ＧＡＢＡ（ギャバ）子大豆もやし 　33 クラウンメロン  34 ぎゅっとルテイン　
35 寒じめほうれんそう 　 36はかた地どり（胸肉）   37毎日グレープ（ナガノパープル） 　　　37長野県ＪＡ（ジェイエー）産えのきたけ
38枝豚肉氷温熟成氷室豚　１４日熟成　　 39きらベジ　ルテインケール        40ファイトリッチ　フルティカ（ＧＡＢＡ） 　　　41ゆめピーりんご   　42サラダボウルのごちそうトマト（ファイトリッチ） 
43 プリンセスパプリカ 　  44 ケールスルフォラファンスプラウト     45ブロッコリースルフォラファンスプラウト   46  ミックスケール　眼にやさしいナチュラルルテイン    47  エゴマの葉
48　みやざき冷凍ほうれん草　　49　りょうおもいかぼちゃ　　　50　子大豆もやし　芽ぐみ    51高ＧＡＢＡ（ギャバ）トマト   52 高知なす    53  ひとくち茄子漬    54  Ｈａｐｉｔｏｍａ（ハピトマ）
55　味よしプラス     56　菜で元気　ＧＡＢＡ（ギャバ）       57　ちゃんこい大豆もやし	　　58　高ＧＡＢＡ（ギャバ）トマト8　　　59　糖調唐辛子   60 ファイトベジブロッコリー
61  ブロッコリースルフォラファンスプラウトお肌７０             62  ブロッコリースルフォラファンスプラウトお肌　Ｂ                 63 ケールスルフォラファンスプラウトお肌　Ｂ 　   　　64　ギャバへちま
64  ぎゅっとＧＡＢＡ（ギャバ）ケール　　65　すぐもどる椎茸プラス    66   ギャバへちま       67  新がり完成品ＳＴＭ（エスティーエム）白         68   おいらせ黒にんにく             69  国内産　乾しいたけ 
70  国内産　乾しいたけ　スライス　　　71　おいしく腸活　スペイン産紫にんにく　　　　　　　72　おいしく腸活　スペイン産紫にんにく              73   たっぷリコ                          74   ＢＨ　Ｔｏｍａｔｏ（ビーエイチトマト）
75  エノキパウダー                           76   兼貞のＧＡＢＡ（ギャバ）椎茸                           77  兼貞のＧＡＢＡ（ギャバ）椎茸【スライス】　　　　78　ぎゅっとＧＡＢＡ（ギャバ）きらきらケール
79　いとしろ白山姫（はくさんひめ）　　80　　フルーツパプリカ　　　　　　　　　　　　　　　　　　81　の～りんのあま姫　　　　　　　　　　　　　　　　　82　ルテインかぼちゃ（スライス）　　　　　　　　　　　　　　　　　　　　　　　　　　　</t>
    <phoneticPr fontId="16"/>
  </si>
  <si>
    <t>【G817】 国内産小葉　　GABA　　GABAには高めの血圧を低下させる機能があることが報告されています。
【G816】 国内産どんこ　GABA　　GABAには高めの血圧を低下させる機能があることが報告されています。　　　　　
　　　</t>
    <phoneticPr fontId="16"/>
  </si>
  <si>
    <t>Reported 1/9　 7:22 (前週より1,540万人増加) 　　世界は感染　第四波が進行中</t>
    <rPh sb="20" eb="22">
      <t>ゼンシュウ</t>
    </rPh>
    <rPh sb="21" eb="22">
      <t>シュウ</t>
    </rPh>
    <rPh sb="22" eb="23">
      <t>ゼンシュウ</t>
    </rPh>
    <rPh sb="29" eb="31">
      <t>マンニン</t>
    </rPh>
    <rPh sb="31" eb="32">
      <t>ゾウ</t>
    </rPh>
    <rPh sb="32" eb="33">
      <t>カ</t>
    </rPh>
    <rPh sb="37" eb="39">
      <t>セカイ</t>
    </rPh>
    <rPh sb="40" eb="42">
      <t>カンセン</t>
    </rPh>
    <rPh sb="43" eb="45">
      <t>ダイヨン</t>
    </rPh>
    <rPh sb="45" eb="46">
      <t>ナミ</t>
    </rPh>
    <rPh sb="47" eb="50">
      <t>シンコウチュウ</t>
    </rPh>
    <phoneticPr fontId="5"/>
  </si>
  <si>
    <t>今週の新型コロナ 新規感染者数　世界で1,540万人(対前週の増加に対して更に1,100万人増加)　</t>
    <rPh sb="0" eb="2">
      <t>コンシュウ</t>
    </rPh>
    <rPh sb="9" eb="15">
      <t>シンキカンセンシャスウ</t>
    </rPh>
    <rPh sb="24" eb="26">
      <t>マンニン</t>
    </rPh>
    <rPh sb="27" eb="28">
      <t>タイ</t>
    </rPh>
    <rPh sb="28" eb="30">
      <t>ゼンシュウ</t>
    </rPh>
    <rPh sb="31" eb="33">
      <t>ゾウカ</t>
    </rPh>
    <rPh sb="34" eb="35">
      <t>タイ</t>
    </rPh>
    <rPh sb="37" eb="38">
      <t>サラ</t>
    </rPh>
    <rPh sb="44" eb="45">
      <t>マン</t>
    </rPh>
    <rPh sb="45" eb="46">
      <t>ニン</t>
    </rPh>
    <rPh sb="46" eb="48">
      <t>ゾウカ</t>
    </rPh>
    <phoneticPr fontId="5"/>
  </si>
  <si>
    <t>　県衛生薬務課は８日、宮古島市の飲食店「炭火焼げんじん」で食事をした３０代の男性と２０代の女性が食中毒になったとして、同店を８日から１２日までの営業停止処分にしたと発表した。２人とも回復している。</t>
    <phoneticPr fontId="109"/>
  </si>
  <si>
    <t>沖縄タイムス</t>
    <rPh sb="0" eb="2">
      <t>オキナワ</t>
    </rPh>
    <phoneticPr fontId="109"/>
  </si>
  <si>
    <t>兵庫県西宮市は８日、同市津門宝津町の飲食店「焼肉・韓国料理　明（ミョン）」で昨年１２月２９～３０日に会食した１９～５３歳の男女１４人が発熱やおう吐、下痢などを訴え、うち７人からノロウイルスを検出したと発表した。全員が軽症で快方に向かっている。
　市は食中毒と判断し、９日まで２日間の営業停止を命じた。</t>
    <phoneticPr fontId="109"/>
  </si>
  <si>
    <t>神戸新聞</t>
    <rPh sb="0" eb="4">
      <t>コウベシンブン</t>
    </rPh>
    <phoneticPr fontId="109"/>
  </si>
  <si>
    <t>中津川市の飲食店で作った弁当で７３人食中毒　営業禁止処分に</t>
    <phoneticPr fontId="16"/>
  </si>
  <si>
    <t>１月、岐阜県中津川市の飲食店で作った弁当を食べた７３人が下痢やおう吐などの症状を訴え、保健所は食中毒と断定し、この店を８日から営業禁止の処分にしました。営業禁止の処分になったのは、中津川市茄子川の飲食店、扇フーズです。
保健所によりますと、１月５日にこの店で作った弁当を食べた１０代未満から８０代の男女あわせて７３人が、下痢やおう吐、それに発熱などの症状を相次いで訴えたということです。入院した人はいないということです。
保健所は、７３人全員が食べていたこの店の弁当が原因の食中毒と断定し、８日からこの店を営業禁止の処分にするとともに、食中毒の原因を調べています。</t>
    <phoneticPr fontId="16"/>
  </si>
  <si>
    <t>https://www3.nhk.or.jp/lnews/gifu/20220108/3080007895.html</t>
    <phoneticPr fontId="16"/>
  </si>
  <si>
    <t>岐阜県</t>
    <rPh sb="0" eb="3">
      <t>ギフケン</t>
    </rPh>
    <phoneticPr fontId="16"/>
  </si>
  <si>
    <t>NHK</t>
    <phoneticPr fontId="16"/>
  </si>
  <si>
    <t>府によると、京都府南部に複数ある定点医療機関で昨年12月20日～26日の1週間、感染性胃腸炎の平均患者報告数が10.86人となり、基準の1週間あたり10人を超えたため、今冬初めて発表した。　対象地域は京都府全域で、発令期間は1週間あたりの患者報告数が基準を下回るまでとしている。対策として、手洗いの徹底や食品の加熱、調理器具の消毒などを呼び掛けている。</t>
    <phoneticPr fontId="109"/>
  </si>
  <si>
    <t>京都新聞</t>
    <rPh sb="0" eb="4">
      <t>キョウトシンブン</t>
    </rPh>
    <phoneticPr fontId="109"/>
  </si>
  <si>
    <t>カンピロバクター</t>
    <phoneticPr fontId="16"/>
  </si>
  <si>
    <t>熊本県</t>
    <rPh sb="0" eb="3">
      <t>クマモトケン</t>
    </rPh>
    <phoneticPr fontId="16"/>
  </si>
  <si>
    <t>（１）探知
令和３年（2021 年）１２月２３日（木）１４時２０分、熊本市内在住の方から「１
２月１７日（金）に熊本市内の飲食店を８名で利用し、自分を含めて３名が体調異常を呈しており、そのうち２名が医療機関を受診している。」との連絡がありました。
（２）調査
 当該グループは会社の同僚ら８名で、１２月１７日（金）２０時頃から当該飲食店で食事をしており、１２月１８日（土）から１２月２１日（火）までに３名が腹痛、下痢、発熱などの症状を呈していることが判明しました。
（３）決定
有症者３名の共通食に当該飲食店での食事があり、また、有症者の検便検査結果、有症者の喫食状況や発症状況、当該飲食店での調理状況から、この飲食店の食事を原因とする食中毒と断定し、この飲食店に対して営業停止を命じました。
２ 有症者の状況
（１）発症日時 令和３年（2021 年）１２月１８日（土）１８時（初発）
（２）主な症状 腹痛、下痢、発熱
（３）喫食者数 ８名
（４）有症者数 ３名 内訳：男性３名（年齢２５歳～２８歳）
（５）その他 医療機関受診者２名（入院者０名）
有症者は快方に向かっています。
３ 原因食品 １２月１７日（金）に当該飲食店で提供された食事（加熱不十分と思われる鶏肉料理を含む）（２０時頃喫食）
４ 病因物質 カンピロバクター</t>
    <phoneticPr fontId="16"/>
  </si>
  <si>
    <t xml:space="preserve">
熊本市保健所 </t>
    <phoneticPr fontId="16"/>
  </si>
  <si>
    <t>https://www.city.kumamoto.jp/common/UploadFileDsp.aspx?c_id=5&amp;id=39395&amp;sub_id=1&amp;flid=282109</t>
    <phoneticPr fontId="16"/>
  </si>
  <si>
    <t>iPhone製造工場従業員寮の「150人以上が食中毒で入院」「1部屋に30人が詰め込まれる」など劣悪な環境が報告される</t>
    <phoneticPr fontId="16"/>
  </si>
  <si>
    <t>ppleは2022年1月3日に世界初の「時価総額が3兆ドル(約340兆円)を突破した企業」になりましたが、近年は劣悪な職場環境に関する指摘が相次いでいます。2021年12月に従業員による大規模な抗議行動が起こったiPhoneのインド工場について、従業員らが置かれた「150人以上が食中毒で入院」「1部屋に30人が詰め込まれる」などの劣悪な環境をロイターなどが報じています。
Women force change at Indian iPhone plant, sick from bad food, crowded dorms | Reuters
https://www.reuters.com/world/india/women-force-change-indian-iphone-plant-sick-bad-food-crowded-dorms-2021-12-30/
Apple iPhone factory workers allegedly fed rotten food, paid under $5 a day
https://nypost.com/2021/12/30/apple-iphone-factory-workers-allegedly-fed-rotten-food-paid-under-5-a-day/
2021年12月17日、電子機器の生産を請け負うFoxconnがインド南部のチェンナイ近郊で運営するiPhone製造工場で、約2000人の女性従業員らによる抗議活動が行われました。従業員寮を出た抗議者らは工場近くの主要幹線道路を封鎖したそうで、翌18日に行われた2回目の抗議活動には、付近に住む男性も参加したとのこと。</t>
    <phoneticPr fontId="16"/>
  </si>
  <si>
    <t>インド</t>
    <phoneticPr fontId="16"/>
  </si>
  <si>
    <t>GIGAZINE</t>
    <phoneticPr fontId="16"/>
  </si>
  <si>
    <t>https://gigazine.net/news/20220104-indian-iphone-foxconn-plant-bad-conditions/</t>
    <phoneticPr fontId="16"/>
  </si>
  <si>
    <t>長崎県は３０日、島原市田町の飲食店「そば幸」で食事をした８人がノロウイルス食中毒になったとして、同店を同日から２日間の営業停止処分にしたと発表した。うち３人が病院を受診したが、全員快方に向かっているという。県内で今年確認された食中毒は１０件目。　県生活衛生課によると、２４日に同店で会食した同じ会社の１１人のうち、２１〜６６歳の男性８人が２５日午後５時ごろから２６日午後６時半ごろにかけて、下痢や嘔吐（おうと）などを発症した。</t>
    <phoneticPr fontId="109"/>
  </si>
  <si>
    <t>感染症.com - 2021/12/27【食中毒】高松市の居酒屋で食中毒 ３日間の営業停止処分</t>
    <phoneticPr fontId="16"/>
  </si>
  <si>
    <t>香川県</t>
    <rPh sb="0" eb="3">
      <t>カガワケン</t>
    </rPh>
    <phoneticPr fontId="16"/>
  </si>
  <si>
    <t>高松市の居酒屋で食中毒 ３日間の営業停止処分　／香川県
１２月、高松市の居酒屋で食事をした男女５人が下痢や発熱などの症状を訴え、高松市保健所はこの居酒屋の食事を原因とする食中毒と断定し、店を２７日から３日間の営業停止処分としました。
営業停止処分を受けたのは高松市鍛冶屋町の居酒屋「はなれ談楽えん」です。
高松市保健所によりますと、１２月１７日にこの店で根菜鶏肉巻きや鶏から揚げなどを食べた２０歳の男女６人のうち５人が下痢や発熱などの症状を訴えました。
５人は全員、医療機関を受診し、その後、快方に向かっているということです。
患者の家族から連絡を受けて高松市保健所が調査したところ、▼５人がともに食事をしたのがこの居酒屋だけで、▼５人の症状が似ていて、診察した医師から食中毒患者の届け出が提出されたことから保健所はこの店の食事を原因とする食中毒と断定し、２７日から３日間、営業停止処分としました。食中毒の原因の物質については調査中だということです。香川県内での食中毒の発生はことし９件目です。</t>
    <phoneticPr fontId="16"/>
  </si>
  <si>
    <t>https://www.facebook.com/kansenshou/posts/4900290839991739</t>
    <phoneticPr fontId="16"/>
  </si>
  <si>
    <t>自宅でフグ調理、今治の60代男性が食中毒</t>
    <phoneticPr fontId="16"/>
  </si>
  <si>
    <t xml:space="preserve">県は２８日、自宅でフグを調理して食べた今治市の６０代の男性が、手足のしびれや呼吸困難などで松山市の医療機関に入院したと発表した。今治保健所はフグによる食中毒と断定。男性は取扱者の資格を持っていなかった。県は有毒部位を食べると死亡する恐れがあり、無資格で調理しないよう注意を呼び掛けている。　県によると、男性は釣ったフグを２５日午後７時ごろ、刺し身や鍋にして食べ約１時間半後に発症した。
 </t>
    <phoneticPr fontId="16"/>
  </si>
  <si>
    <t>愛媛県</t>
    <rPh sb="0" eb="3">
      <t>エヒメケン</t>
    </rPh>
    <phoneticPr fontId="16"/>
  </si>
  <si>
    <t>愛媛新聞</t>
    <rPh sb="0" eb="4">
      <t>エヒメシンブン</t>
    </rPh>
    <phoneticPr fontId="16"/>
  </si>
  <si>
    <t>https://www.ehime-np.co.jp/article/news202112280039</t>
    <phoneticPr fontId="16"/>
  </si>
  <si>
    <t>https://www.yomiuri.co.jp/world/20211225-OYT1T50268/</t>
    <phoneticPr fontId="16"/>
  </si>
  <si>
    <t>https://www.asahi.com/articles/ASQ16569ZQ16UHBI022.html</t>
    <phoneticPr fontId="16"/>
  </si>
  <si>
    <t>https://jp.reuters.com/article/health-coronavirus-thailand-idJPKBN2JG0AY</t>
    <phoneticPr fontId="16"/>
  </si>
  <si>
    <t>https://www.excite.co.jp/news/article/Jpcna_CNA_20220103_202201030007/</t>
    <phoneticPr fontId="16"/>
  </si>
  <si>
    <t>https://news.yahoo.co.jp/articles/9c5cc34208f59ab6d851465289b7c194923d3535</t>
    <phoneticPr fontId="16"/>
  </si>
  <si>
    <t>https://www.jetro.go.jp/biznews/2021/12/b187004fc48cc726.html</t>
    <phoneticPr fontId="16"/>
  </si>
  <si>
    <t>https://news.yahoo.co.jp/articles/e4bf4a9e85496a7e74a6f855d76385ca14a3f084</t>
    <phoneticPr fontId="16"/>
  </si>
  <si>
    <t>https://www.jetro.go.jp/biznews/2021/12/4c5517798a0f3bd6.html</t>
    <phoneticPr fontId="16"/>
  </si>
  <si>
    <t>https://www.nikkei.com/article/DGXZQOGN23F3U0T21C21A2000000/</t>
    <phoneticPr fontId="16"/>
  </si>
  <si>
    <t>香港でも、オミクロン株の感染拡大を防ぐための厳しい行動制限に乗り出した。香港政府は、7日から午後6時以降の外食を禁止し、バーやスポーツジムなどを閉鎖するよう通知。8日からは米英など8カ国からの民間航空機の着陸を禁止する。当面は14日間に限る措置としているが、7日後の状況を見て再度判断するという。
　香港は、中国本土との人的移動の再開を優先するため、中国と同様に「ゼロコロナ」を掲げ、香港域内での感染は昨年12月までほぼゼロが続いていた。しかし、5日までに市中感染が疑われる事例が複数発生。5日に会見した香港政府トップの林鄭月娥（キャリー・ラム）行政長官は「オミクロン株であれば1人が短期間で8～10人に感染させるともいわれ、非常に危険な信号だ」と語った。
　欧米や日本などに比べると、香港の域内での感染者数はまだ低い水準だが、事前に厳しい対応を取った形だ。1月に予定されていたコンサートや展示会などの大型イベントも相次いで中止が決まった。　これまで欧米人も多いセントラルなどの繁華街は深夜までにぎわっていたが、7日からは午後6時以降の営業ができなくなる。香港政府は、2月上旬から始まる中国の旧正月までに事態を落ち着かせ、通常の生活に戻すことを目指すという。</t>
    <phoneticPr fontId="16"/>
  </si>
  <si>
    <t>香港で市中感染、夜間の外食禁止に 8カ国からの航空便の着陸も禁止 - 朝日新聞デジタル</t>
  </si>
  <si>
    <t>タイの感染者、2週間で1日数万人になる恐れ 政府が規制検討 - ロイター</t>
  </si>
  <si>
    <t xml:space="preserve">台湾煙酒がリトアニア産ラム酒2万本買い取り＝中国の足止めで行き場失う - エキサイト </t>
  </si>
  <si>
    <t>台湾、飲料店などで発泡スチロールカップの使用禁止へ ごみの減量図る（中央社フォーカス台湾） - Yahoo!ニュース</t>
  </si>
  <si>
    <t>食品大豆動向 最大懸念はコンテナ不足、新穀サンプル到着遅れ、在庫ひっ迫の可能性も（食品産業新聞社）</t>
  </si>
  <si>
    <t>小麦とトウモロコシの輸出数量上限を設定(アルゼンチン) | ビジネス短信</t>
  </si>
  <si>
    <t>米CDC、ドール市販のサラダを調査　リステリア感染で: 日本経済新聞</t>
  </si>
  <si>
    <t>【独自】韓国で「日本産」を隠す産地偽装が増加…水産物の「風評」拡大が背景か : 国際 : ニュース : 読売新聞オンライン</t>
  </si>
  <si>
    <t xml:space="preserve"> タイ政府は、新型コロナウイルス感染の波を抑制するため、大規模集会の制限や飲食店の酒類提供禁止などの措置を検討している。保健当局者が５日、明らかにした。政府統計によると、５日に確認された新規感染者は３８９９人で、昨年末にかけての平均だった１日２６００人を上回った。さらに、オミクロン型変異株の割合は先月の休暇以来３倍に上昇している。政府のコロナ対策チームの広報担当は、マスク着用や定期検査などの措置が順守されなければ、新規感染が今後２週間で数万人に達する恐れがあると警告。政府は７日に新たな規制について決定するとともに、ワクチン接種済みの渡航者について隔離免除で入国を認める制度を見直すと述べた。国民の間では、生活への規制を懸念する声や、感染増加による医療逼迫で治療を受けられない人が続出した昨年の二の舞を恐れる声が聞かれる。同国でワクチンを２階接種した人の割合は人口の約６４．１％だが、３回目の追加接種（ブースター接種）を受けた人は９．７％にとどまっている。</t>
    <phoneticPr fontId="16"/>
  </si>
  <si>
    <t>CNN.co.jp : 米ウォルマート、「留守宅の冷蔵庫へ直配」のサービス拡大へ</t>
    <phoneticPr fontId="16"/>
  </si>
  <si>
    <t>https://www.cnn.co.jp/business/35181689.html</t>
    <phoneticPr fontId="16"/>
  </si>
  <si>
    <t>米スターバックス　従業員にワクチン接種義務化　</t>
    <phoneticPr fontId="16"/>
  </si>
  <si>
    <t>https://news.tv-asahi.co.jp/news_international/articles/000240400.html</t>
    <phoneticPr fontId="16"/>
  </si>
  <si>
    <t>ニューヨーク（ＣＮＮ Ｂｕｓｉｎｅｓｓ） 米小売り大手ウォルマートは５日、配達員が客の留守宅に入り、食品を冷蔵庫まで直接届けるサービス「インホーム」の対象を、年内に３０００万世帯まで拡大する方針を明らかにした。
同時にインホームの配達スタッフも増員する。時給は店員が１２ドル（約１４００円）からスタートするのに対し、１ドル５０セント上積みされる。
インホームは会員制のサービスで、年会費１４８ドル。オンラインで食品を注文し、配達オプションの中から「インホーム」を選ぶ。配達員はカメラを装着し、スマートロックで留守宅に入る。利用者はそのライブ映像を携帯電話から見ることができる。２０１９年にカンザスシティ、ピッツバーグ、ベロビーチの約１００万世帯を対象にサービスが始まった。現在６００万世帯で利用可能だが、会員数は公表されていない。今年は新たにダラス、ロサンゼルス、シカゴなどの都市に拡大する計画だ。</t>
    <phoneticPr fontId="16"/>
  </si>
  <si>
    <t>アメリカで新型コロナのオミクロン株が急速に広がるなか、コーヒーチェーンの「スターバックス」は、すべての従業員にワクチンの接種などを義務付けました。
　AP通信などは3日、スターバックスが、アメリカ全土の従業員およそ22万人に対し勤務の条件として、来月9日までにワクチンの接種完了を義務付けたと報じました。　ただ、接種しない場合でも、週に1度、陰性証明を提出すれば勤務が認められるということです。
　バイデン政権は先月、オミクロン株の急拡大を受けて、従業員が100人以上の企業に来月9日までにワクチンの接種完了を義務化するよう通達していて、これに従った形です。　スターバックスは、従業員に向けた書簡で「感染を抑えるのに重要なことだ」としたうえで、「状況がさらに悪化すれば、追加の対策を考える必要があるかもしれない」と通知しています。</t>
    <phoneticPr fontId="16"/>
  </si>
  <si>
    <t>台湾煙酒は3日、中国の港で足止めされて行き場を失っていたリトアニア産のラム酒約2万400本を買い取ったと発表した。台湾の消費者に対し、リトアニアへの応援を呼び掛けている。リトアニアは台湾への代表機関設置を発表して以降、中国から圧力を受けている。昨年11月には、台湾の代表機関「駐リトアニア台湾代表処」が首都ビリニュスに設置され、業務を開始した。リトアニア側の代表機関は今年初頭に台湾に設置される見通し。
台湾煙酒によれば、昨年12月初旬、中国税関の電子通関手続きシステムの「原産地」リストからリトアニアが削除され、リトアニアから輸出した貨物が中国の港で足止めされた。中国は後にリトアニアをリストに再度加えたものの、すでに足止めされていた貨物は依然として受け入れが認められなかった。同社は同18日、駐リトアニア代表や財政部（財務省）からの相談を受け、中国に輸出するはずだったリトアニアメーカーのラム酒が行き場を失っていることを知ると、関係先に連絡を取り、ラム酒を買い付けたという。ラム酒は今月上旬に台湾に到着する予定。ラベルを新しく貼り替えた後で販売するとしている。</t>
    <phoneticPr fontId="16"/>
  </si>
  <si>
    <t>（台北中央社）行政院（内閣）環境保護署は22日、ドリンクスタンドやコンビニエンスストアなどで発泡スチロール製使い捨てカップの使用を禁止する規定の草案を公表した。プラスチック使用量やごみの削減を目的とし、来年7月1日に施行される予定。同署資源回収管理基金管理会で容器を扱う第3組の連奕偉組長は草案について、発泡スチロール素材の使い捨てカップの使用禁止のほか、コンビニやファストフード店に対して2023年以降、再利用が可能なカップの提供と、使い捨てカップの年間使用量を少なくとも15％削減することを求めるのが主な内容だと説明した。
施行後の検査で違反が見つかった場合は、業者に対して1200～6000台湾元（約5000～2万5000円）の過料を科す。またドリンクスタンドやファストフード、コンビニ、スーパーの業者に対し、消費者がマイカップを持参した際に、少なくとも5元（約20円）を値引くサービスの実施を求めることや使い捨てカップの無料提供の禁止も盛り込まれた。草案は廃棄物の処理について定めた「廃棄物清理法」第21条に基づいて策定された。連氏によると、発泡スチロール製のカップは冷たい飲み物の保温性に優れることから、主に中部や南部のドリンクスタンドで使用されているという。
ファストフード店やコンビニ業者にはドリンクカップ使用量の報告を求め、削減量の目標達成率を証明してもらう方針。25年には紙コップを含む使い捨てカップの25％削減を目標として掲げている。台湾では環境保護に対する意識の高まりを背景に、02年には公共機関やデパート、スーパーなど一部でレジ袋の無料配布が禁止された。また19年にはファストフード店などで店内飲食を対象としたプラスチック製ストローの提供が禁じられた。署では草案公表から60日間、意見や提言を受け付けるとしている。</t>
    <phoneticPr fontId="16"/>
  </si>
  <si>
    <t>タイへの食品輸入に関しては、保健省告示420号が定める食品の製造方法などに関する基準と同等以上の規格の証明書が必要（注）と規定され、2021年10月7日（新規事業者は同年4月11日）から運用開始となっていた。本件に関連し、タイ保健省は、5月に公表していた輸入者向けのガイドライン（2021年5月26日記事参照）の更新版PDFファイル(外部サイトへ、新しいウィンドウで開きます)（日本語仮訳PDFファイル(1.8MB)）とQ＆APDFファイル(外部サイトへ、新しいウィンドウで開きます)（日本語仮訳PDFファイル(373KB)）を公表した。ガイドラインの更新版とQ＆Aで明記しているのは以下のとおり。
輸入食品が保健省告示420号の順守義務の対象か対象外であることを判定するための条件の詳細。
商品の輸送中に証明書の有効期限が切れた場合でも、製造日が有効期限より前であれば、当該証明書が使用可能であることなど。
（注）保健省告示420号への対応に使用可能な証明書については、2021年12月22日記事、2021年11月16日記事、2021年11月8日記事を参照。</t>
    <phoneticPr fontId="16"/>
  </si>
  <si>
    <t>〈11月中旬洪水でカナダ産白目の不足懸念、品質は概ね問題ないとの見方〉
2021年産米国大豆は、米農務省の11月見通しによれば、前年度比4.9%増の1億2040万tと、過去最高に次ぐ生産量となる見通し。北西部で高温乾燥の影響や、中西部で干ばつがあったものの、概ね主産地は天候に恵まれた。一方、大豆流通関係者からは、「納豆用極小粒のメイン産地である中西部などは、干ばつ影響で若干の単収低下が懸念される」との声も聞かれる。
品質面については、アメリカ大豆輸出協会が11月にオンライン開催した「米国大豆バイヤーズアウトルック会議」の品質報告では、油分濃度は前年よりも0.7ポイント高の20.2%、一方でたん白値は0.5ポイント低い33.4%と報告されている。大豆流通関係者も、品質は悪くないとの見方を示しているが、10月に入ってからの収穫期の降雨により、水分が落ちないまま収穫されてしまった場合、大豆の汚れなどが懸念されるとしている。
昨今、大豆業界の頭を悩ませている最大の課題は、コンテナ不足による船積み遅れだ。「ブッキング自体が取りづらくなってきている。新穀2021年産のサンプルも届いていない状況だ。船積み遅れは、2～3年解消されないままではないか」と注視する声が聞かれる。
なお現状は、船積み遅れにより輸入大豆が足りないという事態には陥っていないものの、「例年であれば12月には新穀が入ってくる。新穀が入ってくるタイミングが更に遅れれば、国内在庫がひっ迫するかもしれない」といった声や、「2020年産の手当を少なめに済ませていた事業者もおり、もう少ししても新穀が入ってこない場合、騒ぎになってしまうかもしれない」(大豆流通関係者)と懸念している。なお、ベトナムでのコンテナ新造といったポジティブな情報もあるものの、いずれにしても新穀を積み出すには間に合わず、有効な解消策にはならないと見られている。</t>
    <phoneticPr fontId="16"/>
  </si>
  <si>
    <t>アルゼンチン農牧水産省は12月17日、小麦とトウモロコシの輸出枠に関する新たな制度を発表した。国際市場に向けられる穀物の輸出数量について、小麦は1,250万トン、トウモロコシは4,160万トンとする。数量は収穫年度（小麦：9月～翌年8月、トウモロコシ：3月～翌年2月）ごとの上限とみられる。今回の措置は、国内市場への穀物供給を損なわず、国民が消費する穀物を保護することと、穀物の国内供給の予測可能性と信頼性を確保するのが目的。
同日公布した農牧水産省決議第276/2021号外部サイトへ、新しいウィンドウで開きますでは、農牧水産省農業市場庁が法律第21,453号外部サイトへ、新しいウィンドウで開きますで定める小麦やトウモロコシなどの農産物について、国内需要を満たすために必要な均衡量を公表すると定めている。また、穀物・油糧種子などの輸出取引については、輸出者があらかじめ登録する外国販売宣誓申告書（DJVE）の登録数量が均衡量を超えてはならない。有機小麦や有機トウモロコシ、ポップコーン用トウモロコシ（爆裂種）は今回の対象外だ。
国内の主要農業関連団体は今回の措置に対して抗議の声を上げている。アルゼンチン農牧連盟（CRA）は「過去にも同じような措置が導入され、結果的に国内の穀物生産が減少した」と批判した。小麦の業界団体アルヘントリゴは「政府は高インフレを抑制できないために、このような介入措置を打ち出している。パンの国内価格も年末まで凍結している。根本的な問題の解決策を模索していない」と強く抗議した。トウモロコシとグレーンソルガムの業界団体のマイサールは「国内市場でトウモロコシが不足したことは一度もない」と、同様に抗議した。
ロサリオ穀物取引所（BCR）の12月8日付報告によると、小麦の2021／2022年度の生産量は2,210万トンで、前年度比30％増。過去最高となることが見込まれている。トウモロコシの2020／2021年度の生産量も好調で、5,200万トンが見込まれている。</t>
    <phoneticPr fontId="16"/>
  </si>
  <si>
    <t>米疾病対策センター（CDC）は23日、食中毒を引き起こすリステリア菌の集団感染についてアイルランドのダブリンに本社を置く青果大手ドール・ピーエルシーと米南部フロリダ州を拠点とするサラダ製造会社のフレッシュ・エクスプレスの市販のサラダを調査していると発表した。
リステリア菌に感染した人は頭痛、熱などの症状が出て、深刻な場合は死亡につながることがある。妊婦が感染した場合は早産や流産となる恐れもあるという。
CDCと米食品医薬品局（FDA）の調べによると、累計で26人が感染した。そのうち22人が入院し、3人の死亡が確認されている。
菌が付着していたとされるドールのサラダはサウスカロライナとアリゾナ州、フレッシュ・エクスプレスのサラダはイリノイ州でつくられていたという。両社はリステリア菌の集団感染を受けて、22日までに関連する商品のリコールを発表した。</t>
    <phoneticPr fontId="16"/>
  </si>
  <si>
    <t>韓国で１～１１月に日本産水産物の産地を国内産などと偽った件数が、東京電力福島第一原子力発電所事故後で最も多くなったことが、韓国海洋水産省への取材でわかった。これまでの年間最多だった２０１９年の１・５倍に増えた。 文在寅ムンジェイン 政権下で、日本産水産物に対する風評被害が広がっているためとみられる。　同省によると、傘下の国立水産物品質管理院で把握する産地偽装の件数は１１月までに２０３件を数え、最多だった１９年（１３７件）を大きく上回った。日本政府が４月に福島原発処理水の海洋放出を決定した後、同省が取り締まりを強化し、摘発件数も増えた。
　韓国政府は１１年の福島原発事故を受けて、現在も福島や宮城など８県の水産物の輸入を禁じている。市場では８県以外から輸入された水産物も避ける向きがあり、日本産と表示しなかったり国内産と偽ったりする販売業者の産地偽装が社会問題となってきた。さらに、日本政府の処理水の海洋放出決定で、日本産への風評被害がより広がったとみられる。
　処理水海洋放出の安全性については、国際原子力機関（ＩＡＥＡ）や米韓の専門家も妥当と評価している。韓国原子力学会は４月に公表した報告書の中で、処理水の放出について、韓国政府やマスコミに科学的事実に基づく正しい政策や報道を求め、国民にも「情報洪水の中で正否を判断できる成熟した市民意識」の必要性を訴えた。韓国政府は今月１３日、日豪など１１か国による環太平洋経済連携協定（ＴＰＰ）への加盟申請の方針を表明した。ＴＰＰ参加に向けた手続きでは、水産物の輸入規制解除も焦点となるとみられており、韓国政府は、国内で科学的評価に基づく情報を発信するなど、風評被害への対応も迫られそうだ。</t>
    <phoneticPr fontId="16"/>
  </si>
  <si>
    <t>韓国</t>
    <rPh sb="0" eb="2">
      <t>カンコク</t>
    </rPh>
    <phoneticPr fontId="16"/>
  </si>
  <si>
    <t>米国</t>
    <rPh sb="0" eb="2">
      <t>ベイコク</t>
    </rPh>
    <phoneticPr fontId="16"/>
  </si>
  <si>
    <t>ｱﾙｾﾞﾝﾁﾝ</t>
    <phoneticPr fontId="16"/>
  </si>
  <si>
    <t>カナダ</t>
    <phoneticPr fontId="16"/>
  </si>
  <si>
    <t>タイ</t>
    <phoneticPr fontId="16"/>
  </si>
  <si>
    <t>保健省、食品輸入規制に関する新ガイドラインとQ＆Aを公表(タイ)</t>
    <phoneticPr fontId="16"/>
  </si>
  <si>
    <t>台湾</t>
    <rPh sb="0" eb="2">
      <t>タイワン</t>
    </rPh>
    <phoneticPr fontId="16"/>
  </si>
  <si>
    <t>香港</t>
    <rPh sb="0" eb="2">
      <t>ホンコン</t>
    </rPh>
    <phoneticPr fontId="16"/>
  </si>
  <si>
    <t>2022年　キリンビール事業方針</t>
    <phoneticPr fontId="16"/>
  </si>
  <si>
    <t xml:space="preserve">～ブランドと人材を磨き上げ、企業価値を最大化する～
　キリンビール株式会社（社長 堀口英樹）は、2022-2024中期経営計画の初年度として、2022年のスタートを切りました。従業員一人一人が「CSV※1マインド」を持ち、ブランドを磨き上げることで、ブランドを通じてお客様と社会に貢献していきます。※1　Creating Shared Valueの略。お客様や社会と共有できる価値の創造
1．2021年の振り返り
　2020年に続き新型コロナウイルスの感染拡大・酒税改正などの影響を受けて、ビール類市場は前年比95%程度で着地しました。当社は、お客様基軸の「正しい戦略」と「CSVマインド」の掛け算で変化する需要に応え、大びん換算で1億2,410万箱（前年比約96％）と市場を上回る結果となりました。特にビールカテゴリーでは、主力商品の「キリン一番搾り生ビール（以下、一番搾り）」、「キリン一番搾り 糖質ゼロ※2（以下、一番搾り 糖質ゼロ）」が好調に推移し、前年比約104%と市場を大きく上回りました。また、2021年3月に発売した「SPRING VALLEY 豊潤＜496＞」、同じく3月から本格展開を開始した会員制生ビールサービス「キリン ホームタップ」など新たな成長エンジンの育成へもチャレンジし、ビール類の魅力化および市場の活性化につながりました。
2022年の取り組み
　2022年もぶれることなく、「強固なブランド体系の構築」、「新たな成長エンジンの育成」を軸とした事業戦略を継続し、ブランドを磨き上げ、企業価値の最大化を目指します。酒税改正後で高まるビール需要に応えて、「一番搾り」ブランドのさらなる強化とクラフトビールの育成に取り組み、ビール計では前年比約3割増の販売数量を目指します。
（1）強固なブランド体系の構築 
（2）新たな成長エンジンの育成 
キリングループは、自然と人を見つめるものづくりで、「食と健康」の新たなよろこびを広げ、こころ豊かな社会の実現に貢献します。
</t>
    <phoneticPr fontId="16"/>
  </si>
  <si>
    <t>伊藤明子・消費者庁長官「消費者関連法施行へ環境整備」 改正特商法、取引DPF法など周知積極化　「着眼大局、着手小局で挑む」～</t>
    <phoneticPr fontId="16"/>
  </si>
  <si>
    <t xml:space="preserve">2022年消費者行政方針
新たな国際業務の拠点に―消費者庁新未来創造戦略本部・日下部英紀審議官
        食品ロス削減、国民運動として展開へ―消費者庁消費者教育推進課・吉村紀一郎課長
           改正特商法の着実な施行、執行に努める―消費者庁取引対策課・奥山剛課長
食品と放射能の風評影響抑制へ―消費者庁消費者安全課・大森崇利課長
   相談対応困難者への対応マニュアル作成―消費者庁地方協力課・小堀厚司課長
       食品の自主回収届出制度の周知推進―消費者庁食品表示企画課・谷口正範課長
          国民の健康保護を最優先、食品の安全確保へ―食品安全委員会情報・勧告広報課・都築伸幸課長
ゲノム編集技術食品等のリスコミ推進―厚労省食品基準審査課・近澤和彦課長
  改正食品衛生法施行で体制整備―厚労省食品監視安全課・三木朗課長
     原料原産地表示の義務付け制度、4月施行―農水省消費者行政・食育課・清水正雄課長
       食品中の危害要因の含有実態を調査―農水省食品安全政策課・古畑徹課長
</t>
    <phoneticPr fontId="16"/>
  </si>
  <si>
    <t>「韓国キムチ」保護へ　改正令で原産地表示に国を追加</t>
    <phoneticPr fontId="16"/>
  </si>
  <si>
    <t>韓国農林畜産食品部は28日、キムチの地理的表示対象地域に国（全国）を追加する内容などが盛り込まれた改正農水産物品質管理法施行令が同日から施行されると発表した。
　キムチはこれまで行政区域、山・川など特定の地域で地理的表示を登録できたが、ここに国の項目が追加された。
　農林畜産食品部は「今回の改正により、自由貿易協定（FTA）を通じて相手国に地理的表示の保護目録などを拡大していけば、海外で外国産のキムチが『韓国キムチ』などと表記される事例を防げる」と説明した。</t>
    <phoneticPr fontId="16"/>
  </si>
  <si>
    <t>「みやざき地頭鶏（むね肉）」が機能性表示食品になりました</t>
    <phoneticPr fontId="16"/>
  </si>
  <si>
    <t>このたび、イミダゾールジペプチドを含有する「みやざき地頭鶏（むね肉）」が、「日常生活の一時的な疲労感を軽減する機能」があるとして機能性表示食品になりました。
イミダゾールジペプチドは、カルノシン、アンセリン、バレニンの３種がよく知られ、トリむね肉にはカルノシン、アンセリンが多く含まれ、鯨肉などにはバレニンが含まれています。これらは、ヒスチジンとβ―アラニンという二つのアミノ酸が結合したペプチドといわれる物質になります。食肉や魚肉に多く含まれる機能性成分の一つです。渡り鳥や回遊魚は長時間連続して運動できますが、その骨格筋に多く含まれています。そのため、抗疲労効果や認知症予防などで最近注目されている成分です。
「みやざき地頭鶏（むね肉）」に含まれる機能性関与成分であるイミダゾールジペプチドの含有量等について、農学部応用生物科学科 榊原陽一教授 や宮崎県の協力のもと、みやざき地頭鶏事業協同組合において調査を行い、イミダゾールジペプチドの含有量について分析し、生産者、雌雄別、飼育の季節などの影響を受けず、基準値以上の含有量を示すことを確認しました。その成果による消費者庁への届出が令和３年９月に受理されたものです。
生鮮食品が機能性表示食品となるのは本県では初であり、地鶏肉（生鮮食品）における機能性関与成分であるイミダゾールジペプチドについて「日常生活の一時的な疲労感を軽減」と表示されるのは九州初です。
「みやざき地頭鶏（むね肉）は、令和4年1月上旬より株式会社地頭鶏ランド日南、ＪＡ日向で販売を行う予定です。
本学は、今後も研究成果を広く社会へ還元していけるよう取り組んでいきます。</t>
    <phoneticPr fontId="16"/>
  </si>
  <si>
    <t>新前橋店 若鳥もも照り焼き 一部「卵」表示欠落</t>
    <phoneticPr fontId="16"/>
  </si>
  <si>
    <t>【事業者】株式会社とりせん
【製品】若鳥もも照り焼き
【内容】2021年12月24日に、とりせん新前橋店で販売した「若鳥もも照り焼き」において、 アレルゲン表示欠落、特定原材料「卵」の表示の欠落が判明したため、回収する。これまで健康被害の報告はない。(リコールプラス)
【対象商品】12月24日(金)にとりせん新前橋店にて販売された「若鳥モモ照り焼き」の中身は「若鳥モモから揚げ」で「若鳥モモ照り焼き」の印字を誤添付。
・商品名　「若鳥モモ照り焼き」
・内容量　トレー入りで一本入り
【JANコード】0201366002985   【賞味期限】　2021年12月24日   【販売地域】前橋市及び近隣地区   【販売方法】とりせん新前橋店で消費者向けに小売り
【販売日】　2021年12月24日(金)   【販売数量】 2パック
【対処方法】
【回収後の対応】
・回収後 返金対応
【関連URL】   https://ifas.mhlw.go.jp/faspub/_link.do?i=IO_S020502&amp;p=RCL202101633</t>
    <phoneticPr fontId="16"/>
  </si>
  <si>
    <t>ほうれんそう 一部残留農薬検出</t>
    <phoneticPr fontId="16"/>
  </si>
  <si>
    <t>【事業者】新みやぎ農業協同組合
【製品】ほうれんそう
【内容】
令和3年12月18日～12月21日 に仙台あおば青果で販売した「ほうれんそう」において、 残留農薬検査でトルフェンピラドが0.03ppm検出されたため回収する。これまで健康被害の報告はない。(リコールプラス)
【対象】
商品名:ほうれん草 内容量:170g  形態　:袋入り
販売地域　宮城県　仙台市
販売月日　令和3年12月18日～12月21日
販売数量　仙台あおば青果株式会社　6箱(180袋)
【対処方法】販売店については店頭持込及び代替品・返にて対応</t>
    <phoneticPr fontId="16"/>
  </si>
  <si>
    <t>https://www.foods-ch.com/anzen/kt_42373/</t>
    <phoneticPr fontId="16"/>
  </si>
  <si>
    <t>残留基準値を超過した農産物の発生についての報告</t>
    <phoneticPr fontId="16"/>
  </si>
  <si>
    <t>令和３年１２月７日   残留基準値を超過した農産物の発生のお知らせとお詫び
 海部東農業協同組合
 平素は格別なるご愛顧を賜り厚くお礼申し上げます。
このたび、当ＪＡ海部東管内から出荷された野菜「ほうれんそう」１検体から食品衛生法で規定する残留農薬基準を超える農薬成分が検出されました。消費者の皆様ならびに流通関係者の皆様には、大変ご迷惑をおかけすることとなり、深くお詫び申し上げます。つきましては、直ちに当該生産者の「ほうれんそう」の出荷を停止いたしますとともに、行政の指導に基づき、現在回収と原因の究明・再発防止に全力を挙げて取り組み中です。
誠にお手数ですが、お心当たりがございましたら、当該品の回収につきましてご協力をお願い申し上げます。
１. 経過
(1) 当該「ほうれんそう」について検査したところ、残留農薬基準を超える農薬成分が検出されました。
(2) 検査結果：当該食品から、殺虫剤として使用される農薬「エトフェンプロックス」が、残留基準値である0.01ppmを超過し、0.05ppm検出されました。
(3) 結果判明日：令和３年１１月２９日 
２. 出荷状況
(1) 出荷場所：ＪＡ海部東　甚目寺支店</t>
    <phoneticPr fontId="16"/>
  </si>
  <si>
    <t>https://www.ja-amahigashi.or.jp/campaign/11328/</t>
    <phoneticPr fontId="16"/>
  </si>
  <si>
    <t>GC-TQMS アプリケーションノートブック 食品中残留農薬分析、水質分析、PCB 分析、オフフレーバー分析</t>
    <phoneticPr fontId="16"/>
  </si>
  <si>
    <r>
      <t>JEOL製三連四重極質量分析計 (JMS-TQ4000GC) で測定されたデータに基づくアプリケーションノートなどから、食品中残留農薬分析、水質分析、PCB分析、オフフレーバー分析に関連するものをまとめた冊子 (アプリケーションノートブック) です。
GC-TQMS JMS-TQ4000GCの特</t>
    </r>
    <r>
      <rPr>
        <b/>
        <sz val="18"/>
        <rFont val="Microsoft JhengHei UI"/>
        <family val="3"/>
        <charset val="134"/>
      </rPr>
      <t>⾧</t>
    </r>
    <r>
      <rPr>
        <b/>
        <sz val="18"/>
        <rFont val="ＭＳ Ｐゴシック"/>
        <family val="3"/>
        <charset val="128"/>
      </rPr>
      <t>　P1～
ガスクロマトグラフ三連四重極質量分析装置JMS-TQ4000GC の開発 (日本電子news Vol.51 No.1 (2019)）
SRM測定メソッド作成を支援するSRM化合物データファイルの紹介 (MSTips No.321)
食品中残留農薬分析　P11～
GC-MS/MSによる食品中残留農薬一斉分析の検討 ～標準試料1ppb感度確認と、検量線直線性について～ (MSTips No.259)
GC-MS/MSによる食品中残留農薬の定量分析 ～人参抽出液中農薬の定量分析～ (MSTips No.260)
GC-MS/MSによる食品中残留農薬の定量分析 ～ほうれん草抽出液中農薬の定量分析～ (MSTips No.261)
GC-MS/MSによる食品中残留農薬の定量分析における安定性 ～ほうれん草抽出液中農薬の安定性検証～ (MSTips No.262)
FastGC-MS/MS法によるほうれん草中農薬迅速分析 (MSTips No.340)
FastGC-MS/MS法によるフルーツタルト中農薬迅速分析 (MSTips No.341)
水質分析　P23～
ガスクロマトグラフ三連四重極質量分析計を使用した水道規制農薬の一斉分析に関する検討 (MSTips No.296)
GC-MS/MSによる4-ノニルフェノールの分析 (MSTips No.319)</t>
    </r>
    <phoneticPr fontId="16"/>
  </si>
  <si>
    <t>https://www.jeol.co.jp/applications/detail/2130.html</t>
    <phoneticPr fontId="16"/>
  </si>
  <si>
    <t>南アフリカの     ο株は1ヶ月で終息している</t>
    <rPh sb="0" eb="1">
      <t>ミナミ</t>
    </rPh>
    <rPh sb="12" eb="13">
      <t>カブ</t>
    </rPh>
    <rPh sb="16" eb="17">
      <t>ゲツ</t>
    </rPh>
    <rPh sb="18" eb="20">
      <t>シュウソク</t>
    </rPh>
    <phoneticPr fontId="109"/>
  </si>
  <si>
    <t xml:space="preserve">           </t>
    <phoneticPr fontId="109"/>
  </si>
  <si>
    <t xml:space="preserve">             南アフリカ</t>
    <rPh sb="13" eb="14">
      <t>ミナミ</t>
    </rPh>
    <phoneticPr fontId="109"/>
  </si>
  <si>
    <t>　　　　　　　</t>
    <phoneticPr fontId="109"/>
  </si>
  <si>
    <t>　　日本でのο株の感染は80,000～120,000人/日で約一ヵ月　</t>
    <phoneticPr fontId="109"/>
  </si>
  <si>
    <t>　　　　1月下旬から2月下旬</t>
    <rPh sb="5" eb="6">
      <t>ガツ</t>
    </rPh>
    <rPh sb="6" eb="8">
      <t>ゲジュン</t>
    </rPh>
    <rPh sb="11" eb="12">
      <t>ガツ</t>
    </rPh>
    <rPh sb="12" eb="14">
      <t>ゲシュン</t>
    </rPh>
    <phoneticPr fontId="109"/>
  </si>
  <si>
    <t>OPR+   N+   S-</t>
    <phoneticPr fontId="109"/>
  </si>
  <si>
    <t>イギリスの感染者数は100万人/日をピークに1/3に減少中</t>
    <rPh sb="5" eb="8">
      <t>カンセンシャ</t>
    </rPh>
    <rPh sb="8" eb="9">
      <t>スウ</t>
    </rPh>
    <rPh sb="13" eb="14">
      <t>マン</t>
    </rPh>
    <rPh sb="14" eb="15">
      <t>ニン</t>
    </rPh>
    <rPh sb="16" eb="17">
      <t>ヒ</t>
    </rPh>
    <rPh sb="26" eb="28">
      <t>ゲンショウ</t>
    </rPh>
    <rPh sb="28" eb="29">
      <t>チュウ</t>
    </rPh>
    <phoneticPr fontId="109"/>
  </si>
  <si>
    <r>
      <rPr>
        <b/>
        <sz val="18"/>
        <color rgb="FFFF0000"/>
        <rFont val="ＭＳ Ｐゴシック"/>
        <family val="2"/>
        <charset val="128"/>
      </rPr>
      <t>　　　　　　　　日本国内のワクチン接種状況</t>
    </r>
    <r>
      <rPr>
        <b/>
        <sz val="18"/>
        <color rgb="FFFF0000"/>
        <rFont val="Arial"/>
        <family val="2"/>
      </rPr>
      <t xml:space="preserve">      </t>
    </r>
    <r>
      <rPr>
        <b/>
        <sz val="12"/>
        <color rgb="FFFF0000"/>
        <rFont val="Arial"/>
        <family val="2"/>
      </rPr>
      <t>https://github.com/owid/covid-19-data/blob/master/public/data/vaccinations/country_data/Japan.csv</t>
    </r>
    <r>
      <rPr>
        <b/>
        <sz val="18"/>
        <color rgb="FFFF0000"/>
        <rFont val="Arial"/>
        <family val="2"/>
      </rPr>
      <t xml:space="preserve">
</t>
    </r>
    <r>
      <rPr>
        <b/>
        <sz val="18"/>
        <color rgb="FFFF0000"/>
        <rFont val="ＭＳ Ｐゴシック"/>
        <family val="2"/>
        <charset val="128"/>
      </rPr>
      <t xml:space="preserve">　　　　　　　　  　 </t>
    </r>
    <r>
      <rPr>
        <b/>
        <sz val="18"/>
        <color rgb="FFFF0000"/>
        <rFont val="Arial"/>
        <family val="2"/>
      </rPr>
      <t>1</t>
    </r>
    <r>
      <rPr>
        <b/>
        <sz val="18"/>
        <color rgb="FFFF0000"/>
        <rFont val="ＭＳ Ｐゴシック"/>
        <family val="2"/>
        <charset val="128"/>
      </rPr>
      <t>回接種回数</t>
    </r>
    <r>
      <rPr>
        <b/>
        <sz val="18"/>
        <color rgb="FFFF0000"/>
        <rFont val="Arial"/>
        <family val="2"/>
      </rPr>
      <t xml:space="preserve">	2</t>
    </r>
    <r>
      <rPr>
        <b/>
        <sz val="18"/>
        <color rgb="FFFF0000"/>
        <rFont val="ＭＳ Ｐゴシック"/>
        <family val="2"/>
        <charset val="128"/>
      </rPr>
      <t>回数接種　　ワクチン接種率             第三回目の接種に対して休止状態</t>
    </r>
    <r>
      <rPr>
        <b/>
        <sz val="18"/>
        <color rgb="FFFF0000"/>
        <rFont val="Arial"/>
        <family val="2"/>
      </rPr>
      <t xml:space="preserve">
1</t>
    </r>
    <r>
      <rPr>
        <b/>
        <sz val="18"/>
        <color rgb="FFFF0000"/>
        <rFont val="ＭＳ Ｐゴシック"/>
        <family val="2"/>
        <charset val="128"/>
      </rPr>
      <t>月</t>
    </r>
    <r>
      <rPr>
        <b/>
        <sz val="18"/>
        <color rgb="FFFF0000"/>
        <rFont val="Arial"/>
        <family val="2"/>
      </rPr>
      <t>3</t>
    </r>
    <r>
      <rPr>
        <b/>
        <sz val="18"/>
        <color rgb="FFFF0000"/>
        <rFont val="ＭＳ Ｐゴシック"/>
        <family val="2"/>
        <charset val="128"/>
      </rPr>
      <t>日（月）</t>
    </r>
    <r>
      <rPr>
        <b/>
        <sz val="18"/>
        <color rgb="FFFF0000"/>
        <rFont val="Arial"/>
        <family val="2"/>
      </rPr>
      <t xml:space="preserve">        101,199,695	99,423,525</t>
    </r>
    <r>
      <rPr>
        <b/>
        <sz val="18"/>
        <color rgb="FFFF0000"/>
        <rFont val="ＭＳ Ｐゴシック"/>
        <family val="2"/>
        <charset val="128"/>
      </rPr>
      <t>　</t>
    </r>
    <r>
      <rPr>
        <b/>
        <sz val="18"/>
        <color rgb="FFFF0000"/>
        <rFont val="Arial"/>
        <family val="2"/>
      </rPr>
      <t xml:space="preserve"> </t>
    </r>
    <r>
      <rPr>
        <b/>
        <sz val="18"/>
        <color rgb="FFFF0000"/>
        <rFont val="ＭＳ Ｐゴシック"/>
        <family val="2"/>
        <charset val="128"/>
      </rPr>
      <t>　　84.3</t>
    </r>
    <r>
      <rPr>
        <b/>
        <sz val="18"/>
        <color rgb="FFFF0000"/>
        <rFont val="Arial"/>
        <family val="2"/>
      </rPr>
      <t xml:space="preserve">%                 </t>
    </r>
    <r>
      <rPr>
        <b/>
        <sz val="18"/>
        <color rgb="FFFF0000"/>
        <rFont val="ＭＳ Ｐゴシック"/>
        <family val="2"/>
        <charset val="128"/>
      </rPr>
      <t xml:space="preserve">　   </t>
    </r>
    <r>
      <rPr>
        <b/>
        <sz val="18"/>
        <color rgb="FFFF0000"/>
        <rFont val="Arial"/>
        <family val="2"/>
      </rPr>
      <t xml:space="preserve">  2</t>
    </r>
    <r>
      <rPr>
        <b/>
        <sz val="18"/>
        <color rgb="FFFF0000"/>
        <rFont val="ＭＳ Ｐゴシック"/>
        <family val="2"/>
        <charset val="128"/>
      </rPr>
      <t>回接種に関しては、すでに82.9</t>
    </r>
    <r>
      <rPr>
        <b/>
        <sz val="18"/>
        <color rgb="FFFF0000"/>
        <rFont val="Arial"/>
        <family val="2"/>
      </rPr>
      <t>%</t>
    </r>
    <r>
      <rPr>
        <b/>
        <sz val="18"/>
        <color rgb="FFFF0000"/>
        <rFont val="ＭＳ Ｐゴシック"/>
        <family val="2"/>
        <charset val="128"/>
      </rPr>
      <t>程度、</t>
    </r>
    <r>
      <rPr>
        <b/>
        <sz val="18"/>
        <color rgb="FFFF0000"/>
        <rFont val="Arial"/>
        <family val="2"/>
      </rPr>
      <t xml:space="preserve">	
----------------------------------------------------------------------------------------    </t>
    </r>
    <rPh sb="64" eb="67">
      <t>シュヨウコク</t>
    </rPh>
    <rPh sb="67" eb="68">
      <t>チュウ</t>
    </rPh>
    <rPh sb="76" eb="78">
      <t>ガンバ</t>
    </rPh>
    <rPh sb="79" eb="80">
      <t>ハジマンカイガンバ</t>
    </rPh>
    <rPh sb="138" eb="139">
      <t>カイ</t>
    </rPh>
    <rPh sb="171" eb="174">
      <t>ダイサンカイ</t>
    </rPh>
    <rPh sb="174" eb="175">
      <t>メ</t>
    </rPh>
    <rPh sb="176" eb="178">
      <t>セッシュ</t>
    </rPh>
    <rPh sb="179" eb="180">
      <t>タイ</t>
    </rPh>
    <rPh sb="182" eb="186">
      <t>キュウシジョウタイ</t>
    </rPh>
    <rPh sb="191" eb="192">
      <t>カ</t>
    </rPh>
    <rPh sb="192" eb="193">
      <t>ゲツ</t>
    </rPh>
    <rPh sb="280" eb="282">
      <t>テイド</t>
    </rPh>
    <phoneticPr fontId="109"/>
  </si>
  <si>
    <t>新型コロナウイルスの感染予防には、75%アルコールが最も効果的　</t>
    <rPh sb="0" eb="2">
      <t>シンガタ</t>
    </rPh>
    <rPh sb="10" eb="14">
      <t>カンセンヨボウ</t>
    </rPh>
    <rPh sb="26" eb="27">
      <t>モット</t>
    </rPh>
    <rPh sb="28" eb="31">
      <t>コウカテキ</t>
    </rPh>
    <phoneticPr fontId="109"/>
  </si>
  <si>
    <t>標準価格</t>
    <rPh sb="0" eb="4">
      <t>ヒョウジュンカカク</t>
    </rPh>
    <phoneticPr fontId="109"/>
  </si>
  <si>
    <t>500円</t>
    <rPh sb="3" eb="4">
      <t>エン</t>
    </rPh>
    <phoneticPr fontId="109"/>
  </si>
  <si>
    <t>400ml</t>
    <phoneticPr fontId="109"/>
  </si>
  <si>
    <t>5,000円</t>
    <rPh sb="5" eb="6">
      <t>エン</t>
    </rPh>
    <phoneticPr fontId="109"/>
  </si>
  <si>
    <t>5,000ml</t>
    <phoneticPr fontId="109"/>
  </si>
  <si>
    <t>1,200円／l</t>
    <rPh sb="5" eb="6">
      <t>エン</t>
    </rPh>
    <phoneticPr fontId="109"/>
  </si>
  <si>
    <t>1,000円／l</t>
    <rPh sb="5" eb="6">
      <t>エン</t>
    </rPh>
    <phoneticPr fontId="109"/>
  </si>
  <si>
    <t>食品添加物　75%アルコール</t>
    <rPh sb="0" eb="5">
      <t>ショクヒンテンカブツ</t>
    </rPh>
    <phoneticPr fontId="109"/>
  </si>
  <si>
    <t>8,000円　送料込み</t>
    <rPh sb="5" eb="6">
      <t>エン</t>
    </rPh>
    <rPh sb="7" eb="10">
      <t>ソウリョウコ</t>
    </rPh>
    <phoneticPr fontId="109"/>
  </si>
  <si>
    <t>１8,000ml</t>
    <phoneticPr fontId="109"/>
  </si>
  <si>
    <t>444円／l</t>
    <rPh sb="3" eb="4">
      <t>エン</t>
    </rPh>
    <phoneticPr fontId="109"/>
  </si>
  <si>
    <t>まだしばらく続ける安心安全手指消毒は仕事始め、途中、仕事終わりに</t>
    <rPh sb="6" eb="7">
      <t>ツヅ</t>
    </rPh>
    <rPh sb="9" eb="11">
      <t>アンシン</t>
    </rPh>
    <rPh sb="11" eb="13">
      <t>アンゼン</t>
    </rPh>
    <rPh sb="13" eb="17">
      <t>シュシショウドク</t>
    </rPh>
    <rPh sb="18" eb="21">
      <t>シゴトハジ</t>
    </rPh>
    <rPh sb="23" eb="25">
      <t>トチュウ</t>
    </rPh>
    <rPh sb="26" eb="29">
      <t>シゴトオ</t>
    </rPh>
    <phoneticPr fontId="109"/>
  </si>
  <si>
    <t>お見積り、ご注文はこちらから</t>
    <rPh sb="1" eb="3">
      <t>ミツモ</t>
    </rPh>
    <rPh sb="6" eb="8">
      <t>チュウモン</t>
    </rPh>
    <phoneticPr fontId="109"/>
  </si>
  <si>
    <t>株式会社Food・Safety</t>
    <rPh sb="0" eb="4">
      <t>カブシキガイシャ</t>
    </rPh>
    <phoneticPr fontId="109"/>
  </si>
  <si>
    <t>株式会社Food・Safety</t>
    <phoneticPr fontId="109"/>
  </si>
  <si>
    <t>毎週　　ひとつ　　覚えていきましょう</t>
    <phoneticPr fontId="5"/>
  </si>
  <si>
    <t>今週のお題　(食材容器には、中身が何か必ず名前を書いておくこと)</t>
    <rPh sb="7" eb="9">
      <t>ショクザイ</t>
    </rPh>
    <rPh sb="9" eb="11">
      <t>ヨウキ</t>
    </rPh>
    <rPh sb="14" eb="16">
      <t>ナカミ</t>
    </rPh>
    <rPh sb="17" eb="18">
      <t>ナニ</t>
    </rPh>
    <rPh sb="19" eb="20">
      <t>カナラ</t>
    </rPh>
    <rPh sb="21" eb="23">
      <t>ナマエ</t>
    </rPh>
    <rPh sb="24" eb="25">
      <t>カ</t>
    </rPh>
    <phoneticPr fontId="5"/>
  </si>
  <si>
    <t>容器には何が入っているか見える化しよう！　</t>
    <rPh sb="0" eb="2">
      <t>ヨウキ</t>
    </rPh>
    <rPh sb="4" eb="5">
      <t>ナニ</t>
    </rPh>
    <rPh sb="6" eb="7">
      <t>ハイ</t>
    </rPh>
    <rPh sb="12" eb="13">
      <t>ミ</t>
    </rPh>
    <rPh sb="15" eb="16">
      <t>カ</t>
    </rPh>
    <phoneticPr fontId="5"/>
  </si>
  <si>
    <t>　↓　職場の先輩は以下のことを理解して　わかり易く　指導しましょう　↓</t>
    <phoneticPr fontId="5"/>
  </si>
  <si>
    <r>
      <t xml:space="preserve">★食品工場、調理場、厨房には小分けされた様々な液体がある。
同じ形状容器が使用されることもある。小分けしたり普段よく使う
人は中身を知っているが、本人以外はわからない。
</t>
    </r>
    <r>
      <rPr>
        <b/>
        <sz val="12"/>
        <color theme="5" tint="0.59999389629810485"/>
        <rFont val="ＭＳ Ｐゴシック"/>
        <family val="3"/>
        <charset val="128"/>
      </rPr>
      <t>★原則全ての容器には、何が入っているか明記しよう。</t>
    </r>
    <r>
      <rPr>
        <b/>
        <sz val="12"/>
        <color theme="7" tint="0.59999389629810485"/>
        <rFont val="ＭＳ Ｐゴシック"/>
        <family val="3"/>
        <charset val="128"/>
      </rPr>
      <t xml:space="preserve">
</t>
    </r>
    <r>
      <rPr>
        <b/>
        <sz val="12"/>
        <color indexed="9"/>
        <rFont val="ＭＳ Ｐゴシック"/>
        <family val="3"/>
        <charset val="128"/>
      </rPr>
      <t xml:space="preserve">★油性マジックで書いてもいつの間にか消える。文字が薄くなりか
けたら直ちに書き直そう。
★お勧めは色分けしたラベルを使うこと。食用・器具用剤・洗剤・消
毒剤などは別々に色分ラベルを使うようにします。
★容器の色・形状を内容群に分けて使うことも良い方法です。
</t>
    </r>
    <r>
      <rPr>
        <b/>
        <sz val="12"/>
        <color theme="7" tint="0.59999389629810485"/>
        <rFont val="ＭＳ Ｐゴシック"/>
        <family val="3"/>
        <charset val="128"/>
      </rPr>
      <t>いずれの場合でも、中身の名称を省略してはいけません。</t>
    </r>
    <rPh sb="1" eb="3">
      <t>ショクヒン</t>
    </rPh>
    <rPh sb="4" eb="5">
      <t>バ</t>
    </rPh>
    <rPh sb="6" eb="8">
      <t>チョウリ</t>
    </rPh>
    <rPh sb="8" eb="9">
      <t>バ</t>
    </rPh>
    <rPh sb="10" eb="12">
      <t>チュウボウ</t>
    </rPh>
    <rPh sb="14" eb="16">
      <t>コワ</t>
    </rPh>
    <rPh sb="20" eb="22">
      <t>サマザマ</t>
    </rPh>
    <rPh sb="23" eb="25">
      <t>エキタイ</t>
    </rPh>
    <rPh sb="30" eb="31">
      <t>オナ</t>
    </rPh>
    <rPh sb="32" eb="34">
      <t>ケイジョウ</t>
    </rPh>
    <rPh sb="34" eb="36">
      <t>ヨウキ</t>
    </rPh>
    <rPh sb="37" eb="39">
      <t>シヨウ</t>
    </rPh>
    <rPh sb="48" eb="50">
      <t>コワ</t>
    </rPh>
    <rPh sb="54" eb="56">
      <t>フダン</t>
    </rPh>
    <rPh sb="58" eb="59">
      <t>ツカ</t>
    </rPh>
    <rPh sb="61" eb="62">
      <t>ヒト</t>
    </rPh>
    <rPh sb="63" eb="65">
      <t>ナカミ</t>
    </rPh>
    <rPh sb="66" eb="67">
      <t>シ</t>
    </rPh>
    <rPh sb="73" eb="75">
      <t>ホンニン</t>
    </rPh>
    <rPh sb="75" eb="77">
      <t>イガイ</t>
    </rPh>
    <rPh sb="86" eb="88">
      <t>ゲンソク</t>
    </rPh>
    <rPh sb="88" eb="89">
      <t>スベ</t>
    </rPh>
    <rPh sb="96" eb="97">
      <t>ナニ</t>
    </rPh>
    <rPh sb="98" eb="99">
      <t>ハイ</t>
    </rPh>
    <rPh sb="112" eb="114">
      <t>ユセイ</t>
    </rPh>
    <rPh sb="119" eb="120">
      <t>カ</t>
    </rPh>
    <rPh sb="126" eb="127">
      <t>マ</t>
    </rPh>
    <rPh sb="129" eb="130">
      <t>キ</t>
    </rPh>
    <rPh sb="133" eb="135">
      <t>モジ</t>
    </rPh>
    <rPh sb="136" eb="137">
      <t>ウス</t>
    </rPh>
    <rPh sb="145" eb="146">
      <t>タダ</t>
    </rPh>
    <rPh sb="148" eb="149">
      <t>カ</t>
    </rPh>
    <rPh sb="150" eb="151">
      <t>ナオ</t>
    </rPh>
    <rPh sb="156" eb="157">
      <t>スス</t>
    </rPh>
    <rPh sb="168" eb="169">
      <t>ツカ</t>
    </rPh>
    <rPh sb="173" eb="175">
      <t>ショクヨウ</t>
    </rPh>
    <rPh sb="176" eb="179">
      <t>キグヨウ</t>
    </rPh>
    <rPh sb="179" eb="180">
      <t>ザイ</t>
    </rPh>
    <rPh sb="181" eb="183">
      <t>センザイ</t>
    </rPh>
    <rPh sb="187" eb="188">
      <t>ザイ</t>
    </rPh>
    <rPh sb="191" eb="193">
      <t>ベツベツ</t>
    </rPh>
    <rPh sb="194" eb="196">
      <t>イロワ</t>
    </rPh>
    <rPh sb="200" eb="201">
      <t>ツカ</t>
    </rPh>
    <rPh sb="211" eb="213">
      <t>ヨウキ</t>
    </rPh>
    <rPh sb="214" eb="215">
      <t>イロ</t>
    </rPh>
    <rPh sb="216" eb="218">
      <t>ケイジョウ</t>
    </rPh>
    <rPh sb="219" eb="221">
      <t>ナイヨウ</t>
    </rPh>
    <rPh sb="221" eb="222">
      <t>グン</t>
    </rPh>
    <rPh sb="223" eb="224">
      <t>ワ</t>
    </rPh>
    <rPh sb="226" eb="227">
      <t>ツカ</t>
    </rPh>
    <rPh sb="231" eb="232">
      <t>ヨ</t>
    </rPh>
    <rPh sb="233" eb="235">
      <t>ホウホウ</t>
    </rPh>
    <rPh sb="243" eb="245">
      <t>バアイ</t>
    </rPh>
    <rPh sb="248" eb="250">
      <t>ナカミ</t>
    </rPh>
    <rPh sb="251" eb="253">
      <t>メイショウ</t>
    </rPh>
    <rPh sb="254" eb="256">
      <t>ショウリャク</t>
    </rPh>
    <phoneticPr fontId="5"/>
  </si>
  <si>
    <r>
      <t>★洗剤や消毒剤を飲料・調味料と間違えてお客様に提供する事故、別材料を使用したことで商品回収する事故が後を絶ち
ません。</t>
    </r>
    <r>
      <rPr>
        <b/>
        <sz val="12"/>
        <color indexed="52"/>
        <rFont val="ＭＳ Ｐゴシック"/>
        <family val="3"/>
        <charset val="128"/>
      </rPr>
      <t>これらの原因は、小分けした容器に、内容物の名前が書かれていないことが原因です。</t>
    </r>
    <r>
      <rPr>
        <b/>
        <sz val="12"/>
        <color indexed="9"/>
        <rFont val="ＭＳ Ｐゴシック"/>
        <family val="3"/>
        <charset val="128"/>
      </rPr>
      <t xml:space="preserve">
★ついつい忙しい、普段通りに入れたのに？　事故はちょっとした勘違いや手抜きが原因です。
★食品製造や飲食提供の最前線では、一人何役もの仕事を掛け持つことが要求されます。また、沢山の人が交代で仕事を
するスタイルが普通になってきています。
★職場には、様々な方がシフトで働いています。全員が知らないとそれが原因で事故が起きることがあります。
</t>
    </r>
    <r>
      <rPr>
        <b/>
        <sz val="12"/>
        <color indexed="52"/>
        <rFont val="ＭＳ Ｐゴシック"/>
        <family val="3"/>
        <charset val="128"/>
      </rPr>
      <t>特に全ての容器には、何が入っているのか、誰でもわかるように名前を書いておいて下さい。</t>
    </r>
    <r>
      <rPr>
        <b/>
        <sz val="12"/>
        <color indexed="9"/>
        <rFont val="ＭＳ Ｐゴシック"/>
        <family val="3"/>
        <charset val="128"/>
      </rPr>
      <t xml:space="preserve">
★容器に内容物の名前が無い職場では、事故が起きる確率がとても高いです。</t>
    </r>
    <rPh sb="1" eb="3">
      <t>センザイ</t>
    </rPh>
    <rPh sb="8" eb="10">
      <t>インリョウ</t>
    </rPh>
    <rPh sb="11" eb="14">
      <t>チョウミリョウ</t>
    </rPh>
    <rPh sb="15" eb="17">
      <t>マチガ</t>
    </rPh>
    <rPh sb="20" eb="22">
      <t>キャクサマ</t>
    </rPh>
    <rPh sb="23" eb="25">
      <t>テイキョウ</t>
    </rPh>
    <rPh sb="27" eb="29">
      <t>ジコ</t>
    </rPh>
    <rPh sb="30" eb="31">
      <t>ベツ</t>
    </rPh>
    <rPh sb="31" eb="33">
      <t>ザイリョウ</t>
    </rPh>
    <rPh sb="34" eb="36">
      <t>シヨウ</t>
    </rPh>
    <rPh sb="41" eb="43">
      <t>ショウヒン</t>
    </rPh>
    <rPh sb="43" eb="45">
      <t>カイシュウ</t>
    </rPh>
    <rPh sb="47" eb="49">
      <t>ジコ</t>
    </rPh>
    <rPh sb="50" eb="51">
      <t>アト</t>
    </rPh>
    <rPh sb="52" eb="53">
      <t>タ</t>
    </rPh>
    <rPh sb="63" eb="65">
      <t>ゲンイン</t>
    </rPh>
    <rPh sb="67" eb="69">
      <t>コワ</t>
    </rPh>
    <rPh sb="72" eb="74">
      <t>ヨウキ</t>
    </rPh>
    <rPh sb="76" eb="78">
      <t>ナイヨウ</t>
    </rPh>
    <rPh sb="78" eb="79">
      <t>ブツ</t>
    </rPh>
    <rPh sb="80" eb="82">
      <t>ナマエ</t>
    </rPh>
    <rPh sb="83" eb="84">
      <t>カ</t>
    </rPh>
    <rPh sb="93" eb="95">
      <t>ゲンイン</t>
    </rPh>
    <rPh sb="104" eb="105">
      <t>イソガ</t>
    </rPh>
    <rPh sb="108" eb="110">
      <t>フダン</t>
    </rPh>
    <rPh sb="110" eb="111">
      <t>トオ</t>
    </rPh>
    <rPh sb="113" eb="114">
      <t>イ</t>
    </rPh>
    <rPh sb="120" eb="122">
      <t>ジコ</t>
    </rPh>
    <rPh sb="129" eb="131">
      <t>カンチガ</t>
    </rPh>
    <rPh sb="133" eb="135">
      <t>テヌ</t>
    </rPh>
    <rPh sb="137" eb="139">
      <t>ゲンイン</t>
    </rPh>
    <rPh sb="144" eb="146">
      <t>ショクヒン</t>
    </rPh>
    <rPh sb="146" eb="148">
      <t>セイゾウ</t>
    </rPh>
    <rPh sb="149" eb="151">
      <t>インショク</t>
    </rPh>
    <rPh sb="151" eb="153">
      <t>テイキョウ</t>
    </rPh>
    <rPh sb="154" eb="157">
      <t>サイゼンセン</t>
    </rPh>
    <rPh sb="160" eb="162">
      <t>ヒトリ</t>
    </rPh>
    <rPh sb="162" eb="163">
      <t>ナン</t>
    </rPh>
    <rPh sb="163" eb="164">
      <t>ヤク</t>
    </rPh>
    <rPh sb="166" eb="168">
      <t>シゴト</t>
    </rPh>
    <rPh sb="169" eb="170">
      <t>カ</t>
    </rPh>
    <rPh sb="171" eb="172">
      <t>モ</t>
    </rPh>
    <rPh sb="176" eb="178">
      <t>ヨウキュウ</t>
    </rPh>
    <rPh sb="186" eb="188">
      <t>タクサン</t>
    </rPh>
    <rPh sb="189" eb="190">
      <t>ヒト</t>
    </rPh>
    <rPh sb="191" eb="193">
      <t>コウタイ</t>
    </rPh>
    <rPh sb="194" eb="196">
      <t>シゴト</t>
    </rPh>
    <rPh sb="205" eb="207">
      <t>フツウ</t>
    </rPh>
    <rPh sb="219" eb="221">
      <t>ショクバ</t>
    </rPh>
    <rPh sb="224" eb="226">
      <t>サマザマ</t>
    </rPh>
    <rPh sb="227" eb="228">
      <t>カタ</t>
    </rPh>
    <rPh sb="233" eb="234">
      <t>ハタラ</t>
    </rPh>
    <rPh sb="240" eb="242">
      <t>ゼンイン</t>
    </rPh>
    <rPh sb="243" eb="244">
      <t>シ</t>
    </rPh>
    <rPh sb="251" eb="253">
      <t>ゲンイン</t>
    </rPh>
    <rPh sb="254" eb="256">
      <t>ジコ</t>
    </rPh>
    <rPh sb="257" eb="258">
      <t>オ</t>
    </rPh>
    <rPh sb="269" eb="270">
      <t>トク</t>
    </rPh>
    <rPh sb="271" eb="272">
      <t>スベ</t>
    </rPh>
    <rPh sb="274" eb="276">
      <t>ヨウキ</t>
    </rPh>
    <rPh sb="279" eb="280">
      <t>ナニ</t>
    </rPh>
    <rPh sb="281" eb="282">
      <t>ハイ</t>
    </rPh>
    <rPh sb="289" eb="290">
      <t>ダレ</t>
    </rPh>
    <rPh sb="298" eb="300">
      <t>ナマエ</t>
    </rPh>
    <rPh sb="301" eb="302">
      <t>カ</t>
    </rPh>
    <rPh sb="307" eb="308">
      <t>クダ</t>
    </rPh>
    <rPh sb="313" eb="315">
      <t>ヨウキ</t>
    </rPh>
    <rPh sb="316" eb="318">
      <t>ナイヨウ</t>
    </rPh>
    <rPh sb="318" eb="319">
      <t>ブツ</t>
    </rPh>
    <rPh sb="320" eb="322">
      <t>ナマエ</t>
    </rPh>
    <rPh sb="323" eb="324">
      <t>ナ</t>
    </rPh>
    <rPh sb="325" eb="327">
      <t>ショクバ</t>
    </rPh>
    <rPh sb="330" eb="332">
      <t>ジコ</t>
    </rPh>
    <rPh sb="333" eb="334">
      <t>オ</t>
    </rPh>
    <rPh sb="336" eb="338">
      <t>カクリツ</t>
    </rPh>
    <rPh sb="342" eb="343">
      <t>タカ</t>
    </rPh>
    <phoneticPr fontId="5"/>
  </si>
  <si>
    <t xml:space="preserve"> GⅡ　51週　2例</t>
    <rPh sb="9" eb="10">
      <t>レイ</t>
    </rPh>
    <phoneticPr fontId="5"/>
  </si>
  <si>
    <t>ノロウイルス指数平年より低いものの感染中</t>
    <rPh sb="6" eb="8">
      <t>シスウ</t>
    </rPh>
    <rPh sb="8" eb="10">
      <t>ヘイネン</t>
    </rPh>
    <rPh sb="12" eb="13">
      <t>ヒク</t>
    </rPh>
    <rPh sb="17" eb="20">
      <t>カンセンチュウ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</si>
</sst>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 numFmtId="185" formatCode="0_);[Red]\(0\)"/>
    <numFmt numFmtId="186" formatCode="#,##0_);[Red]\(#,##0\)"/>
  </numFmts>
  <fonts count="22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16"/>
      <color indexed="4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sz val="12.55"/>
      <color theme="1"/>
      <name val="Inherit"/>
      <family val="2"/>
    </font>
    <font>
      <sz val="12.55"/>
      <color theme="0"/>
      <name val="Inherit"/>
      <family val="2"/>
    </font>
    <font>
      <sz val="12.55"/>
      <color theme="0"/>
      <name val="ＭＳ Ｐゴシック"/>
      <family val="3"/>
      <charset val="128"/>
    </font>
    <font>
      <b/>
      <sz val="11"/>
      <color rgb="FFFF0000"/>
      <name val="ＭＳ Ｐゴシック"/>
      <family val="3"/>
      <charset val="128"/>
      <scheme val="minor"/>
    </font>
    <font>
      <b/>
      <sz val="12"/>
      <color rgb="FF222222"/>
      <name val="游ゴシック"/>
      <family val="3"/>
      <charset val="128"/>
    </font>
    <font>
      <b/>
      <sz val="11"/>
      <color theme="1"/>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font>
    <font>
      <sz val="10.5"/>
      <color theme="1"/>
      <name val="游明朝"/>
      <family val="1"/>
      <charset val="128"/>
    </font>
    <font>
      <sz val="7"/>
      <color theme="1"/>
      <name val="Times New Roman"/>
      <family val="1"/>
    </font>
    <font>
      <sz val="9"/>
      <color theme="1"/>
      <name val="游明朝"/>
      <family val="1"/>
      <charset val="128"/>
    </font>
    <font>
      <sz val="8"/>
      <color theme="1"/>
      <name val="游明朝"/>
      <family val="1"/>
      <charset val="128"/>
    </font>
    <font>
      <b/>
      <u/>
      <sz val="18"/>
      <color indexed="10"/>
      <name val="ＭＳ Ｐゴシック"/>
      <family val="3"/>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sz val="10.5"/>
      <color rgb="FFFF0000"/>
      <name val="游明朝"/>
      <family val="1"/>
      <charset val="128"/>
    </font>
    <font>
      <b/>
      <sz val="12"/>
      <color rgb="FFFF0000"/>
      <name val="メイリオ"/>
      <family val="3"/>
      <charset val="128"/>
    </font>
    <font>
      <sz val="11"/>
      <color theme="1"/>
      <name val="Inherit"/>
      <family val="2"/>
    </font>
    <font>
      <sz val="11"/>
      <color theme="0"/>
      <name val="Inherit"/>
      <family val="2"/>
    </font>
    <font>
      <sz val="11"/>
      <color theme="0"/>
      <name val="ＭＳ Ｐゴシック"/>
      <family val="3"/>
      <charset val="128"/>
    </font>
    <font>
      <sz val="11"/>
      <color theme="1"/>
      <name val="游明朝"/>
      <family val="1"/>
      <charset val="128"/>
    </font>
    <font>
      <sz val="10"/>
      <color theme="0"/>
      <name val="Inherit"/>
      <family val="3"/>
      <charset val="128"/>
    </font>
    <font>
      <sz val="10"/>
      <color theme="0"/>
      <name val="ＭＳ Ｐゴシック"/>
      <family val="3"/>
      <charset val="128"/>
    </font>
    <font>
      <sz val="10"/>
      <color theme="0"/>
      <name val="Inherit"/>
      <family val="2"/>
    </font>
    <font>
      <sz val="11"/>
      <color rgb="FFFF0000"/>
      <name val="ＭＳ Ｐゴシック"/>
      <family val="3"/>
      <charset val="128"/>
    </font>
    <font>
      <b/>
      <sz val="14"/>
      <color theme="4"/>
      <name val="ＭＳ Ｐゴシック"/>
      <family val="3"/>
      <charset val="128"/>
    </font>
    <font>
      <sz val="11"/>
      <color theme="1"/>
      <name val="Meiryo"/>
      <family val="3"/>
      <charset val="128"/>
    </font>
    <font>
      <sz val="12.55"/>
      <name val="ＭＳ Ｐゴシック"/>
      <family val="3"/>
      <charset val="128"/>
    </font>
    <font>
      <b/>
      <sz val="20"/>
      <name val="游ゴシック"/>
      <family val="3"/>
      <charset val="128"/>
    </font>
    <font>
      <b/>
      <sz val="16"/>
      <color theme="0"/>
      <name val="ＭＳ Ｐゴシック"/>
      <family val="3"/>
      <charset val="128"/>
    </font>
    <font>
      <sz val="6"/>
      <name val="ＭＳ Ｐゴシック"/>
      <family val="3"/>
      <charset val="128"/>
      <scheme val="minor"/>
    </font>
    <font>
      <b/>
      <sz val="16"/>
      <color theme="1"/>
      <name val="游明朝"/>
      <family val="1"/>
      <charset val="128"/>
    </font>
    <font>
      <b/>
      <sz val="16"/>
      <name val="ＭＳ Ｐゴシック"/>
      <family val="3"/>
      <charset val="128"/>
    </font>
    <font>
      <sz val="20"/>
      <name val="ＭＳ Ｐゴシック"/>
      <family val="3"/>
      <charset val="128"/>
    </font>
    <font>
      <b/>
      <sz val="22"/>
      <name val="ＭＳ Ｐゴシック"/>
      <family val="3"/>
      <charset val="128"/>
    </font>
    <font>
      <b/>
      <sz val="20"/>
      <color rgb="FF000000"/>
      <name val="ＭＳ Ｐゴシック"/>
      <family val="3"/>
      <charset val="128"/>
    </font>
    <font>
      <sz val="11"/>
      <name val="ＭＳ Ｐゴシック"/>
      <family val="3"/>
      <charset val="128"/>
      <scheme val="minor"/>
    </font>
    <font>
      <b/>
      <sz val="10"/>
      <name val="ＭＳ Ｐゴシック"/>
      <family val="3"/>
      <charset val="128"/>
    </font>
    <font>
      <b/>
      <u/>
      <sz val="12"/>
      <name val="ＭＳ Ｐゴシック"/>
      <family val="3"/>
      <charset val="128"/>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20"/>
      <color theme="0"/>
      <name val="ＭＳ Ｐゴシック"/>
      <family val="3"/>
      <charset val="128"/>
    </font>
    <font>
      <sz val="7"/>
      <color theme="1"/>
      <name val="游明朝"/>
      <family val="1"/>
      <charset val="128"/>
    </font>
    <font>
      <b/>
      <sz val="16"/>
      <color rgb="FFFF0000"/>
      <name val="游明朝"/>
      <family val="1"/>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sz val="10"/>
      <color rgb="FFFFC000"/>
      <name val="ＭＳ Ｐゴシック"/>
      <family val="3"/>
      <charset val="128"/>
    </font>
    <font>
      <sz val="10"/>
      <color indexed="50"/>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6"/>
      <color theme="1"/>
      <name val="ＭＳ Ｐゴシック"/>
      <family val="3"/>
      <charset val="128"/>
      <scheme val="minor"/>
    </font>
    <font>
      <b/>
      <sz val="10"/>
      <color theme="0"/>
      <name val="ＭＳ Ｐゴシック"/>
      <family val="3"/>
      <charset val="128"/>
    </font>
    <font>
      <b/>
      <u/>
      <sz val="12"/>
      <color theme="0"/>
      <name val="ＭＳ Ｐゴシック"/>
      <family val="3"/>
      <charset val="128"/>
    </font>
    <font>
      <u/>
      <sz val="13"/>
      <color theme="0"/>
      <name val="Inherit"/>
    </font>
    <font>
      <b/>
      <u/>
      <sz val="13"/>
      <color rgb="FFFFFF00"/>
      <name val="Inherit"/>
    </font>
    <font>
      <b/>
      <sz val="18"/>
      <color rgb="FFFFFF00"/>
      <name val="ＭＳ Ｐゴシック"/>
      <family val="3"/>
      <charset val="128"/>
    </font>
    <font>
      <b/>
      <sz val="12"/>
      <color rgb="FFFFFF00"/>
      <name val="ＭＳ Ｐゴシック"/>
      <family val="3"/>
      <charset val="128"/>
    </font>
    <font>
      <b/>
      <sz val="11"/>
      <color rgb="FFFFFF00"/>
      <name val="ＭＳ Ｐゴシック"/>
      <family val="3"/>
      <charset val="128"/>
    </font>
    <font>
      <sz val="11"/>
      <color rgb="FFFFFF00"/>
      <name val="ＭＳ Ｐゴシック"/>
      <family val="3"/>
      <charset val="128"/>
      <scheme val="minor"/>
    </font>
    <font>
      <b/>
      <sz val="16"/>
      <name val="Arial"/>
      <family val="2"/>
      <charset val="128"/>
    </font>
    <font>
      <b/>
      <sz val="18"/>
      <color rgb="FFFF0000"/>
      <name val="Arial"/>
      <family val="2"/>
    </font>
    <font>
      <b/>
      <sz val="18"/>
      <color rgb="FFFF0000"/>
      <name val="ＭＳ Ｐゴシック"/>
      <family val="2"/>
      <charset val="128"/>
    </font>
    <font>
      <sz val="13"/>
      <color theme="0"/>
      <name val="Inherit"/>
      <family val="2"/>
    </font>
    <font>
      <sz val="13"/>
      <color theme="0"/>
      <name val="Inherit"/>
    </font>
    <font>
      <b/>
      <sz val="16"/>
      <color rgb="FFFF0000"/>
      <name val="ＭＳ Ｐゴシック"/>
      <family val="3"/>
      <charset val="128"/>
      <scheme val="minor"/>
    </font>
    <font>
      <b/>
      <u/>
      <sz val="16"/>
      <color indexed="12"/>
      <name val="ＭＳ Ｐゴシック"/>
      <family val="3"/>
      <charset val="128"/>
    </font>
    <font>
      <sz val="10"/>
      <color theme="0" tint="-0.14999847407452621"/>
      <name val="ＭＳ Ｐゴシック"/>
      <family val="3"/>
      <charset val="128"/>
    </font>
    <font>
      <sz val="13"/>
      <color theme="0"/>
      <name val="ＭＳ Ｐゴシック"/>
      <family val="3"/>
      <charset val="128"/>
    </font>
    <font>
      <sz val="13"/>
      <color theme="0"/>
      <name val="Arial"/>
      <family val="2"/>
    </font>
    <font>
      <b/>
      <sz val="18"/>
      <color indexed="8"/>
      <name val="ＭＳ Ｐゴシック"/>
      <family val="3"/>
      <charset val="128"/>
    </font>
    <font>
      <b/>
      <sz val="12"/>
      <color rgb="FF000000"/>
      <name val="ＭＳ Ｐゴシック"/>
      <family val="3"/>
      <charset val="128"/>
    </font>
    <font>
      <b/>
      <sz val="12"/>
      <name val="Arial"/>
      <family val="2"/>
    </font>
    <font>
      <b/>
      <sz val="12"/>
      <color rgb="FFFF0000"/>
      <name val="Arial"/>
      <family val="2"/>
    </font>
    <font>
      <b/>
      <sz val="12"/>
      <name val="ＭＳ Ｐゴシック"/>
      <family val="2"/>
      <charset val="128"/>
    </font>
    <font>
      <sz val="20"/>
      <color rgb="FF000000"/>
      <name val="ＭＳ Ｐゴシック"/>
      <family val="3"/>
      <charset val="128"/>
    </font>
    <font>
      <b/>
      <sz val="12"/>
      <name val="ＭＳ Ｐゴシック"/>
      <family val="3"/>
      <charset val="128"/>
      <scheme val="minor"/>
    </font>
    <font>
      <sz val="12"/>
      <name val="Arial"/>
      <family val="2"/>
    </font>
    <font>
      <b/>
      <sz val="11"/>
      <color theme="1"/>
      <name val="ＭＳ Ｐゴシック"/>
      <family val="3"/>
      <charset val="128"/>
    </font>
    <font>
      <b/>
      <sz val="20"/>
      <color theme="1"/>
      <name val="ＭＳ Ｐゴシック"/>
      <family val="3"/>
      <charset val="128"/>
      <scheme val="minor"/>
    </font>
    <font>
      <sz val="20"/>
      <color theme="1"/>
      <name val="ＭＳ Ｐゴシック"/>
      <family val="3"/>
      <charset val="128"/>
      <scheme val="minor"/>
    </font>
    <font>
      <b/>
      <sz val="10"/>
      <color rgb="FFFFFFFF"/>
      <name val="Arial"/>
      <family val="2"/>
    </font>
    <font>
      <b/>
      <sz val="16"/>
      <color rgb="FFFF0000"/>
      <name val="Arial"/>
      <family val="2"/>
      <charset val="128"/>
    </font>
    <font>
      <sz val="14"/>
      <color theme="1"/>
      <name val="ＭＳ Ｐゴシック"/>
      <family val="3"/>
      <charset val="128"/>
      <scheme val="minor"/>
    </font>
    <font>
      <sz val="11"/>
      <color rgb="FF000000"/>
      <name val="ＭＳ Ｐゴシック"/>
      <family val="3"/>
      <charset val="128"/>
    </font>
    <font>
      <b/>
      <sz val="13"/>
      <color theme="0"/>
      <name val="Arial"/>
      <family val="2"/>
    </font>
    <font>
      <b/>
      <sz val="20"/>
      <name val="ＭＳ Ｐゴシック"/>
      <family val="3"/>
      <charset val="134"/>
    </font>
    <font>
      <b/>
      <sz val="20"/>
      <color rgb="FF000000"/>
      <name val="メイリオ"/>
      <family val="3"/>
      <charset val="128"/>
    </font>
    <font>
      <b/>
      <sz val="12"/>
      <name val="Segoe UI"/>
      <family val="2"/>
    </font>
    <font>
      <sz val="13"/>
      <color theme="0"/>
      <name val="ＭＳ ゴシック"/>
      <family val="3"/>
      <charset val="128"/>
    </font>
    <font>
      <b/>
      <sz val="20"/>
      <name val="メイリオ"/>
      <family val="3"/>
      <charset val="128"/>
    </font>
    <font>
      <b/>
      <sz val="20"/>
      <color indexed="8"/>
      <name val="メイリオ"/>
      <family val="3"/>
      <charset val="128"/>
    </font>
    <font>
      <b/>
      <sz val="14"/>
      <name val="Arial"/>
      <family val="2"/>
    </font>
    <font>
      <sz val="14"/>
      <name val="Arial"/>
      <family val="2"/>
    </font>
    <font>
      <b/>
      <sz val="14"/>
      <color theme="0"/>
      <name val="ＭＳ Ｐゴシック"/>
      <family val="3"/>
      <charset val="128"/>
    </font>
    <font>
      <sz val="13"/>
      <color theme="0"/>
      <name val="ＭＳ Ｐゴシック"/>
      <family val="3"/>
      <charset val="128"/>
      <scheme val="minor"/>
    </font>
    <font>
      <sz val="13"/>
      <color theme="0"/>
      <name val="9,776"/>
    </font>
    <font>
      <sz val="10"/>
      <color theme="5" tint="0.39997558519241921"/>
      <name val="ＭＳ Ｐゴシック"/>
      <family val="3"/>
      <charset val="128"/>
    </font>
    <font>
      <sz val="11"/>
      <color theme="1"/>
      <name val="ＭＳ Ｐゴシック"/>
      <family val="3"/>
      <charset val="128"/>
      <scheme val="major"/>
    </font>
    <font>
      <sz val="11"/>
      <name val="ＭＳ Ｐゴシック"/>
      <family val="3"/>
      <charset val="128"/>
      <scheme val="major"/>
    </font>
    <font>
      <sz val="13"/>
      <color theme="0"/>
      <name val="游ゴシック"/>
      <family val="2"/>
      <charset val="128"/>
    </font>
    <font>
      <b/>
      <sz val="13"/>
      <color rgb="FFFFFF00"/>
      <name val="Inherit"/>
    </font>
    <font>
      <b/>
      <sz val="18"/>
      <color theme="1"/>
      <name val="ＭＳ Ｐゴシック"/>
      <family val="3"/>
      <charset val="128"/>
      <scheme val="minor"/>
    </font>
    <font>
      <b/>
      <sz val="14"/>
      <color theme="1"/>
      <name val="BIZ UDPゴシック"/>
      <family val="3"/>
      <charset val="128"/>
    </font>
    <font>
      <b/>
      <sz val="24"/>
      <color theme="1"/>
      <name val="BIZ UDPゴシック"/>
      <family val="3"/>
      <charset val="128"/>
    </font>
    <font>
      <b/>
      <sz val="20"/>
      <color rgb="FFFF0000"/>
      <name val="BIZ UDPゴシック"/>
      <family val="3"/>
      <charset val="128"/>
    </font>
    <font>
      <b/>
      <sz val="14"/>
      <color rgb="FF2B2B2B"/>
      <name val="Arial"/>
      <family val="3"/>
      <charset val="128"/>
    </font>
    <font>
      <b/>
      <sz val="14"/>
      <color rgb="FF2B2B2B"/>
      <name val="Arial"/>
      <family val="2"/>
    </font>
    <font>
      <u/>
      <sz val="10"/>
      <color rgb="FF24890D"/>
      <name val="Inherit"/>
      <family val="2"/>
    </font>
    <font>
      <b/>
      <sz val="11"/>
      <name val="游ゴシック"/>
      <family val="3"/>
      <charset val="128"/>
    </font>
    <font>
      <b/>
      <sz val="11"/>
      <color theme="1"/>
      <name val="游ゴシック"/>
      <family val="3"/>
      <charset val="128"/>
    </font>
    <font>
      <b/>
      <sz val="13"/>
      <color theme="0"/>
      <name val="Inherit"/>
    </font>
    <font>
      <sz val="19"/>
      <name val="ＭＳ Ｐゴシック"/>
      <family val="3"/>
      <charset val="128"/>
    </font>
    <font>
      <sz val="16"/>
      <name val="Microsoft YaHei"/>
      <family val="3"/>
      <charset val="128"/>
    </font>
    <font>
      <b/>
      <sz val="9"/>
      <color rgb="FFFF0000"/>
      <name val="ＭＳ Ｐゴシック"/>
      <family val="3"/>
      <charset val="128"/>
    </font>
    <font>
      <b/>
      <sz val="20"/>
      <color theme="1"/>
      <name val="BIZ UDPゴシック"/>
      <family val="3"/>
      <charset val="128"/>
    </font>
    <font>
      <b/>
      <sz val="22"/>
      <color theme="1"/>
      <name val="BIZ UDPゴシック"/>
      <family val="3"/>
      <charset val="128"/>
    </font>
    <font>
      <b/>
      <sz val="13"/>
      <color theme="0"/>
      <name val="Inherit"/>
      <family val="2"/>
    </font>
    <font>
      <b/>
      <sz val="13"/>
      <color theme="0"/>
      <name val="ＭＳ Ｐゴシック"/>
      <family val="3"/>
      <charset val="128"/>
    </font>
    <font>
      <b/>
      <sz val="16"/>
      <color theme="1"/>
      <name val="ＭＳ Ｐゴシック"/>
      <family val="3"/>
      <charset val="128"/>
    </font>
    <font>
      <b/>
      <sz val="14"/>
      <color theme="1"/>
      <name val="ＭＳ Ｐゴシック"/>
      <family val="3"/>
      <charset val="128"/>
      <scheme val="minor"/>
    </font>
    <font>
      <b/>
      <sz val="18"/>
      <name val="Microsoft JhengHei UI"/>
      <family val="3"/>
      <charset val="134"/>
    </font>
    <font>
      <sz val="18"/>
      <color theme="1"/>
      <name val="ＭＳ Ｐゴシック"/>
      <family val="3"/>
      <charset val="128"/>
      <scheme val="minor"/>
    </font>
    <font>
      <b/>
      <sz val="24"/>
      <color theme="0"/>
      <name val="BIZ UDPゴシック"/>
      <family val="3"/>
      <charset val="128"/>
    </font>
    <font>
      <u/>
      <sz val="18"/>
      <color indexed="12"/>
      <name val="ＭＳ Ｐゴシック"/>
      <family val="3"/>
      <charset val="128"/>
    </font>
    <font>
      <b/>
      <sz val="18"/>
      <color theme="1"/>
      <name val="BIZ UDPゴシック"/>
      <family val="3"/>
      <charset val="128"/>
    </font>
    <font>
      <b/>
      <sz val="18"/>
      <color rgb="FFFF0000"/>
      <name val="BIZ UDPゴシック"/>
      <family val="3"/>
      <charset val="128"/>
    </font>
    <font>
      <sz val="20"/>
      <color indexed="9"/>
      <name val="ＭＳ Ｐゴシック"/>
      <family val="3"/>
      <charset val="128"/>
    </font>
    <font>
      <sz val="8.8000000000000007"/>
      <color indexed="23"/>
      <name val="ＭＳ Ｐゴシック"/>
      <family val="3"/>
      <charset val="128"/>
    </font>
    <font>
      <sz val="10"/>
      <name val="Arial"/>
      <family val="2"/>
    </font>
    <font>
      <b/>
      <sz val="14"/>
      <color indexed="53"/>
      <name val="ＭＳ Ｐゴシック"/>
      <family val="3"/>
      <charset val="128"/>
    </font>
    <font>
      <sz val="14"/>
      <color indexed="63"/>
      <name val="Arial"/>
      <family val="2"/>
    </font>
    <font>
      <b/>
      <sz val="10"/>
      <color indexed="62"/>
      <name val="ＭＳ Ｐゴシック"/>
      <family val="3"/>
      <charset val="128"/>
    </font>
    <font>
      <sz val="10"/>
      <color indexed="62"/>
      <name val="ＭＳ Ｐゴシック"/>
      <family val="3"/>
      <charset val="128"/>
    </font>
    <font>
      <b/>
      <sz val="12"/>
      <color theme="5" tint="0.59999389629810485"/>
      <name val="ＭＳ Ｐゴシック"/>
      <family val="3"/>
      <charset val="128"/>
    </font>
    <font>
      <b/>
      <sz val="12"/>
      <color theme="7" tint="0.59999389629810485"/>
      <name val="ＭＳ Ｐゴシック"/>
      <family val="3"/>
      <charset val="128"/>
    </font>
    <font>
      <sz val="12"/>
      <color indexed="9"/>
      <name val="ＭＳ Ｐゴシック"/>
      <family val="3"/>
      <charset val="128"/>
    </font>
    <font>
      <b/>
      <sz val="14"/>
      <color indexed="12"/>
      <name val="ＭＳ Ｐゴシック"/>
      <family val="3"/>
      <charset val="128"/>
    </font>
    <font>
      <b/>
      <sz val="8"/>
      <color indexed="10"/>
      <name val="ＭＳ Ｐゴシック"/>
      <family val="3"/>
      <charset val="128"/>
    </font>
    <font>
      <b/>
      <sz val="12"/>
      <color indexed="52"/>
      <name val="ＭＳ Ｐゴシック"/>
      <family val="3"/>
      <charset val="128"/>
    </font>
  </fonts>
  <fills count="59">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46"/>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52"/>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AEAAAA"/>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rgb="FFC00000"/>
        <bgColor indexed="64"/>
      </patternFill>
    </fill>
    <fill>
      <patternFill patternType="solid">
        <fgColor theme="9" tint="-0.249977111117893"/>
        <bgColor indexed="64"/>
      </patternFill>
    </fill>
    <fill>
      <patternFill patternType="solid">
        <fgColor theme="9"/>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bgColor indexed="64"/>
      </patternFill>
    </fill>
    <fill>
      <patternFill patternType="solid">
        <fgColor rgb="FFFFCC99"/>
        <bgColor indexed="64"/>
      </patternFill>
    </fill>
    <fill>
      <patternFill patternType="solid">
        <fgColor rgb="FF6EF729"/>
        <bgColor indexed="64"/>
      </patternFill>
    </fill>
    <fill>
      <patternFill patternType="solid">
        <fgColor rgb="FFFF9900"/>
        <bgColor indexed="64"/>
      </patternFill>
    </fill>
    <fill>
      <patternFill patternType="solid">
        <fgColor rgb="FF92D050"/>
        <bgColor indexed="64"/>
      </patternFill>
    </fill>
    <fill>
      <patternFill patternType="solid">
        <fgColor theme="5" tint="0.39997558519241921"/>
        <bgColor indexed="64"/>
      </patternFill>
    </fill>
    <fill>
      <patternFill patternType="solid">
        <fgColor rgb="FF66CCFF"/>
        <bgColor indexed="64"/>
      </patternFill>
    </fill>
    <fill>
      <patternFill patternType="solid">
        <fgColor theme="4"/>
        <bgColor indexed="64"/>
      </patternFill>
    </fill>
    <fill>
      <patternFill patternType="solid">
        <fgColor theme="4" tint="0.39997558519241921"/>
        <bgColor indexed="64"/>
      </patternFill>
    </fill>
    <fill>
      <patternFill patternType="solid">
        <fgColor theme="3"/>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indexed="12"/>
        <bgColor indexed="64"/>
      </patternFill>
    </fill>
    <fill>
      <patternFill patternType="solid">
        <fgColor indexed="45"/>
        <bgColor indexed="64"/>
      </patternFill>
    </fill>
    <fill>
      <patternFill patternType="solid">
        <fgColor indexed="50"/>
        <bgColor indexed="64"/>
      </patternFill>
    </fill>
    <fill>
      <patternFill patternType="solid">
        <fgColor indexed="48"/>
        <bgColor indexed="64"/>
      </patternFill>
    </fill>
    <fill>
      <patternFill patternType="solid">
        <fgColor indexed="17"/>
        <bgColor indexed="64"/>
      </patternFill>
    </fill>
    <fill>
      <patternFill patternType="solid">
        <fgColor theme="8" tint="-0.499984740745262"/>
        <bgColor indexed="64"/>
      </patternFill>
    </fill>
  </fills>
  <borders count="245">
    <border>
      <left/>
      <right/>
      <top/>
      <bottom/>
      <diagonal/>
    </border>
    <border>
      <left style="medium">
        <color indexed="12"/>
      </left>
      <right style="medium">
        <color indexed="12"/>
      </right>
      <top style="double">
        <color indexed="12"/>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right style="medium">
        <color indexed="12"/>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23"/>
      </left>
      <right style="medium">
        <color indexed="23"/>
      </right>
      <top/>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thin">
        <color indexed="12"/>
      </top>
      <bottom style="medium">
        <color indexed="12"/>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right style="medium">
        <color indexed="12"/>
      </right>
      <top/>
      <bottom style="thin">
        <color indexed="12"/>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thin">
        <color indexed="12"/>
      </top>
      <bottom style="thin">
        <color indexed="12"/>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rgb="FF888888"/>
      </right>
      <top/>
      <bottom style="medium">
        <color rgb="FF888888"/>
      </bottom>
      <diagonal/>
    </border>
    <border>
      <left style="medium">
        <color indexed="12"/>
      </left>
      <right style="medium">
        <color indexed="12"/>
      </right>
      <top style="thin">
        <color indexed="12"/>
      </top>
      <bottom style="medium">
        <color indexed="12"/>
      </bottom>
      <diagonal/>
    </border>
    <border>
      <left style="medium">
        <color indexed="12"/>
      </left>
      <right/>
      <top style="thin">
        <color indexed="12"/>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thin">
        <color auto="1"/>
      </left>
      <right style="thin">
        <color auto="1"/>
      </right>
      <top style="medium">
        <color theme="0" tint="-0.24994659260841701"/>
      </top>
      <bottom style="medium">
        <color theme="0" tint="-0.24994659260841701"/>
      </bottom>
      <diagonal/>
    </border>
    <border>
      <left style="thin">
        <color auto="1"/>
      </left>
      <right/>
      <top style="medium">
        <color theme="0" tint="-0.24994659260841701"/>
      </top>
      <bottom style="medium">
        <color theme="0" tint="-0.24994659260841701"/>
      </bottom>
      <diagonal/>
    </border>
    <border>
      <left style="medium">
        <color indexed="23"/>
      </left>
      <right/>
      <top/>
      <bottom style="medium">
        <color indexed="55"/>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theme="0" tint="-0.24994659260841701"/>
      </left>
      <right style="thin">
        <color auto="1"/>
      </right>
      <top style="medium">
        <color theme="0" tint="-0.24994659260841701"/>
      </top>
      <bottom style="medium">
        <color theme="0" tint="-0.24994659260841701"/>
      </bottom>
      <diagonal/>
    </border>
    <border>
      <left style="thin">
        <color auto="1"/>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indexed="23"/>
      </bottom>
      <diagonal/>
    </border>
    <border>
      <left/>
      <right/>
      <top style="thin">
        <color indexed="23"/>
      </top>
      <bottom style="medium">
        <color indexed="23"/>
      </bottom>
      <diagonal/>
    </border>
    <border>
      <left/>
      <right style="thin">
        <color indexed="23"/>
      </right>
      <top style="thin">
        <color indexed="23"/>
      </top>
      <bottom style="medium">
        <color indexed="23"/>
      </bottom>
      <diagonal/>
    </border>
    <border>
      <left style="thin">
        <color indexed="23"/>
      </left>
      <right style="thin">
        <color indexed="23"/>
      </right>
      <top style="thin">
        <color indexed="23"/>
      </top>
      <bottom style="medium">
        <color indexed="23"/>
      </bottom>
      <diagonal/>
    </border>
    <border>
      <left style="thin">
        <color indexed="23"/>
      </left>
      <right style="thick">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ck">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right/>
      <top style="medium">
        <color indexed="12"/>
      </top>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style="thick">
        <color indexed="12"/>
      </left>
      <right/>
      <top/>
      <bottom style="medium">
        <color indexed="12"/>
      </bottom>
      <diagonal/>
    </border>
    <border>
      <left style="thick">
        <color indexed="12"/>
      </left>
      <right style="medium">
        <color indexed="12"/>
      </right>
      <top style="medium">
        <color indexed="12"/>
      </top>
      <bottom/>
      <diagonal/>
    </border>
    <border>
      <left style="thick">
        <color indexed="12"/>
      </left>
      <right style="medium">
        <color indexed="12"/>
      </right>
      <top/>
      <bottom style="medium">
        <color indexed="12"/>
      </bottom>
      <diagonal/>
    </border>
    <border>
      <left style="thick">
        <color indexed="12"/>
      </left>
      <right style="medium">
        <color indexed="12"/>
      </right>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12"/>
      </top>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auto="1"/>
      </left>
      <right/>
      <top/>
      <bottom style="thick">
        <color indexed="12"/>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style="medium">
        <color auto="1"/>
      </left>
      <right style="medium">
        <color indexed="12"/>
      </right>
      <top style="medium">
        <color indexed="12"/>
      </top>
      <bottom style="thin">
        <color indexed="12"/>
      </bottom>
      <diagonal/>
    </border>
    <border>
      <left style="medium">
        <color indexed="12"/>
      </left>
      <right style="medium">
        <color indexed="12"/>
      </right>
      <top/>
      <bottom style="medium">
        <color auto="1"/>
      </bottom>
      <diagonal/>
    </border>
    <border>
      <left style="medium">
        <color indexed="12"/>
      </left>
      <right style="medium">
        <color auto="1"/>
      </right>
      <top style="medium">
        <color indexed="12"/>
      </top>
      <bottom style="medium">
        <color auto="1"/>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medium">
        <color rgb="FFD0D0D0"/>
      </right>
      <top/>
      <bottom style="medium">
        <color rgb="FFD0D0D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auto="1"/>
      </left>
      <right style="thick">
        <color indexed="12"/>
      </right>
      <top style="thin">
        <color rgb="FF0070C0"/>
      </top>
      <bottom style="thick">
        <color indexed="12"/>
      </bottom>
      <diagonal/>
    </border>
    <border>
      <left style="medium">
        <color auto="1"/>
      </left>
      <right style="medium">
        <color indexed="12"/>
      </right>
      <top style="thin">
        <color rgb="FF0070C0"/>
      </top>
      <bottom style="medium">
        <color auto="1"/>
      </bottom>
      <diagonal/>
    </border>
    <border>
      <left style="medium">
        <color rgb="FF888888"/>
      </left>
      <right/>
      <top/>
      <bottom style="medium">
        <color rgb="FF888888"/>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12"/>
      </right>
      <top style="thin">
        <color indexed="12"/>
      </top>
      <bottom style="thick">
        <color indexed="1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12"/>
      </left>
      <right/>
      <top style="thin">
        <color indexed="12"/>
      </top>
      <bottom style="medium">
        <color indexed="12"/>
      </bottom>
      <diagonal/>
    </border>
    <border>
      <left style="thin">
        <color indexed="64"/>
      </left>
      <right style="thin">
        <color indexed="64"/>
      </right>
      <top/>
      <bottom/>
      <diagonal/>
    </border>
    <border>
      <left style="thick">
        <color rgb="FFFFFF00"/>
      </left>
      <right/>
      <top style="thick">
        <color rgb="FFFFFF00"/>
      </top>
      <bottom/>
      <diagonal/>
    </border>
    <border>
      <left/>
      <right/>
      <top style="thick">
        <color rgb="FFFFFF00"/>
      </top>
      <bottom/>
      <diagonal/>
    </border>
    <border>
      <left/>
      <right style="thick">
        <color rgb="FFFFFF00"/>
      </right>
      <top style="thick">
        <color rgb="FFFFFF00"/>
      </top>
      <bottom/>
      <diagonal/>
    </border>
    <border>
      <left style="thick">
        <color rgb="FFFFFF00"/>
      </left>
      <right/>
      <top/>
      <bottom/>
      <diagonal/>
    </border>
    <border>
      <left/>
      <right style="thick">
        <color rgb="FFFFFF00"/>
      </right>
      <top/>
      <bottom/>
      <diagonal/>
    </border>
    <border>
      <left style="thick">
        <color rgb="FFFFFF00"/>
      </left>
      <right/>
      <top/>
      <bottom style="thick">
        <color rgb="FFFFFF00"/>
      </bottom>
      <diagonal/>
    </border>
    <border>
      <left/>
      <right/>
      <top/>
      <bottom style="thick">
        <color rgb="FFFFFF00"/>
      </bottom>
      <diagonal/>
    </border>
    <border>
      <left/>
      <right style="thick">
        <color rgb="FFFFFF00"/>
      </right>
      <top/>
      <bottom style="thick">
        <color rgb="FFFFFF00"/>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22">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1" fillId="0" borderId="0">
      <alignment vertical="center"/>
    </xf>
    <xf numFmtId="0" fontId="6" fillId="0" borderId="0"/>
    <xf numFmtId="0" fontId="71" fillId="0" borderId="0">
      <alignment vertical="center"/>
    </xf>
    <xf numFmtId="0" fontId="6" fillId="0" borderId="0"/>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3" fillId="0" borderId="0">
      <alignment vertical="center"/>
    </xf>
    <xf numFmtId="0" fontId="4" fillId="0" borderId="0">
      <alignment vertical="center"/>
    </xf>
    <xf numFmtId="0" fontId="7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cellStyleXfs>
  <cellXfs count="917">
    <xf numFmtId="0" fontId="0" fillId="0" borderId="0" xfId="0">
      <alignment vertical="center"/>
    </xf>
    <xf numFmtId="0" fontId="6" fillId="0" borderId="0" xfId="2">
      <alignment vertical="center"/>
    </xf>
    <xf numFmtId="0" fontId="6" fillId="2" borderId="0" xfId="2" applyFill="1" applyBorder="1" applyAlignment="1">
      <alignment horizontal="center" vertical="center"/>
    </xf>
    <xf numFmtId="14" fontId="19" fillId="3" borderId="2" xfId="2" applyNumberFormat="1" applyFont="1" applyFill="1" applyBorder="1" applyAlignment="1">
      <alignment horizontal="center" vertical="center" shrinkToFit="1"/>
    </xf>
    <xf numFmtId="0" fontId="10" fillId="0" borderId="0" xfId="2" applyFont="1" applyFill="1" applyBorder="1" applyAlignment="1">
      <alignment horizontal="center" vertical="center"/>
    </xf>
    <xf numFmtId="14" fontId="10" fillId="0" borderId="0" xfId="2" applyNumberFormat="1" applyFont="1" applyFill="1" applyBorder="1" applyAlignment="1">
      <alignment horizontal="center" vertical="center"/>
    </xf>
    <xf numFmtId="0" fontId="10" fillId="0" borderId="0" xfId="2" applyFont="1" applyFill="1" applyBorder="1" applyAlignment="1">
      <alignment vertical="top" wrapText="1"/>
    </xf>
    <xf numFmtId="0" fontId="6" fillId="0" borderId="0" xfId="2" applyFill="1" applyBorder="1">
      <alignment vertical="center"/>
    </xf>
    <xf numFmtId="0" fontId="6" fillId="0" borderId="0" xfId="2" applyFont="1" applyFill="1" applyBorder="1" applyAlignment="1">
      <alignment vertical="center"/>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23" fillId="4" borderId="7" xfId="2" applyFont="1" applyFill="1" applyBorder="1" applyAlignment="1">
      <alignment horizontal="center" vertical="center" wrapText="1"/>
    </xf>
    <xf numFmtId="0" fontId="23" fillId="4" borderId="8" xfId="2" applyFont="1" applyFill="1" applyBorder="1" applyAlignment="1">
      <alignment horizontal="center" vertical="center" wrapText="1"/>
    </xf>
    <xf numFmtId="0" fontId="24" fillId="5" borderId="9" xfId="2" applyFont="1" applyFill="1" applyBorder="1" applyAlignment="1">
      <alignment horizontal="center" vertical="center" wrapText="1"/>
    </xf>
    <xf numFmtId="0" fontId="6" fillId="6" borderId="0" xfId="2" applyFill="1">
      <alignment vertical="center"/>
    </xf>
    <xf numFmtId="177" fontId="12" fillId="6" borderId="10" xfId="2" applyNumberFormat="1" applyFont="1" applyFill="1" applyBorder="1" applyAlignment="1">
      <alignment horizontal="center" vertical="center" shrinkToFit="1"/>
    </xf>
    <xf numFmtId="177" fontId="12" fillId="3" borderId="10" xfId="2" applyNumberFormat="1" applyFont="1" applyFill="1" applyBorder="1" applyAlignment="1">
      <alignment horizontal="center" vertical="center" shrinkToFit="1"/>
    </xf>
    <xf numFmtId="177" fontId="23" fillId="6" borderId="11" xfId="2" applyNumberFormat="1" applyFont="1" applyFill="1" applyBorder="1" applyAlignment="1">
      <alignment horizontal="center" vertical="center" wrapText="1"/>
    </xf>
    <xf numFmtId="0" fontId="6" fillId="0" borderId="12" xfId="2" applyBorder="1">
      <alignment vertical="center"/>
    </xf>
    <xf numFmtId="0" fontId="23" fillId="6" borderId="14" xfId="2" applyFont="1" applyFill="1" applyBorder="1" applyAlignment="1">
      <alignment horizontal="center" vertical="center"/>
    </xf>
    <xf numFmtId="0" fontId="23" fillId="0" borderId="12" xfId="2" applyFont="1" applyBorder="1">
      <alignment vertical="center"/>
    </xf>
    <xf numFmtId="0" fontId="0" fillId="0" borderId="10" xfId="0" applyBorder="1" applyAlignment="1">
      <alignment horizontal="center" vertical="center" wrapText="1"/>
    </xf>
    <xf numFmtId="0" fontId="0" fillId="2" borderId="10" xfId="0" applyFill="1" applyBorder="1" applyAlignment="1">
      <alignment horizontal="center" vertical="center" wrapText="1"/>
    </xf>
    <xf numFmtId="0" fontId="6" fillId="0" borderId="10" xfId="2" applyBorder="1" applyAlignment="1">
      <alignment horizontal="center" vertical="center" wrapText="1"/>
    </xf>
    <xf numFmtId="0" fontId="23" fillId="6" borderId="16" xfId="2" applyFont="1" applyFill="1" applyBorder="1" applyAlignment="1">
      <alignment horizontal="center" vertical="center"/>
    </xf>
    <xf numFmtId="0" fontId="23" fillId="6" borderId="9" xfId="2" applyFont="1" applyFill="1" applyBorder="1" applyAlignment="1">
      <alignment horizontal="center" vertical="center"/>
    </xf>
    <xf numFmtId="0" fontId="23" fillId="0" borderId="16" xfId="2" applyFont="1" applyBorder="1" applyAlignment="1">
      <alignment horizontal="center" vertical="center"/>
    </xf>
    <xf numFmtId="0" fontId="6" fillId="2" borderId="10" xfId="2" applyFill="1" applyBorder="1" applyAlignment="1">
      <alignment horizontal="center" vertical="center" wrapText="1"/>
    </xf>
    <xf numFmtId="0" fontId="23" fillId="6" borderId="18" xfId="2" applyFont="1" applyFill="1" applyBorder="1" applyAlignment="1">
      <alignment horizontal="center" vertical="center"/>
    </xf>
    <xf numFmtId="177" fontId="17" fillId="6" borderId="19" xfId="2" applyNumberFormat="1" applyFont="1" applyFill="1" applyBorder="1" applyAlignment="1">
      <alignment horizontal="center" vertical="center" wrapText="1"/>
    </xf>
    <xf numFmtId="0" fontId="23" fillId="6" borderId="12" xfId="2" applyFont="1" applyFill="1" applyBorder="1" applyAlignment="1">
      <alignment horizontal="center" vertical="center"/>
    </xf>
    <xf numFmtId="0" fontId="6" fillId="6" borderId="18" xfId="2" applyFill="1" applyBorder="1">
      <alignment vertical="center"/>
    </xf>
    <xf numFmtId="0" fontId="6" fillId="6" borderId="19" xfId="2" applyFill="1" applyBorder="1">
      <alignment vertical="center"/>
    </xf>
    <xf numFmtId="0" fontId="6" fillId="6" borderId="12" xfId="2" applyFill="1" applyBorder="1">
      <alignment vertical="center"/>
    </xf>
    <xf numFmtId="0" fontId="6" fillId="6" borderId="20" xfId="2" applyFill="1" applyBorder="1">
      <alignment vertical="center"/>
    </xf>
    <xf numFmtId="0" fontId="14" fillId="6" borderId="21" xfId="2" applyFont="1" applyFill="1" applyBorder="1">
      <alignment vertical="center"/>
    </xf>
    <xf numFmtId="0" fontId="6" fillId="6" borderId="6" xfId="2" applyFill="1" applyBorder="1">
      <alignment vertical="center"/>
    </xf>
    <xf numFmtId="0" fontId="6" fillId="0" borderId="20" xfId="2" applyBorder="1">
      <alignment vertical="center"/>
    </xf>
    <xf numFmtId="0" fontId="6" fillId="6" borderId="22" xfId="2" applyFill="1" applyBorder="1">
      <alignment vertical="center"/>
    </xf>
    <xf numFmtId="0" fontId="6" fillId="6" borderId="23" xfId="2" applyFill="1" applyBorder="1">
      <alignment vertical="center"/>
    </xf>
    <xf numFmtId="0" fontId="6" fillId="6" borderId="24" xfId="2" applyFill="1" applyBorder="1">
      <alignment vertical="center"/>
    </xf>
    <xf numFmtId="0" fontId="6" fillId="0" borderId="25" xfId="2" applyBorder="1">
      <alignment vertical="center"/>
    </xf>
    <xf numFmtId="0" fontId="6" fillId="0" borderId="26" xfId="2" applyBorder="1">
      <alignment vertical="center"/>
    </xf>
    <xf numFmtId="0" fontId="6" fillId="0" borderId="27" xfId="2" applyBorder="1">
      <alignment vertical="center"/>
    </xf>
    <xf numFmtId="0" fontId="6" fillId="0" borderId="28" xfId="2" applyBorder="1">
      <alignment vertical="center"/>
    </xf>
    <xf numFmtId="0" fontId="18" fillId="3" borderId="29" xfId="2" applyFont="1" applyFill="1" applyBorder="1" applyAlignment="1">
      <alignment horizontal="center" vertical="center" wrapText="1"/>
    </xf>
    <xf numFmtId="0" fontId="25" fillId="0" borderId="0" xfId="2" applyFont="1" applyFill="1" applyBorder="1" applyAlignment="1">
      <alignment vertical="center"/>
    </xf>
    <xf numFmtId="0" fontId="21" fillId="0" borderId="0" xfId="2" applyFont="1" applyFill="1" applyBorder="1" applyAlignment="1">
      <alignment vertical="top" wrapText="1"/>
    </xf>
    <xf numFmtId="0" fontId="6" fillId="0" borderId="0" xfId="2" applyFont="1">
      <alignment vertical="center"/>
    </xf>
    <xf numFmtId="0" fontId="9" fillId="6" borderId="0" xfId="2" applyFont="1" applyFill="1" applyBorder="1" applyAlignment="1">
      <alignment horizontal="center" vertical="center" wrapText="1"/>
    </xf>
    <xf numFmtId="14" fontId="9" fillId="6" borderId="0" xfId="2" applyNumberFormat="1" applyFont="1" applyFill="1" applyBorder="1" applyAlignment="1">
      <alignment horizontal="center" vertical="center"/>
    </xf>
    <xf numFmtId="14" fontId="26" fillId="6" borderId="0" xfId="2" applyNumberFormat="1" applyFont="1" applyFill="1" applyBorder="1" applyAlignment="1">
      <alignment horizontal="center" vertical="center"/>
    </xf>
    <xf numFmtId="0" fontId="6" fillId="0" borderId="0" xfId="2" applyFont="1" applyAlignment="1">
      <alignment vertical="center"/>
    </xf>
    <xf numFmtId="0" fontId="6" fillId="0" borderId="0" xfId="2" applyFont="1" applyAlignment="1">
      <alignment horizontal="center" vertical="center"/>
    </xf>
    <xf numFmtId="0" fontId="26" fillId="0" borderId="0" xfId="2" applyFont="1" applyAlignment="1">
      <alignment horizontal="center" vertical="center"/>
    </xf>
    <xf numFmtId="0" fontId="8" fillId="6" borderId="0" xfId="1" applyFill="1" applyAlignment="1" applyProtection="1">
      <alignment vertical="center" wrapText="1"/>
    </xf>
    <xf numFmtId="0" fontId="6" fillId="0" borderId="0" xfId="2" applyFill="1">
      <alignment vertical="center"/>
    </xf>
    <xf numFmtId="0" fontId="6" fillId="6" borderId="0" xfId="2" applyFont="1" applyFill="1" applyAlignment="1">
      <alignment vertical="center"/>
    </xf>
    <xf numFmtId="0" fontId="10" fillId="2" borderId="37" xfId="2" applyFont="1" applyFill="1" applyBorder="1" applyAlignment="1">
      <alignment horizontal="center" vertical="center"/>
    </xf>
    <xf numFmtId="14" fontId="10" fillId="2" borderId="38" xfId="2" applyNumberFormat="1" applyFont="1" applyFill="1" applyBorder="1" applyAlignment="1">
      <alignment horizontal="center" vertical="center"/>
    </xf>
    <xf numFmtId="0" fontId="6" fillId="0" borderId="0" xfId="2" applyFill="1" applyBorder="1" applyAlignment="1">
      <alignment horizontal="center" vertical="center"/>
    </xf>
    <xf numFmtId="0" fontId="6" fillId="6" borderId="0" xfId="2" applyFill="1" applyAlignment="1">
      <alignment vertical="center" wrapText="1"/>
    </xf>
    <xf numFmtId="0" fontId="15" fillId="6" borderId="40" xfId="2" applyFont="1" applyFill="1" applyBorder="1" applyAlignment="1">
      <alignment vertical="center" wrapText="1"/>
    </xf>
    <xf numFmtId="0" fontId="6" fillId="6" borderId="41" xfId="2" applyFill="1" applyBorder="1" applyAlignment="1">
      <alignment vertical="center" wrapText="1"/>
    </xf>
    <xf numFmtId="0" fontId="6" fillId="6" borderId="42" xfId="2" applyFill="1" applyBorder="1" applyAlignment="1">
      <alignment vertical="center" wrapText="1"/>
    </xf>
    <xf numFmtId="0" fontId="26" fillId="0" borderId="0" xfId="19" applyFont="1" applyFill="1" applyBorder="1" applyAlignment="1">
      <alignment horizontal="center" vertical="center"/>
    </xf>
    <xf numFmtId="0" fontId="26" fillId="0" borderId="0" xfId="19" applyFont="1" applyFill="1" applyBorder="1" applyAlignment="1">
      <alignment horizontal="center" vertical="center" wrapText="1"/>
    </xf>
    <xf numFmtId="0" fontId="8" fillId="0" borderId="35" xfId="1" applyFill="1" applyBorder="1" applyAlignment="1" applyProtection="1">
      <alignment vertical="center" wrapText="1"/>
    </xf>
    <xf numFmtId="0" fontId="10" fillId="6" borderId="0" xfId="2" applyFont="1" applyFill="1">
      <alignment vertical="center"/>
    </xf>
    <xf numFmtId="14" fontId="27" fillId="3" borderId="2" xfId="1" applyNumberFormat="1" applyFont="1" applyFill="1" applyBorder="1" applyAlignment="1" applyProtection="1">
      <alignment horizontal="center" vertical="center" wrapText="1" shrinkToFit="1"/>
    </xf>
    <xf numFmtId="14" fontId="21" fillId="0" borderId="0" xfId="2" applyNumberFormat="1" applyFont="1" applyFill="1" applyBorder="1" applyAlignment="1">
      <alignment horizontal="center" vertical="center"/>
    </xf>
    <xf numFmtId="0" fontId="35" fillId="10" borderId="50" xfId="17" applyFont="1" applyFill="1" applyBorder="1" applyAlignment="1">
      <alignment horizontal="left" vertical="center"/>
    </xf>
    <xf numFmtId="0" fontId="35" fillId="10" borderId="51" xfId="17" applyFont="1" applyFill="1" applyBorder="1" applyAlignment="1">
      <alignment horizontal="center" vertical="center"/>
    </xf>
    <xf numFmtId="0" fontId="35" fillId="10" borderId="51" xfId="2" applyFont="1" applyFill="1" applyBorder="1" applyAlignment="1">
      <alignment horizontal="center" vertical="center"/>
    </xf>
    <xf numFmtId="0" fontId="36" fillId="10" borderId="51" xfId="2" applyFont="1" applyFill="1" applyBorder="1" applyAlignment="1">
      <alignment horizontal="center" vertical="center"/>
    </xf>
    <xf numFmtId="0" fontId="36" fillId="10" borderId="52" xfId="2" applyFont="1" applyFill="1" applyBorder="1" applyAlignment="1">
      <alignment horizontal="center" vertical="center"/>
    </xf>
    <xf numFmtId="0" fontId="37" fillId="0" borderId="0" xfId="2" applyFont="1">
      <alignment vertical="center"/>
    </xf>
    <xf numFmtId="0" fontId="40" fillId="0" borderId="0" xfId="2" applyFont="1" applyAlignment="1">
      <alignment horizontal="center" vertical="center"/>
    </xf>
    <xf numFmtId="0" fontId="41" fillId="0" borderId="0" xfId="2" applyFont="1" applyAlignment="1">
      <alignment vertical="center" wrapText="1"/>
    </xf>
    <xf numFmtId="0" fontId="1" fillId="0" borderId="0" xfId="17">
      <alignment vertical="center"/>
    </xf>
    <xf numFmtId="0" fontId="42" fillId="0" borderId="0" xfId="17" applyFont="1">
      <alignment vertical="center"/>
    </xf>
    <xf numFmtId="0" fontId="36" fillId="10" borderId="53" xfId="2" applyFont="1" applyFill="1" applyBorder="1" applyAlignment="1">
      <alignment horizontal="center" vertical="center"/>
    </xf>
    <xf numFmtId="0" fontId="36" fillId="10" borderId="54" xfId="2" applyFont="1" applyFill="1" applyBorder="1" applyAlignment="1">
      <alignment horizontal="center" vertical="center"/>
    </xf>
    <xf numFmtId="0" fontId="43" fillId="0" borderId="0" xfId="2" applyFont="1" applyAlignment="1">
      <alignment vertical="center" wrapText="1"/>
    </xf>
    <xf numFmtId="0" fontId="45" fillId="0" borderId="0" xfId="2" applyFont="1">
      <alignment vertical="center"/>
    </xf>
    <xf numFmtId="0" fontId="46" fillId="0" borderId="0" xfId="2" applyFont="1" applyAlignment="1">
      <alignment horizontal="center" vertical="center"/>
    </xf>
    <xf numFmtId="0" fontId="1" fillId="11" borderId="54" xfId="17" applyFill="1" applyBorder="1">
      <alignment vertical="center"/>
    </xf>
    <xf numFmtId="0" fontId="39" fillId="0" borderId="0" xfId="17" applyFont="1" applyAlignment="1">
      <alignment horizontal="center" vertical="center"/>
    </xf>
    <xf numFmtId="0" fontId="47" fillId="0" borderId="0" xfId="2" applyFont="1" applyAlignment="1">
      <alignment vertical="center" wrapText="1"/>
    </xf>
    <xf numFmtId="0" fontId="8" fillId="0" borderId="53" xfId="1" applyFill="1" applyBorder="1" applyAlignment="1" applyProtection="1">
      <alignment vertical="center"/>
    </xf>
    <xf numFmtId="0" fontId="1" fillId="11" borderId="54" xfId="17" applyFill="1" applyBorder="1" applyAlignment="1">
      <alignment horizontal="center" vertical="center"/>
    </xf>
    <xf numFmtId="0" fontId="43" fillId="0" borderId="0" xfId="2" applyFont="1">
      <alignment vertical="center"/>
    </xf>
    <xf numFmtId="0" fontId="8" fillId="11" borderId="0" xfId="1" applyFill="1" applyBorder="1" applyAlignment="1" applyProtection="1">
      <alignment vertical="center" wrapText="1"/>
    </xf>
    <xf numFmtId="0" fontId="6" fillId="11" borderId="54" xfId="2" applyFill="1" applyBorder="1" applyAlignment="1">
      <alignment vertical="center" wrapText="1"/>
    </xf>
    <xf numFmtId="0" fontId="47" fillId="0" borderId="0" xfId="17" applyFont="1" applyAlignment="1">
      <alignment vertical="center" wrapText="1"/>
    </xf>
    <xf numFmtId="0" fontId="49" fillId="0" borderId="0" xfId="17" applyFont="1" applyAlignment="1">
      <alignment horizontal="left" vertical="center"/>
    </xf>
    <xf numFmtId="0" fontId="39" fillId="0" borderId="0" xfId="17" applyFont="1" applyAlignment="1">
      <alignment vertical="top" wrapText="1"/>
    </xf>
    <xf numFmtId="0" fontId="8" fillId="0" borderId="0" xfId="1" applyFill="1" applyAlignment="1" applyProtection="1">
      <alignment horizontal="center" vertical="center"/>
    </xf>
    <xf numFmtId="0" fontId="0" fillId="12" borderId="0" xfId="0" applyFill="1" applyAlignment="1">
      <alignment vertical="center" wrapText="1"/>
    </xf>
    <xf numFmtId="0" fontId="1" fillId="12" borderId="0" xfId="17" applyFill="1">
      <alignment vertical="center"/>
    </xf>
    <xf numFmtId="0" fontId="51" fillId="13" borderId="60" xfId="17" applyFont="1" applyFill="1" applyBorder="1" applyAlignment="1">
      <alignment horizontal="center" vertical="center"/>
    </xf>
    <xf numFmtId="180" fontId="51" fillId="13" borderId="61" xfId="17" applyNumberFormat="1" applyFont="1" applyFill="1" applyBorder="1" applyAlignment="1">
      <alignment horizontal="center" vertical="center"/>
    </xf>
    <xf numFmtId="0" fontId="58" fillId="3" borderId="62" xfId="17" applyFont="1" applyFill="1" applyBorder="1" applyAlignment="1">
      <alignment horizontal="center" vertical="center" wrapText="1"/>
    </xf>
    <xf numFmtId="0" fontId="7" fillId="3" borderId="63" xfId="17" applyFont="1" applyFill="1" applyBorder="1" applyAlignment="1">
      <alignment horizontal="center" vertical="center" wrapText="1"/>
    </xf>
    <xf numFmtId="0" fontId="14" fillId="3" borderId="63" xfId="17" applyFont="1" applyFill="1" applyBorder="1" applyAlignment="1">
      <alignment horizontal="center" vertical="center" wrapText="1"/>
    </xf>
    <xf numFmtId="0" fontId="60" fillId="3" borderId="63" xfId="17" applyFont="1" applyFill="1" applyBorder="1" applyAlignment="1">
      <alignment horizontal="center" vertical="center" wrapText="1"/>
    </xf>
    <xf numFmtId="0" fontId="7" fillId="3" borderId="64" xfId="17" applyFont="1" applyFill="1" applyBorder="1" applyAlignment="1">
      <alignment horizontal="center" vertical="center" wrapText="1"/>
    </xf>
    <xf numFmtId="0" fontId="7" fillId="3" borderId="39" xfId="17" applyFont="1" applyFill="1" applyBorder="1" applyAlignment="1">
      <alignment horizontal="center" vertical="center" wrapText="1"/>
    </xf>
    <xf numFmtId="176" fontId="61" fillId="3" borderId="46" xfId="17" applyNumberFormat="1" applyFont="1" applyFill="1" applyBorder="1" applyAlignment="1">
      <alignment horizontal="center" vertical="center" wrapText="1"/>
    </xf>
    <xf numFmtId="0" fontId="61" fillId="3" borderId="46" xfId="17" applyFont="1" applyFill="1" applyBorder="1" applyAlignment="1">
      <alignment horizontal="left" vertical="center" wrapText="1"/>
    </xf>
    <xf numFmtId="0" fontId="7" fillId="3" borderId="33" xfId="17" applyFont="1" applyFill="1" applyBorder="1" applyAlignment="1">
      <alignment horizontal="center" vertical="center" wrapText="1"/>
    </xf>
    <xf numFmtId="176" fontId="61" fillId="14" borderId="65" xfId="17" applyNumberFormat="1" applyFont="1" applyFill="1" applyBorder="1" applyAlignment="1">
      <alignment horizontal="center" vertical="center" wrapText="1"/>
    </xf>
    <xf numFmtId="0" fontId="61" fillId="14" borderId="65" xfId="17" applyFont="1" applyFill="1" applyBorder="1" applyAlignment="1">
      <alignment horizontal="left" vertical="center" wrapText="1"/>
    </xf>
    <xf numFmtId="0" fontId="65" fillId="15" borderId="66" xfId="17" applyFont="1" applyFill="1" applyBorder="1" applyAlignment="1">
      <alignment horizontal="center" vertical="center" wrapText="1"/>
    </xf>
    <xf numFmtId="176" fontId="63" fillId="15" borderId="66" xfId="17" applyNumberFormat="1" applyFont="1" applyFill="1" applyBorder="1" applyAlignment="1">
      <alignment horizontal="center" vertical="center" wrapText="1"/>
    </xf>
    <xf numFmtId="181" fontId="65" fillId="11" borderId="66" xfId="0" applyNumberFormat="1" applyFont="1" applyFill="1" applyBorder="1" applyAlignment="1">
      <alignment horizontal="center" vertical="center"/>
    </xf>
    <xf numFmtId="0" fontId="65" fillId="15" borderId="67" xfId="17" applyFont="1" applyFill="1" applyBorder="1" applyAlignment="1">
      <alignment horizontal="center" vertical="center" wrapText="1"/>
    </xf>
    <xf numFmtId="182" fontId="67" fillId="15" borderId="68" xfId="17" applyNumberFormat="1" applyFont="1" applyFill="1" applyBorder="1" applyAlignment="1">
      <alignment horizontal="center" vertical="center" wrapText="1"/>
    </xf>
    <xf numFmtId="0" fontId="7" fillId="3" borderId="40" xfId="17" applyFont="1" applyFill="1" applyBorder="1" applyAlignment="1">
      <alignment horizontal="center" vertical="center" wrapText="1"/>
    </xf>
    <xf numFmtId="0" fontId="7" fillId="3" borderId="41" xfId="17" applyFont="1" applyFill="1" applyBorder="1" applyAlignment="1">
      <alignment horizontal="center" vertical="center" wrapText="1"/>
    </xf>
    <xf numFmtId="0" fontId="14" fillId="3" borderId="41" xfId="17" applyFont="1" applyFill="1" applyBorder="1" applyAlignment="1">
      <alignment horizontal="center" vertical="center" wrapText="1"/>
    </xf>
    <xf numFmtId="0" fontId="60" fillId="3" borderId="41" xfId="17" applyFont="1" applyFill="1" applyBorder="1" applyAlignment="1">
      <alignment horizontal="center" vertical="center" wrapText="1"/>
    </xf>
    <xf numFmtId="0" fontId="7" fillId="3" borderId="42"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7" xfId="2" applyBorder="1" applyAlignment="1">
      <alignment vertical="top" wrapText="1"/>
    </xf>
    <xf numFmtId="0" fontId="6" fillId="16" borderId="17" xfId="2" applyFill="1" applyBorder="1" applyAlignment="1">
      <alignment vertical="top" wrapText="1"/>
    </xf>
    <xf numFmtId="0" fontId="23" fillId="0" borderId="0" xfId="2" applyFont="1" applyAlignment="1">
      <alignment vertical="top" wrapText="1"/>
    </xf>
    <xf numFmtId="0" fontId="6" fillId="2" borderId="17" xfId="2" applyFill="1" applyBorder="1" applyAlignment="1">
      <alignment vertical="top" wrapText="1"/>
    </xf>
    <xf numFmtId="0" fontId="6" fillId="2" borderId="70" xfId="2" applyFill="1" applyBorder="1" applyAlignment="1">
      <alignment vertical="top" wrapText="1"/>
    </xf>
    <xf numFmtId="0" fontId="6" fillId="2" borderId="71" xfId="2" applyFill="1" applyBorder="1" applyAlignment="1">
      <alignment vertical="top" wrapText="1"/>
    </xf>
    <xf numFmtId="0" fontId="1" fillId="2" borderId="72" xfId="2" applyFont="1" applyFill="1" applyBorder="1" applyAlignment="1">
      <alignment vertical="top" wrapText="1"/>
    </xf>
    <xf numFmtId="0" fontId="1" fillId="2" borderId="70" xfId="2" applyFont="1" applyFill="1" applyBorder="1" applyAlignment="1">
      <alignment vertical="top" wrapText="1"/>
    </xf>
    <xf numFmtId="0" fontId="1" fillId="2" borderId="69" xfId="2" applyFont="1" applyFill="1" applyBorder="1" applyAlignment="1">
      <alignment vertical="top" wrapText="1"/>
    </xf>
    <xf numFmtId="0" fontId="6" fillId="3" borderId="17" xfId="2" applyFill="1" applyBorder="1">
      <alignment vertical="center"/>
    </xf>
    <xf numFmtId="0" fontId="1" fillId="3" borderId="73" xfId="2" applyFont="1" applyFill="1" applyBorder="1" applyAlignment="1">
      <alignment vertical="top" wrapText="1"/>
    </xf>
    <xf numFmtId="0" fontId="6" fillId="17" borderId="17" xfId="2" applyFill="1" applyBorder="1">
      <alignment vertical="center"/>
    </xf>
    <xf numFmtId="0" fontId="0" fillId="0" borderId="75" xfId="0" applyBorder="1">
      <alignment vertical="center"/>
    </xf>
    <xf numFmtId="0" fontId="15" fillId="0" borderId="75" xfId="0" applyFont="1" applyBorder="1">
      <alignment vertical="center"/>
    </xf>
    <xf numFmtId="0" fontId="0" fillId="0" borderId="76" xfId="0" applyBorder="1">
      <alignment vertical="center"/>
    </xf>
    <xf numFmtId="0" fontId="0" fillId="0" borderId="56" xfId="0" applyBorder="1">
      <alignment vertical="center"/>
    </xf>
    <xf numFmtId="177" fontId="12" fillId="22" borderId="10" xfId="2" applyNumberFormat="1" applyFont="1" applyFill="1" applyBorder="1" applyAlignment="1">
      <alignment horizontal="center" vertical="center" shrinkToFit="1"/>
    </xf>
    <xf numFmtId="177" fontId="23" fillId="22" borderId="13" xfId="2" applyNumberFormat="1" applyFont="1" applyFill="1" applyBorder="1" applyAlignment="1">
      <alignment horizontal="center" vertical="center" shrinkToFit="1"/>
    </xf>
    <xf numFmtId="0" fontId="6" fillId="22" borderId="0" xfId="2" applyFill="1" applyBorder="1" applyAlignment="1">
      <alignment horizontal="center" vertical="center"/>
    </xf>
    <xf numFmtId="0" fontId="8" fillId="22" borderId="0" xfId="1" applyFill="1" applyBorder="1" applyAlignment="1" applyProtection="1">
      <alignment vertical="center" wrapText="1"/>
    </xf>
    <xf numFmtId="0" fontId="25" fillId="22" borderId="0" xfId="2" applyFont="1" applyFill="1" applyBorder="1" applyAlignment="1">
      <alignment vertical="center"/>
    </xf>
    <xf numFmtId="0" fontId="25" fillId="22" borderId="0" xfId="1" applyFont="1" applyFill="1" applyBorder="1" applyAlignment="1" applyProtection="1">
      <alignment vertical="top" wrapText="1"/>
    </xf>
    <xf numFmtId="0" fontId="25" fillId="22" borderId="0" xfId="2" applyFont="1" applyFill="1" applyBorder="1" applyAlignment="1">
      <alignment vertical="top" wrapText="1"/>
    </xf>
    <xf numFmtId="0" fontId="25" fillId="22" borderId="33" xfId="2" applyFont="1" applyFill="1" applyBorder="1" applyAlignment="1">
      <alignment vertical="top" wrapText="1"/>
    </xf>
    <xf numFmtId="0" fontId="8" fillId="22" borderId="0" xfId="1" applyFill="1" applyAlignment="1" applyProtection="1">
      <alignment vertical="center" wrapText="1"/>
    </xf>
    <xf numFmtId="0" fontId="6" fillId="22" borderId="0" xfId="2" applyFill="1">
      <alignment vertical="center"/>
    </xf>
    <xf numFmtId="0" fontId="0" fillId="22" borderId="0" xfId="0" applyFill="1">
      <alignment vertical="center"/>
    </xf>
    <xf numFmtId="177" fontId="10" fillId="6" borderId="110" xfId="2" applyNumberFormat="1" applyFont="1" applyFill="1" applyBorder="1" applyAlignment="1">
      <alignment horizontal="center" vertical="center" wrapText="1"/>
    </xf>
    <xf numFmtId="0" fontId="6" fillId="7" borderId="10" xfId="2" applyFill="1" applyBorder="1" applyAlignment="1">
      <alignment horizontal="center" vertical="center" wrapText="1"/>
    </xf>
    <xf numFmtId="0" fontId="6" fillId="0" borderId="111" xfId="2" applyBorder="1" applyAlignment="1">
      <alignment horizontal="center" vertical="center" wrapText="1"/>
    </xf>
    <xf numFmtId="0" fontId="6" fillId="7" borderId="111" xfId="2" applyFill="1" applyBorder="1" applyAlignment="1">
      <alignment horizontal="center" vertical="center" wrapText="1"/>
    </xf>
    <xf numFmtId="0" fontId="23" fillId="24" borderId="14" xfId="2" applyFont="1" applyFill="1" applyBorder="1" applyAlignment="1">
      <alignment horizontal="center" vertical="center"/>
    </xf>
    <xf numFmtId="0" fontId="1" fillId="6" borderId="0" xfId="2" applyFont="1" applyFill="1">
      <alignment vertical="center"/>
    </xf>
    <xf numFmtId="0" fontId="21" fillId="0" borderId="48" xfId="1" applyFont="1" applyFill="1" applyBorder="1" applyAlignment="1" applyProtection="1">
      <alignment vertical="top" wrapText="1"/>
    </xf>
    <xf numFmtId="0" fontId="72" fillId="22" borderId="0" xfId="0" applyFont="1" applyFill="1" applyAlignment="1">
      <alignment vertical="top" wrapText="1"/>
    </xf>
    <xf numFmtId="0" fontId="8" fillId="22" borderId="0" xfId="1" applyFill="1" applyAlignment="1" applyProtection="1">
      <alignment vertical="center"/>
    </xf>
    <xf numFmtId="3" fontId="0" fillId="28" borderId="0" xfId="0" applyNumberFormat="1" applyFill="1">
      <alignment vertical="center"/>
    </xf>
    <xf numFmtId="0" fontId="0" fillId="26" borderId="0" xfId="0" applyFill="1">
      <alignment vertical="center"/>
    </xf>
    <xf numFmtId="0" fontId="0" fillId="0" borderId="75" xfId="0" applyBorder="1" applyAlignment="1">
      <alignment vertical="top"/>
    </xf>
    <xf numFmtId="0" fontId="0" fillId="0" borderId="0" xfId="0" applyAlignment="1">
      <alignment vertical="top"/>
    </xf>
    <xf numFmtId="0" fontId="77" fillId="22" borderId="0" xfId="0" applyFont="1" applyFill="1">
      <alignment vertical="center"/>
    </xf>
    <xf numFmtId="0" fontId="76" fillId="22" borderId="0" xfId="0" applyFont="1" applyFill="1">
      <alignment vertical="center"/>
    </xf>
    <xf numFmtId="0" fontId="1" fillId="16" borderId="72" xfId="2" applyFont="1" applyFill="1" applyBorder="1" applyAlignment="1">
      <alignment vertical="top" wrapText="1"/>
    </xf>
    <xf numFmtId="0" fontId="80" fillId="0" borderId="0" xfId="0" applyFont="1" applyAlignment="1">
      <alignment horizontal="justify" vertical="center"/>
    </xf>
    <xf numFmtId="0" fontId="83" fillId="0" borderId="64" xfId="0" applyFont="1" applyBorder="1" applyAlignment="1">
      <alignment horizontal="justify" vertical="center" wrapText="1"/>
    </xf>
    <xf numFmtId="0" fontId="83" fillId="0" borderId="42" xfId="0" applyFont="1" applyBorder="1" applyAlignment="1">
      <alignment horizontal="justify" vertical="center" wrapText="1"/>
    </xf>
    <xf numFmtId="0" fontId="80" fillId="0" borderId="117" xfId="0" applyFont="1" applyBorder="1" applyAlignment="1">
      <alignment horizontal="center" vertical="center" wrapText="1"/>
    </xf>
    <xf numFmtId="0" fontId="80" fillId="0" borderId="42" xfId="0" applyFont="1" applyBorder="1" applyAlignment="1">
      <alignment horizontal="center" vertical="center" wrapText="1"/>
    </xf>
    <xf numFmtId="0" fontId="80" fillId="30" borderId="42" xfId="0" applyFont="1" applyFill="1" applyBorder="1" applyAlignment="1">
      <alignment horizontal="justify" vertical="center" wrapText="1"/>
    </xf>
    <xf numFmtId="0" fontId="80" fillId="0" borderId="42" xfId="0" applyFont="1" applyBorder="1" applyAlignment="1">
      <alignment horizontal="justify" vertical="center" wrapText="1"/>
    </xf>
    <xf numFmtId="0" fontId="7" fillId="31" borderId="63" xfId="17" applyFont="1" applyFill="1" applyBorder="1" applyAlignment="1">
      <alignment horizontal="center" vertical="center" wrapText="1"/>
    </xf>
    <xf numFmtId="0" fontId="8" fillId="22" borderId="0" xfId="1" applyFill="1" applyBorder="1" applyAlignment="1" applyProtection="1">
      <alignment horizontal="left" vertical="center"/>
    </xf>
    <xf numFmtId="0" fontId="0" fillId="0" borderId="0" xfId="0" applyAlignment="1">
      <alignment horizontal="left" vertical="center"/>
    </xf>
    <xf numFmtId="0" fontId="85" fillId="0" borderId="0" xfId="0" applyFont="1" applyAlignment="1">
      <alignment horizontal="left" vertical="center"/>
    </xf>
    <xf numFmtId="0" fontId="86" fillId="0" borderId="0" xfId="0" applyFont="1" applyAlignment="1">
      <alignment horizontal="center" vertical="center" wrapText="1"/>
    </xf>
    <xf numFmtId="0" fontId="86" fillId="0" borderId="0" xfId="0" applyFont="1" applyAlignment="1">
      <alignment horizontal="left" vertical="center" wrapText="1"/>
    </xf>
    <xf numFmtId="0" fontId="80" fillId="26" borderId="117" xfId="0" applyFont="1" applyFill="1" applyBorder="1" applyAlignment="1">
      <alignment horizontal="center" vertical="center" wrapText="1"/>
    </xf>
    <xf numFmtId="0" fontId="80" fillId="26" borderId="42" xfId="0" applyFont="1" applyFill="1" applyBorder="1" applyAlignment="1">
      <alignment horizontal="center" vertical="center" wrapText="1"/>
    </xf>
    <xf numFmtId="0" fontId="80" fillId="26" borderId="42" xfId="0" applyFont="1" applyFill="1" applyBorder="1" applyAlignment="1">
      <alignment horizontal="justify" vertical="center" wrapText="1"/>
    </xf>
    <xf numFmtId="0" fontId="75" fillId="22" borderId="0" xfId="0" applyFont="1" applyFill="1" applyAlignment="1">
      <alignment horizontal="center" vertical="center"/>
    </xf>
    <xf numFmtId="0" fontId="80" fillId="22" borderId="117" xfId="0" applyFont="1" applyFill="1" applyBorder="1" applyAlignment="1">
      <alignment horizontal="center" vertical="center" wrapText="1"/>
    </xf>
    <xf numFmtId="0" fontId="80" fillId="22" borderId="42" xfId="0" applyFont="1" applyFill="1" applyBorder="1" applyAlignment="1">
      <alignment horizontal="center" vertical="center" wrapText="1"/>
    </xf>
    <xf numFmtId="0" fontId="80" fillId="22" borderId="42" xfId="0" applyFont="1" applyFill="1" applyBorder="1" applyAlignment="1">
      <alignment horizontal="justify" vertical="center" wrapText="1"/>
    </xf>
    <xf numFmtId="0" fontId="72" fillId="26" borderId="0" xfId="0" applyFont="1" applyFill="1" applyAlignment="1">
      <alignment vertical="top" wrapText="1"/>
    </xf>
    <xf numFmtId="0" fontId="8" fillId="0" borderId="140" xfId="1" applyFill="1" applyBorder="1" applyAlignment="1" applyProtection="1">
      <alignment vertical="center" wrapText="1"/>
    </xf>
    <xf numFmtId="0" fontId="99" fillId="0" borderId="64" xfId="0" applyFont="1" applyBorder="1" applyAlignment="1">
      <alignment horizontal="justify" vertical="center" wrapText="1"/>
    </xf>
    <xf numFmtId="0" fontId="99" fillId="0" borderId="42" xfId="0" applyFont="1" applyBorder="1" applyAlignment="1">
      <alignment horizontal="justify" vertical="center" wrapText="1"/>
    </xf>
    <xf numFmtId="0" fontId="99" fillId="30" borderId="42" xfId="0" applyFont="1" applyFill="1" applyBorder="1" applyAlignment="1">
      <alignment horizontal="justify" vertical="center" wrapText="1"/>
    </xf>
    <xf numFmtId="0" fontId="79" fillId="32" borderId="0" xfId="17" applyFont="1" applyFill="1">
      <alignment vertical="center"/>
    </xf>
    <xf numFmtId="0" fontId="104" fillId="0" borderId="0" xfId="17" applyFont="1">
      <alignment vertical="center"/>
    </xf>
    <xf numFmtId="0" fontId="103" fillId="0" borderId="0" xfId="2" applyFont="1">
      <alignment vertical="center"/>
    </xf>
    <xf numFmtId="0" fontId="105" fillId="23" borderId="144" xfId="0" applyFont="1" applyFill="1" applyBorder="1" applyAlignment="1">
      <alignment horizontal="center" vertical="center" wrapText="1"/>
    </xf>
    <xf numFmtId="0" fontId="105" fillId="0" borderId="144" xfId="0" applyFont="1" applyBorder="1" applyAlignment="1">
      <alignment horizontal="center" vertical="center" wrapText="1"/>
    </xf>
    <xf numFmtId="0" fontId="0" fillId="27" borderId="0" xfId="0" applyFill="1">
      <alignment vertical="center"/>
    </xf>
    <xf numFmtId="0" fontId="80" fillId="22" borderId="0" xfId="0" applyFont="1" applyFill="1" applyAlignment="1">
      <alignment horizontal="justify" vertical="center"/>
    </xf>
    <xf numFmtId="0" fontId="6" fillId="22" borderId="0" xfId="2" applyFont="1" applyFill="1">
      <alignment vertical="center"/>
    </xf>
    <xf numFmtId="14" fontId="6" fillId="0" borderId="0" xfId="2" applyNumberFormat="1" applyFont="1" applyAlignment="1">
      <alignment vertical="center"/>
    </xf>
    <xf numFmtId="0" fontId="26" fillId="0" borderId="0" xfId="19" applyFont="1">
      <alignment vertical="center"/>
    </xf>
    <xf numFmtId="0" fontId="6" fillId="0" borderId="0" xfId="2">
      <alignment vertical="center"/>
    </xf>
    <xf numFmtId="0" fontId="0" fillId="0" borderId="0" xfId="0">
      <alignment vertical="center"/>
    </xf>
    <xf numFmtId="0" fontId="6" fillId="0" borderId="0" xfId="2" applyFill="1" applyBorder="1" applyAlignment="1">
      <alignment horizontal="center" vertical="center"/>
    </xf>
    <xf numFmtId="0" fontId="18" fillId="2" borderId="49" xfId="2" applyFont="1" applyFill="1" applyBorder="1" applyAlignment="1">
      <alignment horizontal="center" vertical="center" wrapText="1"/>
    </xf>
    <xf numFmtId="0" fontId="1" fillId="0" borderId="13" xfId="0" applyFont="1" applyBorder="1" applyAlignment="1">
      <alignment horizontal="center" vertical="center" wrapText="1"/>
    </xf>
    <xf numFmtId="0" fontId="0" fillId="0" borderId="13" xfId="0" applyBorder="1" applyAlignment="1">
      <alignment horizontal="center" vertical="center" wrapText="1"/>
    </xf>
    <xf numFmtId="0" fontId="32" fillId="0" borderId="13" xfId="0" applyFont="1" applyBorder="1" applyAlignment="1">
      <alignment horizontal="center" vertical="center" wrapText="1"/>
    </xf>
    <xf numFmtId="0" fontId="21" fillId="0" borderId="146" xfId="1" applyFont="1" applyFill="1" applyBorder="1" applyAlignment="1" applyProtection="1">
      <alignment vertical="top" wrapText="1"/>
    </xf>
    <xf numFmtId="0" fontId="96" fillId="26" borderId="0" xfId="0" applyFont="1" applyFill="1" applyAlignment="1">
      <alignment vertical="top" wrapText="1"/>
    </xf>
    <xf numFmtId="0" fontId="73" fillId="27" borderId="0" xfId="0" applyFont="1" applyFill="1" applyAlignment="1">
      <alignment vertical="top" wrapText="1"/>
    </xf>
    <xf numFmtId="0" fontId="97" fillId="27" borderId="0" xfId="0" applyFont="1" applyFill="1" applyAlignment="1">
      <alignment vertical="top" wrapText="1"/>
    </xf>
    <xf numFmtId="0" fontId="74" fillId="27" borderId="0" xfId="0" applyFont="1" applyFill="1" applyAlignment="1">
      <alignment vertical="top" wrapText="1"/>
    </xf>
    <xf numFmtId="0" fontId="98" fillId="27" borderId="0" xfId="0" applyFont="1" applyFill="1" applyAlignment="1">
      <alignment horizontal="center" vertical="center" wrapText="1"/>
    </xf>
    <xf numFmtId="0" fontId="98" fillId="27" borderId="0" xfId="0" applyFont="1" applyFill="1" applyAlignment="1">
      <alignment horizontal="center" vertical="top" wrapText="1"/>
    </xf>
    <xf numFmtId="0" fontId="100" fillId="27" borderId="0" xfId="0" applyFont="1" applyFill="1" applyAlignment="1">
      <alignment horizontal="center" vertical="top" wrapText="1"/>
    </xf>
    <xf numFmtId="0" fontId="98" fillId="27" borderId="0" xfId="0" applyFont="1" applyFill="1" applyAlignment="1">
      <alignment vertical="top" wrapText="1"/>
    </xf>
    <xf numFmtId="0" fontId="96" fillId="22" borderId="0" xfId="0" applyFont="1" applyFill="1" applyAlignment="1">
      <alignment vertical="top" wrapText="1"/>
    </xf>
    <xf numFmtId="0" fontId="0" fillId="22" borderId="0" xfId="0" applyFill="1" applyAlignment="1">
      <alignment horizontal="left" vertical="top" wrapText="1" indent="1"/>
    </xf>
    <xf numFmtId="0" fontId="28" fillId="28" borderId="0" xfId="0" applyFont="1" applyFill="1" applyAlignment="1">
      <alignment vertical="center"/>
    </xf>
    <xf numFmtId="14" fontId="29" fillId="24" borderId="3" xfId="2" applyNumberFormat="1" applyFont="1" applyFill="1" applyBorder="1" applyAlignment="1">
      <alignment horizontal="center" vertical="center" shrinkToFit="1"/>
    </xf>
    <xf numFmtId="14" fontId="30" fillId="24" borderId="4" xfId="2" applyNumberFormat="1" applyFont="1" applyFill="1" applyBorder="1" applyAlignment="1">
      <alignment horizontal="center" vertical="center" shrinkToFit="1"/>
    </xf>
    <xf numFmtId="0" fontId="28" fillId="24" borderId="44" xfId="0" applyFont="1" applyFill="1" applyBorder="1" applyAlignment="1">
      <alignment horizontal="center" vertical="center" wrapText="1"/>
    </xf>
    <xf numFmtId="0" fontId="113" fillId="24" borderId="36" xfId="2" applyFont="1" applyFill="1" applyBorder="1" applyAlignment="1">
      <alignment horizontal="center" vertical="center" wrapText="1"/>
    </xf>
    <xf numFmtId="0" fontId="118" fillId="3" borderId="30" xfId="2" applyFont="1" applyFill="1" applyBorder="1" applyAlignment="1">
      <alignment horizontal="center" vertical="center"/>
    </xf>
    <xf numFmtId="14" fontId="118" fillId="3" borderId="31" xfId="2" applyNumberFormat="1" applyFont="1" applyFill="1" applyBorder="1" applyAlignment="1">
      <alignment horizontal="center" vertical="center"/>
    </xf>
    <xf numFmtId="0" fontId="118" fillId="3" borderId="47" xfId="2" applyFont="1" applyFill="1" applyBorder="1" applyAlignment="1">
      <alignment horizontal="center" vertical="center"/>
    </xf>
    <xf numFmtId="14" fontId="118" fillId="3" borderId="46" xfId="2" applyNumberFormat="1" applyFont="1" applyFill="1" applyBorder="1" applyAlignment="1">
      <alignment horizontal="center" vertical="center"/>
    </xf>
    <xf numFmtId="0" fontId="118" fillId="3" borderId="12" xfId="2" applyFont="1" applyFill="1" applyBorder="1" applyAlignment="1">
      <alignment horizontal="center" vertical="center" wrapText="1"/>
    </xf>
    <xf numFmtId="14" fontId="118" fillId="3" borderId="2" xfId="2" applyNumberFormat="1" applyFont="1" applyFill="1" applyBorder="1" applyAlignment="1">
      <alignment horizontal="center" vertical="center"/>
    </xf>
    <xf numFmtId="0" fontId="118" fillId="3" borderId="45" xfId="2" applyFont="1" applyFill="1" applyBorder="1" applyAlignment="1">
      <alignment horizontal="center" vertical="center"/>
    </xf>
    <xf numFmtId="14" fontId="118" fillId="3" borderId="3" xfId="2" applyNumberFormat="1" applyFont="1" applyFill="1" applyBorder="1" applyAlignment="1">
      <alignment horizontal="center" vertical="center"/>
    </xf>
    <xf numFmtId="0" fontId="118" fillId="3" borderId="12" xfId="2" applyFont="1" applyFill="1" applyBorder="1" applyAlignment="1">
      <alignment horizontal="center" vertical="center"/>
    </xf>
    <xf numFmtId="0" fontId="118" fillId="22" borderId="0" xfId="2" applyFont="1" applyFill="1" applyBorder="1" applyAlignment="1">
      <alignment horizontal="center" vertical="center"/>
    </xf>
    <xf numFmtId="14" fontId="118" fillId="22" borderId="0" xfId="2" applyNumberFormat="1" applyFont="1" applyFill="1" applyBorder="1" applyAlignment="1">
      <alignment horizontal="center" vertical="center"/>
    </xf>
    <xf numFmtId="0" fontId="23" fillId="22" borderId="0" xfId="2" applyFont="1" applyFill="1" applyBorder="1" applyAlignment="1">
      <alignment horizontal="center" vertical="center"/>
    </xf>
    <xf numFmtId="0" fontId="119" fillId="0" borderId="0" xfId="2" applyFont="1" applyFill="1" applyBorder="1" applyAlignment="1">
      <alignment horizontal="center" vertical="center"/>
    </xf>
    <xf numFmtId="14" fontId="118" fillId="0" borderId="0" xfId="2" applyNumberFormat="1" applyFont="1" applyFill="1" applyBorder="1" applyAlignment="1">
      <alignment horizontal="center" vertical="center"/>
    </xf>
    <xf numFmtId="0" fontId="110" fillId="26" borderId="120" xfId="0" applyFont="1" applyFill="1" applyBorder="1" applyAlignment="1">
      <alignment horizontal="left" vertical="center"/>
    </xf>
    <xf numFmtId="0" fontId="110" fillId="26" borderId="121" xfId="0" applyFont="1" applyFill="1" applyBorder="1" applyAlignment="1">
      <alignment horizontal="left" vertical="center"/>
    </xf>
    <xf numFmtId="0" fontId="123" fillId="26" borderId="119" xfId="0" applyFont="1" applyFill="1" applyBorder="1" applyAlignment="1">
      <alignment horizontal="left" vertical="center"/>
    </xf>
    <xf numFmtId="0" fontId="0" fillId="0" borderId="17" xfId="0" applyBorder="1" applyAlignment="1">
      <alignment vertical="top" wrapText="1"/>
    </xf>
    <xf numFmtId="0" fontId="23" fillId="22" borderId="14" xfId="2" applyFont="1" applyFill="1" applyBorder="1" applyAlignment="1">
      <alignment horizontal="center" vertical="center"/>
    </xf>
    <xf numFmtId="0" fontId="24" fillId="22" borderId="43" xfId="2" applyFont="1" applyFill="1" applyBorder="1" applyAlignment="1">
      <alignment horizontal="center" vertical="center" wrapText="1"/>
    </xf>
    <xf numFmtId="0" fontId="23" fillId="24" borderId="5" xfId="2" applyFont="1" applyFill="1" applyBorder="1" applyAlignment="1">
      <alignment horizontal="center" vertical="center" wrapText="1"/>
    </xf>
    <xf numFmtId="177" fontId="10" fillId="22" borderId="109" xfId="2" applyNumberFormat="1" applyFont="1" applyFill="1" applyBorder="1" applyAlignment="1">
      <alignment horizontal="center" vertical="center" wrapText="1"/>
    </xf>
    <xf numFmtId="14" fontId="26" fillId="6" borderId="0" xfId="2" applyNumberFormat="1" applyFont="1" applyFill="1" applyAlignment="1">
      <alignment horizontal="left" vertical="center"/>
    </xf>
    <xf numFmtId="14" fontId="26" fillId="6" borderId="0" xfId="2" applyNumberFormat="1" applyFont="1" applyFill="1" applyBorder="1" applyAlignment="1">
      <alignment horizontal="left" vertical="center"/>
    </xf>
    <xf numFmtId="0" fontId="26" fillId="0" borderId="0" xfId="2" applyFont="1" applyAlignment="1">
      <alignment horizontal="left" vertical="center"/>
    </xf>
    <xf numFmtId="177" fontId="10" fillId="22" borderId="110" xfId="2" applyNumberFormat="1" applyFont="1" applyFill="1" applyBorder="1" applyAlignment="1">
      <alignment horizontal="center" vertical="center" wrapText="1"/>
    </xf>
    <xf numFmtId="0" fontId="24" fillId="22" borderId="10" xfId="2" applyFont="1" applyFill="1" applyBorder="1" applyAlignment="1">
      <alignment horizontal="center" vertical="center" wrapText="1"/>
    </xf>
    <xf numFmtId="0" fontId="6" fillId="0" borderId="10" xfId="2" applyBorder="1">
      <alignment vertical="center"/>
    </xf>
    <xf numFmtId="180" fontId="51" fillId="13" borderId="153" xfId="17" applyNumberFormat="1" applyFont="1" applyFill="1" applyBorder="1" applyAlignment="1">
      <alignment horizontal="center" vertical="center"/>
    </xf>
    <xf numFmtId="0" fontId="8" fillId="0" borderId="0" xfId="1" applyAlignment="1" applyProtection="1">
      <alignment vertical="center" wrapText="1"/>
    </xf>
    <xf numFmtId="0" fontId="8" fillId="0" borderId="145" xfId="1" applyFill="1" applyBorder="1" applyAlignment="1" applyProtection="1">
      <alignment vertical="center" wrapText="1"/>
    </xf>
    <xf numFmtId="0" fontId="125" fillId="22" borderId="0" xfId="0" applyFont="1" applyFill="1" applyAlignment="1">
      <alignment vertical="center" wrapText="1"/>
    </xf>
    <xf numFmtId="0" fontId="133" fillId="35" borderId="147" xfId="2" applyFont="1" applyFill="1" applyBorder="1" applyAlignment="1">
      <alignment horizontal="center" vertical="center" wrapText="1"/>
    </xf>
    <xf numFmtId="0" fontId="127" fillId="35" borderId="148" xfId="2" applyFont="1" applyFill="1" applyBorder="1" applyAlignment="1">
      <alignment horizontal="center" vertical="center"/>
    </xf>
    <xf numFmtId="0" fontId="127" fillId="35" borderId="149" xfId="2" applyFont="1" applyFill="1" applyBorder="1" applyAlignment="1">
      <alignment horizontal="center" vertical="center"/>
    </xf>
    <xf numFmtId="0" fontId="0" fillId="38" borderId="0" xfId="0" applyFill="1">
      <alignment vertical="center"/>
    </xf>
    <xf numFmtId="0" fontId="137" fillId="38" borderId="0" xfId="0" applyFont="1" applyFill="1">
      <alignment vertical="center"/>
    </xf>
    <xf numFmtId="0" fontId="138" fillId="38" borderId="0" xfId="0" applyFont="1" applyFill="1">
      <alignment vertical="center"/>
    </xf>
    <xf numFmtId="0" fontId="139" fillId="38" borderId="0" xfId="0" applyFont="1" applyFill="1">
      <alignment vertical="center"/>
    </xf>
    <xf numFmtId="0" fontId="140" fillId="38" borderId="0" xfId="0" applyFont="1" applyFill="1">
      <alignment vertical="center"/>
    </xf>
    <xf numFmtId="0" fontId="78" fillId="38" borderId="0" xfId="0" applyFont="1" applyFill="1">
      <alignment vertical="center"/>
    </xf>
    <xf numFmtId="0" fontId="23" fillId="36" borderId="7" xfId="2" applyFont="1" applyFill="1" applyBorder="1" applyAlignment="1">
      <alignment horizontal="center" vertical="center" wrapText="1"/>
    </xf>
    <xf numFmtId="0" fontId="23" fillId="36" borderId="5" xfId="2" applyFont="1" applyFill="1" applyBorder="1" applyAlignment="1">
      <alignment horizontal="center" vertical="center" wrapText="1"/>
    </xf>
    <xf numFmtId="184" fontId="144" fillId="27" borderId="0" xfId="0" applyNumberFormat="1" applyFont="1" applyFill="1" applyAlignment="1">
      <alignment vertical="center" wrapText="1"/>
    </xf>
    <xf numFmtId="0" fontId="132" fillId="26" borderId="0" xfId="0" applyFont="1" applyFill="1">
      <alignment vertical="center"/>
    </xf>
    <xf numFmtId="180" fontId="51" fillId="13" borderId="159" xfId="17" applyNumberFormat="1" applyFont="1" applyFill="1" applyBorder="1" applyAlignment="1">
      <alignment horizontal="center" vertical="center"/>
    </xf>
    <xf numFmtId="184" fontId="135" fillId="27" borderId="0" xfId="0" applyNumberFormat="1" applyFont="1" applyFill="1" applyAlignment="1">
      <alignment vertical="center" wrapText="1"/>
    </xf>
    <xf numFmtId="177" fontId="144" fillId="27" borderId="0" xfId="0" applyNumberFormat="1" applyFont="1" applyFill="1" applyBorder="1" applyAlignment="1">
      <alignment horizontal="right" vertical="center" wrapText="1"/>
    </xf>
    <xf numFmtId="0" fontId="145" fillId="27" borderId="0" xfId="0" applyFont="1" applyFill="1" applyAlignment="1">
      <alignment vertical="center" wrapText="1"/>
    </xf>
    <xf numFmtId="0" fontId="6" fillId="0" borderId="74" xfId="0" applyFont="1" applyBorder="1">
      <alignment vertical="center"/>
    </xf>
    <xf numFmtId="0" fontId="6" fillId="0" borderId="51" xfId="0" applyFont="1" applyBorder="1">
      <alignment vertical="center"/>
    </xf>
    <xf numFmtId="0" fontId="6" fillId="0" borderId="75" xfId="0" applyFont="1" applyBorder="1">
      <alignment vertical="center"/>
    </xf>
    <xf numFmtId="0" fontId="6" fillId="0" borderId="0" xfId="0" applyFont="1">
      <alignment vertical="center"/>
    </xf>
    <xf numFmtId="0" fontId="115" fillId="0" borderId="75" xfId="0" applyFont="1" applyBorder="1">
      <alignment vertical="center"/>
    </xf>
    <xf numFmtId="0" fontId="115" fillId="0" borderId="0" xfId="0" applyFont="1">
      <alignment vertical="center"/>
    </xf>
    <xf numFmtId="0" fontId="115" fillId="6" borderId="75" xfId="0" applyFont="1" applyFill="1" applyBorder="1">
      <alignment vertical="center"/>
    </xf>
    <xf numFmtId="0" fontId="115" fillId="6" borderId="0" xfId="0" applyFont="1" applyFill="1">
      <alignment vertical="center"/>
    </xf>
    <xf numFmtId="0" fontId="13" fillId="6" borderId="162" xfId="2" applyFont="1" applyFill="1" applyBorder="1" applyAlignment="1">
      <alignment horizontal="center" vertical="center" wrapText="1"/>
    </xf>
    <xf numFmtId="180" fontId="51" fillId="13" borderId="167" xfId="17" applyNumberFormat="1" applyFont="1" applyFill="1" applyBorder="1" applyAlignment="1">
      <alignment horizontal="center" vertical="center"/>
    </xf>
    <xf numFmtId="0" fontId="6" fillId="6" borderId="175" xfId="2" applyFill="1" applyBorder="1">
      <alignment vertical="center"/>
    </xf>
    <xf numFmtId="0" fontId="6" fillId="0" borderId="175" xfId="2" applyBorder="1">
      <alignment vertical="center"/>
    </xf>
    <xf numFmtId="3" fontId="153" fillId="22" borderId="0" xfId="0" applyNumberFormat="1" applyFont="1" applyFill="1" applyAlignment="1">
      <alignment vertical="center" wrapText="1"/>
    </xf>
    <xf numFmtId="0" fontId="120" fillId="22" borderId="172" xfId="17" applyFont="1" applyFill="1" applyBorder="1" applyAlignment="1">
      <alignment horizontal="center" vertical="center" wrapText="1"/>
    </xf>
    <xf numFmtId="14" fontId="120" fillId="22" borderId="174" xfId="17" applyNumberFormat="1" applyFont="1" applyFill="1" applyBorder="1" applyAlignment="1">
      <alignment horizontal="center" vertical="center"/>
    </xf>
    <xf numFmtId="185" fontId="153" fillId="22" borderId="0" xfId="0" applyNumberFormat="1" applyFont="1" applyFill="1" applyAlignment="1">
      <alignment horizontal="right" vertical="center" wrapText="1"/>
    </xf>
    <xf numFmtId="14" fontId="118" fillId="3" borderId="2" xfId="2" applyNumberFormat="1" applyFont="1" applyFill="1" applyBorder="1" applyAlignment="1">
      <alignment horizontal="center" vertical="center" wrapText="1"/>
    </xf>
    <xf numFmtId="0" fontId="10" fillId="0" borderId="63" xfId="2" applyFont="1" applyBorder="1" applyAlignment="1">
      <alignment vertical="center"/>
    </xf>
    <xf numFmtId="0" fontId="6" fillId="0" borderId="0" xfId="2" applyAlignment="1">
      <alignment horizontal="left" vertical="top"/>
    </xf>
    <xf numFmtId="0" fontId="6" fillId="39" borderId="188" xfId="2" applyFill="1" applyBorder="1" applyAlignment="1">
      <alignment horizontal="left" vertical="top"/>
    </xf>
    <xf numFmtId="0" fontId="8" fillId="39" borderId="187" xfId="1" applyFill="1" applyBorder="1" applyAlignment="1" applyProtection="1">
      <alignment horizontal="left" vertical="top"/>
    </xf>
    <xf numFmtId="14" fontId="19" fillId="3" borderId="109" xfId="2" applyNumberFormat="1" applyFont="1" applyFill="1" applyBorder="1" applyAlignment="1">
      <alignment horizontal="center" vertical="center" shrinkToFit="1"/>
    </xf>
    <xf numFmtId="14" fontId="27" fillId="3" borderId="109" xfId="1" applyNumberFormat="1" applyFont="1" applyFill="1" applyBorder="1" applyAlignment="1" applyProtection="1">
      <alignment horizontal="center" vertical="center" wrapText="1" shrinkToFit="1"/>
    </xf>
    <xf numFmtId="0" fontId="8" fillId="0" borderId="117" xfId="1" applyFill="1" applyBorder="1" applyAlignment="1" applyProtection="1">
      <alignment vertical="center" wrapText="1"/>
    </xf>
    <xf numFmtId="0" fontId="21" fillId="24" borderId="3" xfId="2" applyFont="1" applyFill="1" applyBorder="1" applyAlignment="1">
      <alignment vertical="center"/>
    </xf>
    <xf numFmtId="177" fontId="40" fillId="22" borderId="13" xfId="2" applyNumberFormat="1" applyFont="1" applyFill="1" applyBorder="1" applyAlignment="1">
      <alignment horizontal="center" vertical="center" shrinkToFit="1"/>
    </xf>
    <xf numFmtId="0" fontId="104" fillId="0" borderId="0" xfId="17" applyFont="1" applyAlignment="1">
      <alignment horizontal="left" vertical="center"/>
    </xf>
    <xf numFmtId="0" fontId="8" fillId="0" borderId="177" xfId="1" applyFill="1" applyBorder="1" applyAlignment="1" applyProtection="1">
      <alignment vertical="center"/>
    </xf>
    <xf numFmtId="0" fontId="106" fillId="27" borderId="0" xfId="0" applyFont="1" applyFill="1" applyAlignment="1">
      <alignment horizontal="left" vertical="top" wrapText="1"/>
    </xf>
    <xf numFmtId="0" fontId="72" fillId="27" borderId="0" xfId="0" applyFont="1" applyFill="1" applyAlignment="1">
      <alignment vertical="top" wrapText="1"/>
    </xf>
    <xf numFmtId="0" fontId="74" fillId="27" borderId="0" xfId="0" applyFont="1" applyFill="1" applyAlignment="1">
      <alignment horizontal="left" vertical="top" wrapText="1"/>
    </xf>
    <xf numFmtId="3" fontId="73" fillId="27" borderId="0" xfId="0" applyNumberFormat="1" applyFont="1" applyFill="1" applyAlignment="1">
      <alignment vertical="top" wrapText="1"/>
    </xf>
    <xf numFmtId="0" fontId="13" fillId="0" borderId="0" xfId="2" applyFont="1" applyFill="1" applyBorder="1" applyAlignment="1">
      <alignment vertical="center"/>
    </xf>
    <xf numFmtId="0" fontId="13" fillId="0" borderId="0" xfId="2" applyFont="1" applyFill="1" applyAlignment="1">
      <alignment vertical="center" wrapText="1"/>
    </xf>
    <xf numFmtId="0" fontId="21" fillId="3" borderId="12" xfId="1" applyFont="1" applyFill="1" applyBorder="1" applyAlignment="1" applyProtection="1">
      <alignment horizontal="center" vertical="center" wrapText="1"/>
    </xf>
    <xf numFmtId="0" fontId="6" fillId="0" borderId="0" xfId="2" applyFont="1" applyFill="1" applyBorder="1" applyAlignment="1">
      <alignment horizontal="center" vertical="center"/>
    </xf>
    <xf numFmtId="185" fontId="157" fillId="22" borderId="0" xfId="0" applyNumberFormat="1" applyFont="1" applyFill="1" applyAlignment="1">
      <alignment horizontal="right" vertical="center"/>
    </xf>
    <xf numFmtId="0" fontId="153" fillId="0" borderId="0" xfId="0" applyFont="1" applyAlignment="1">
      <alignment vertical="center" wrapText="1"/>
    </xf>
    <xf numFmtId="185" fontId="157" fillId="0" borderId="0" xfId="0" applyNumberFormat="1" applyFont="1" applyAlignment="1">
      <alignment horizontal="right" vertical="center"/>
    </xf>
    <xf numFmtId="184" fontId="145" fillId="27" borderId="0" xfId="0" applyNumberFormat="1" applyFont="1" applyFill="1" applyBorder="1" applyAlignment="1">
      <alignment horizontal="center" vertical="center" wrapText="1"/>
    </xf>
    <xf numFmtId="184" fontId="145" fillId="27" borderId="0" xfId="0" applyNumberFormat="1" applyFont="1" applyFill="1" applyAlignment="1">
      <alignment vertical="center" wrapText="1"/>
    </xf>
    <xf numFmtId="0" fontId="144" fillId="27" borderId="0" xfId="0" applyFont="1" applyFill="1" applyAlignment="1">
      <alignment horizontal="left" vertical="center" wrapText="1"/>
    </xf>
    <xf numFmtId="177" fontId="144" fillId="27" borderId="0" xfId="0" applyNumberFormat="1" applyFont="1" applyFill="1" applyAlignment="1">
      <alignment horizontal="right" vertical="center" wrapText="1"/>
    </xf>
    <xf numFmtId="0" fontId="164" fillId="22" borderId="0" xfId="0" applyFont="1" applyFill="1">
      <alignment vertical="center"/>
    </xf>
    <xf numFmtId="0" fontId="164" fillId="22" borderId="0" xfId="0" applyFont="1" applyFill="1" applyBorder="1">
      <alignment vertical="center"/>
    </xf>
    <xf numFmtId="0" fontId="33" fillId="0" borderId="34" xfId="1" applyFont="1" applyBorder="1" applyAlignment="1" applyProtection="1">
      <alignment horizontal="left" vertical="top" wrapText="1"/>
    </xf>
    <xf numFmtId="0" fontId="33" fillId="0" borderId="192" xfId="1" applyFont="1" applyBorder="1" applyAlignment="1" applyProtection="1">
      <alignment horizontal="left" vertical="top" wrapText="1"/>
    </xf>
    <xf numFmtId="0" fontId="105" fillId="0" borderId="176" xfId="0" applyFont="1" applyBorder="1" applyAlignment="1">
      <alignment horizontal="center" vertical="center" wrapText="1"/>
    </xf>
    <xf numFmtId="0" fontId="165" fillId="2" borderId="70" xfId="2" applyFont="1" applyFill="1" applyBorder="1" applyAlignment="1">
      <alignment vertical="top" wrapText="1"/>
    </xf>
    <xf numFmtId="0" fontId="118" fillId="24" borderId="47" xfId="2" applyFont="1" applyFill="1" applyBorder="1" applyAlignment="1">
      <alignment horizontal="center" vertical="center"/>
    </xf>
    <xf numFmtId="0" fontId="118" fillId="24" borderId="12" xfId="2" applyFont="1" applyFill="1" applyBorder="1" applyAlignment="1">
      <alignment horizontal="center" vertical="center" wrapText="1"/>
    </xf>
    <xf numFmtId="0" fontId="118" fillId="24" borderId="45" xfId="2" applyFont="1" applyFill="1" applyBorder="1" applyAlignment="1">
      <alignment horizontal="center" vertical="center"/>
    </xf>
    <xf numFmtId="0" fontId="108" fillId="35" borderId="148" xfId="2" applyFont="1" applyFill="1" applyBorder="1" applyAlignment="1">
      <alignment horizontal="left" vertical="center"/>
    </xf>
    <xf numFmtId="0" fontId="118" fillId="3" borderId="3" xfId="2" applyFont="1" applyFill="1" applyBorder="1" applyAlignment="1">
      <alignment horizontal="center" vertical="center" shrinkToFit="1"/>
    </xf>
    <xf numFmtId="3" fontId="166" fillId="27" borderId="0" xfId="0" applyNumberFormat="1" applyFont="1" applyFill="1">
      <alignment vertical="center"/>
    </xf>
    <xf numFmtId="0" fontId="6" fillId="0" borderId="0" xfId="2">
      <alignment vertical="center"/>
    </xf>
    <xf numFmtId="0" fontId="9" fillId="6" borderId="0" xfId="2" applyFont="1" applyFill="1" applyAlignment="1">
      <alignment horizontal="center" vertical="center" wrapText="1"/>
    </xf>
    <xf numFmtId="14" fontId="9" fillId="6" borderId="0" xfId="2" applyNumberFormat="1" applyFont="1" applyFill="1" applyAlignment="1">
      <alignment horizontal="center" vertical="center"/>
    </xf>
    <xf numFmtId="14" fontId="26" fillId="6" borderId="0" xfId="2" applyNumberFormat="1" applyFont="1" applyFill="1" applyAlignment="1">
      <alignment horizontal="center" vertical="center"/>
    </xf>
    <xf numFmtId="0" fontId="167" fillId="26" borderId="0" xfId="0" applyFont="1" applyFill="1" applyAlignment="1">
      <alignment horizontal="center" vertical="center" wrapText="1"/>
    </xf>
    <xf numFmtId="0" fontId="168" fillId="26" borderId="116" xfId="0" applyFont="1" applyFill="1" applyBorder="1" applyAlignment="1">
      <alignment horizontal="center" vertical="center" wrapText="1"/>
    </xf>
    <xf numFmtId="0" fontId="8" fillId="0" borderId="0" xfId="1" applyFill="1" applyBorder="1" applyAlignment="1" applyProtection="1">
      <alignment vertical="center" wrapText="1"/>
    </xf>
    <xf numFmtId="14" fontId="13" fillId="22" borderId="142" xfId="2" applyNumberFormat="1" applyFont="1" applyFill="1" applyBorder="1" applyAlignment="1">
      <alignment horizontal="center" vertical="center"/>
    </xf>
    <xf numFmtId="14" fontId="13" fillId="22" borderId="143" xfId="2" applyNumberFormat="1" applyFont="1" applyFill="1" applyBorder="1" applyAlignment="1">
      <alignment horizontal="center" vertical="center"/>
    </xf>
    <xf numFmtId="0" fontId="13" fillId="22" borderId="0" xfId="2" applyFont="1" applyFill="1" applyBorder="1" applyAlignment="1">
      <alignment horizontal="center" vertical="center" wrapText="1"/>
    </xf>
    <xf numFmtId="14" fontId="13" fillId="22" borderId="0" xfId="2" applyNumberFormat="1" applyFont="1" applyFill="1" applyBorder="1" applyAlignment="1">
      <alignment horizontal="center" vertical="center"/>
    </xf>
    <xf numFmtId="14" fontId="13" fillId="22" borderId="0" xfId="2" applyNumberFormat="1" applyFont="1" applyFill="1" applyBorder="1" applyAlignment="1">
      <alignment horizontal="left" vertical="center"/>
    </xf>
    <xf numFmtId="0" fontId="116" fillId="22" borderId="141" xfId="2" applyFont="1" applyFill="1" applyBorder="1" applyAlignment="1">
      <alignment horizontal="center" vertical="center" wrapText="1"/>
    </xf>
    <xf numFmtId="0" fontId="117" fillId="22" borderId="142" xfId="2" applyFont="1" applyFill="1" applyBorder="1" applyAlignment="1">
      <alignment horizontal="left" vertical="center"/>
    </xf>
    <xf numFmtId="0" fontId="18" fillId="24" borderId="198" xfId="2" applyFont="1" applyFill="1" applyBorder="1" applyAlignment="1">
      <alignment horizontal="center" vertical="center" wrapText="1"/>
    </xf>
    <xf numFmtId="0" fontId="21" fillId="0" borderId="200" xfId="1" applyFont="1" applyFill="1" applyBorder="1" applyAlignment="1" applyProtection="1">
      <alignment vertical="top" wrapText="1"/>
    </xf>
    <xf numFmtId="0" fontId="8" fillId="0" borderId="201" xfId="1" applyFill="1" applyBorder="1" applyAlignment="1" applyProtection="1">
      <alignment vertical="center" wrapText="1"/>
    </xf>
    <xf numFmtId="0" fontId="18" fillId="24" borderId="202" xfId="2" applyFont="1" applyFill="1" applyBorder="1" applyAlignment="1">
      <alignment horizontal="center" vertical="center" wrapText="1"/>
    </xf>
    <xf numFmtId="0" fontId="21" fillId="0" borderId="193" xfId="1" applyFont="1" applyBorder="1" applyAlignment="1" applyProtection="1">
      <alignment horizontal="left" vertical="top" wrapText="1"/>
    </xf>
    <xf numFmtId="0" fontId="18" fillId="24" borderId="202" xfId="1" applyFont="1" applyFill="1" applyBorder="1" applyAlignment="1" applyProtection="1">
      <alignment horizontal="center" vertical="center" wrapText="1"/>
    </xf>
    <xf numFmtId="0" fontId="21" fillId="0" borderId="200" xfId="2" applyFont="1" applyFill="1" applyBorder="1" applyAlignment="1">
      <alignment vertical="top" wrapText="1"/>
    </xf>
    <xf numFmtId="0" fontId="8" fillId="0" borderId="203" xfId="1" applyBorder="1" applyAlignment="1" applyProtection="1">
      <alignment vertical="center" wrapText="1"/>
    </xf>
    <xf numFmtId="0" fontId="114" fillId="24" borderId="205" xfId="0" applyFont="1" applyFill="1" applyBorder="1" applyAlignment="1">
      <alignment horizontal="center" vertical="center" wrapText="1"/>
    </xf>
    <xf numFmtId="0" fontId="111" fillId="0" borderId="193" xfId="0" applyFont="1" applyBorder="1" applyAlignment="1">
      <alignment horizontal="left" vertical="top" wrapText="1"/>
    </xf>
    <xf numFmtId="0" fontId="28" fillId="24" borderId="206" xfId="0" applyFont="1" applyFill="1" applyBorder="1" applyAlignment="1">
      <alignment horizontal="center" vertical="center" wrapText="1"/>
    </xf>
    <xf numFmtId="0" fontId="21" fillId="0" borderId="193" xfId="0" applyFont="1" applyBorder="1" applyAlignment="1">
      <alignment horizontal="left" vertical="top" wrapText="1"/>
    </xf>
    <xf numFmtId="0" fontId="21" fillId="0" borderId="0" xfId="1" applyFont="1" applyAlignment="1" applyProtection="1">
      <alignment horizontal="left" vertical="top" wrapText="1"/>
    </xf>
    <xf numFmtId="3" fontId="155" fillId="22" borderId="0" xfId="0" applyNumberFormat="1" applyFont="1" applyFill="1">
      <alignment vertical="center"/>
    </xf>
    <xf numFmtId="0" fontId="162" fillId="22" borderId="0" xfId="0" applyFont="1" applyFill="1">
      <alignment vertical="center"/>
    </xf>
    <xf numFmtId="0" fontId="158" fillId="22" borderId="0" xfId="0" applyFont="1" applyFill="1" applyAlignment="1">
      <alignment vertical="center" wrapText="1"/>
    </xf>
    <xf numFmtId="0" fontId="153" fillId="22" borderId="0" xfId="0" applyFont="1" applyFill="1" applyAlignment="1">
      <alignment vertical="center" wrapText="1"/>
    </xf>
    <xf numFmtId="0" fontId="157" fillId="22" borderId="0" xfId="0" applyFont="1" applyFill="1">
      <alignment vertical="center"/>
    </xf>
    <xf numFmtId="0" fontId="157" fillId="0" borderId="0" xfId="0" applyFont="1">
      <alignment vertical="center"/>
    </xf>
    <xf numFmtId="3" fontId="169" fillId="0" borderId="0" xfId="0" applyNumberFormat="1" applyFont="1">
      <alignment vertical="center"/>
    </xf>
    <xf numFmtId="0" fontId="171" fillId="26" borderId="0" xfId="0" applyFont="1" applyFill="1" applyAlignment="1">
      <alignment horizontal="center" vertical="center" wrapText="1"/>
    </xf>
    <xf numFmtId="0" fontId="112" fillId="0" borderId="32" xfId="2" applyFont="1" applyBorder="1" applyAlignment="1">
      <alignment vertical="center" shrinkToFit="1"/>
    </xf>
    <xf numFmtId="0" fontId="112" fillId="0" borderId="106" xfId="2" applyFont="1" applyBorder="1" applyAlignment="1">
      <alignment vertical="center" shrinkToFit="1"/>
    </xf>
    <xf numFmtId="0" fontId="172" fillId="26" borderId="105" xfId="2" applyFont="1" applyFill="1" applyBorder="1" applyAlignment="1">
      <alignment horizontal="center" vertical="center" wrapText="1" shrinkToFit="1"/>
    </xf>
    <xf numFmtId="0" fontId="173" fillId="0" borderId="0" xfId="0" applyFont="1" applyAlignment="1">
      <alignment vertical="center" wrapText="1"/>
    </xf>
    <xf numFmtId="0" fontId="174" fillId="0" borderId="0" xfId="0" applyFont="1" applyAlignment="1">
      <alignment vertical="center" wrapText="1"/>
    </xf>
    <xf numFmtId="0" fontId="144" fillId="27" borderId="0" xfId="0" applyFont="1" applyFill="1" applyAlignment="1">
      <alignment horizontal="left" vertical="center" shrinkToFit="1"/>
    </xf>
    <xf numFmtId="3" fontId="150" fillId="27" borderId="0" xfId="0" applyNumberFormat="1" applyFont="1" applyFill="1">
      <alignment vertical="center"/>
    </xf>
    <xf numFmtId="0" fontId="161" fillId="22" borderId="0" xfId="0" applyFont="1" applyFill="1" applyAlignment="1">
      <alignment vertical="top" wrapText="1"/>
    </xf>
    <xf numFmtId="0" fontId="144" fillId="27" borderId="0" xfId="0" applyFont="1" applyFill="1" applyBorder="1" applyAlignment="1">
      <alignment horizontal="left" vertical="center" wrapText="1"/>
    </xf>
    <xf numFmtId="3" fontId="144" fillId="27" borderId="0" xfId="0" applyNumberFormat="1" applyFont="1" applyFill="1" applyBorder="1" applyAlignment="1">
      <alignment horizontal="right" vertical="center" wrapText="1"/>
    </xf>
    <xf numFmtId="177" fontId="145" fillId="27" borderId="0" xfId="0" applyNumberFormat="1" applyFont="1" applyFill="1" applyBorder="1" applyAlignment="1">
      <alignment horizontal="right" vertical="center" wrapText="1"/>
    </xf>
    <xf numFmtId="0" fontId="0" fillId="22" borderId="0" xfId="0" applyFill="1" applyAlignment="1">
      <alignment horizontal="left" vertical="top"/>
    </xf>
    <xf numFmtId="0" fontId="117" fillId="22" borderId="212" xfId="2" applyFont="1" applyFill="1" applyBorder="1" applyAlignment="1">
      <alignment horizontal="center" vertical="center"/>
    </xf>
    <xf numFmtId="14" fontId="13" fillId="22" borderId="212" xfId="2" applyNumberFormat="1" applyFont="1" applyFill="1" applyBorder="1" applyAlignment="1">
      <alignment horizontal="center" vertical="center"/>
    </xf>
    <xf numFmtId="14" fontId="13" fillId="22" borderId="213" xfId="2" applyNumberFormat="1" applyFont="1" applyFill="1" applyBorder="1" applyAlignment="1">
      <alignment horizontal="center" vertical="center"/>
    </xf>
    <xf numFmtId="0" fontId="13" fillId="22" borderId="211" xfId="2" applyFont="1" applyFill="1" applyBorder="1" applyAlignment="1">
      <alignment horizontal="center" vertical="center" wrapText="1"/>
    </xf>
    <xf numFmtId="0" fontId="13" fillId="22" borderId="212" xfId="2" applyFont="1" applyFill="1" applyBorder="1" applyAlignment="1">
      <alignment horizontal="left" vertical="center"/>
    </xf>
    <xf numFmtId="0" fontId="27" fillId="0" borderId="102" xfId="1" applyFont="1" applyBorder="1" applyAlignment="1" applyProtection="1">
      <alignment vertical="top" wrapText="1"/>
    </xf>
    <xf numFmtId="0" fontId="27" fillId="0" borderId="103" xfId="2" applyFont="1" applyBorder="1" applyAlignment="1">
      <alignment vertical="top" wrapText="1"/>
    </xf>
    <xf numFmtId="0" fontId="27" fillId="0" borderId="104" xfId="2" applyFont="1" applyBorder="1" applyAlignment="1">
      <alignment vertical="top" wrapText="1"/>
    </xf>
    <xf numFmtId="0" fontId="18" fillId="26" borderId="194" xfId="2" applyFont="1" applyFill="1" applyBorder="1" applyAlignment="1">
      <alignment horizontal="center" vertical="center" wrapText="1"/>
    </xf>
    <xf numFmtId="0" fontId="111" fillId="26" borderId="195" xfId="2" applyFont="1" applyFill="1" applyBorder="1" applyAlignment="1">
      <alignment horizontal="center" vertical="center"/>
    </xf>
    <xf numFmtId="0" fontId="111" fillId="26" borderId="196" xfId="2" applyFont="1" applyFill="1" applyBorder="1" applyAlignment="1">
      <alignment horizontal="center" vertical="center"/>
    </xf>
    <xf numFmtId="14" fontId="21" fillId="26" borderId="197" xfId="2" applyNumberFormat="1" applyFont="1" applyFill="1" applyBorder="1" applyAlignment="1">
      <alignment horizontal="center" vertical="center"/>
    </xf>
    <xf numFmtId="0" fontId="176" fillId="27" borderId="0" xfId="0" applyFont="1" applyFill="1" applyBorder="1" applyAlignment="1">
      <alignment horizontal="left" vertical="center"/>
    </xf>
    <xf numFmtId="0" fontId="179" fillId="22" borderId="10" xfId="0" applyFont="1" applyFill="1" applyBorder="1" applyAlignment="1">
      <alignment horizontal="center" vertical="center" wrapText="1"/>
    </xf>
    <xf numFmtId="177" fontId="180" fillId="22" borderId="10" xfId="2" applyNumberFormat="1" applyFont="1" applyFill="1" applyBorder="1" applyAlignment="1">
      <alignment horizontal="center" vertical="center" shrinkToFit="1"/>
    </xf>
    <xf numFmtId="0" fontId="134" fillId="35" borderId="148" xfId="2" applyFont="1" applyFill="1" applyBorder="1" applyAlignment="1">
      <alignment horizontal="center" vertical="center" wrapText="1"/>
    </xf>
    <xf numFmtId="0" fontId="144" fillId="27" borderId="0" xfId="0" applyFont="1" applyFill="1" applyBorder="1" applyAlignment="1">
      <alignment horizontal="left" vertical="center"/>
    </xf>
    <xf numFmtId="0" fontId="105" fillId="0" borderId="214" xfId="0" applyFont="1" applyBorder="1" applyAlignment="1">
      <alignment horizontal="center" vertical="center" wrapText="1"/>
    </xf>
    <xf numFmtId="0" fontId="6" fillId="0" borderId="0" xfId="2" applyAlignment="1">
      <alignment horizontal="left" vertical="center"/>
    </xf>
    <xf numFmtId="0" fontId="6" fillId="0" borderId="0" xfId="2">
      <alignment vertical="center"/>
    </xf>
    <xf numFmtId="0" fontId="8" fillId="0" borderId="218" xfId="1" applyBorder="1" applyAlignment="1" applyProtection="1">
      <alignment vertical="center" wrapText="1"/>
    </xf>
    <xf numFmtId="0" fontId="8" fillId="0" borderId="219" xfId="1" applyBorder="1" applyAlignment="1" applyProtection="1">
      <alignment vertical="center"/>
    </xf>
    <xf numFmtId="3" fontId="150" fillId="27" borderId="0" xfId="0" applyNumberFormat="1" applyFont="1" applyFill="1" applyAlignment="1">
      <alignment vertical="center" wrapText="1"/>
    </xf>
    <xf numFmtId="177" fontId="177" fillId="27" borderId="0" xfId="0" applyNumberFormat="1" applyFont="1" applyFill="1" applyBorder="1">
      <alignment vertical="center"/>
    </xf>
    <xf numFmtId="3" fontId="181" fillId="27" borderId="0" xfId="0" applyNumberFormat="1" applyFont="1" applyFill="1" applyAlignment="1">
      <alignment vertical="center" wrapText="1"/>
    </xf>
    <xf numFmtId="0" fontId="116" fillId="22" borderId="212" xfId="2" applyFont="1" applyFill="1" applyBorder="1" applyAlignment="1">
      <alignment horizontal="center" vertical="center"/>
    </xf>
    <xf numFmtId="177" fontId="23" fillId="24" borderId="10" xfId="2" applyNumberFormat="1" applyFont="1" applyFill="1" applyBorder="1" applyAlignment="1">
      <alignment horizontal="center" vertical="center" shrinkToFit="1"/>
    </xf>
    <xf numFmtId="0" fontId="183" fillId="0" borderId="0" xfId="0" applyFont="1" applyAlignment="1">
      <alignment vertical="top" wrapText="1"/>
    </xf>
    <xf numFmtId="56" fontId="8" fillId="0" borderId="218" xfId="1" applyNumberFormat="1" applyBorder="1" applyAlignment="1" applyProtection="1">
      <alignment vertical="center" wrapText="1"/>
    </xf>
    <xf numFmtId="0" fontId="184" fillId="40" borderId="0" xfId="0" applyFont="1" applyFill="1" applyAlignment="1">
      <alignment vertical="top" wrapText="1"/>
    </xf>
    <xf numFmtId="0" fontId="0" fillId="40" borderId="0" xfId="0" applyFill="1">
      <alignment vertical="center"/>
    </xf>
    <xf numFmtId="0" fontId="186" fillId="40" borderId="0" xfId="0" applyFont="1" applyFill="1" applyAlignment="1">
      <alignment vertical="center" wrapText="1"/>
    </xf>
    <xf numFmtId="0" fontId="0" fillId="40" borderId="0" xfId="0" applyFill="1" applyAlignment="1">
      <alignment vertical="top" wrapText="1"/>
    </xf>
    <xf numFmtId="0" fontId="77" fillId="40" borderId="0" xfId="0" applyFont="1" applyFill="1" applyAlignment="1">
      <alignment vertical="top" wrapText="1"/>
    </xf>
    <xf numFmtId="0" fontId="187" fillId="40" borderId="0" xfId="0" applyFont="1" applyFill="1" applyAlignment="1">
      <alignment vertical="center" wrapText="1"/>
    </xf>
    <xf numFmtId="0" fontId="188" fillId="40" borderId="0" xfId="0" applyFont="1" applyFill="1" applyAlignment="1">
      <alignment vertical="center" wrapText="1"/>
    </xf>
    <xf numFmtId="0" fontId="189" fillId="40" borderId="0" xfId="0" applyFont="1" applyFill="1" applyAlignment="1">
      <alignment vertical="center" wrapText="1"/>
    </xf>
    <xf numFmtId="0" fontId="77" fillId="0" borderId="0" xfId="0" applyFont="1" applyAlignment="1">
      <alignment vertical="top" wrapText="1"/>
    </xf>
    <xf numFmtId="0" fontId="190" fillId="6" borderId="75" xfId="0" applyFont="1" applyFill="1" applyBorder="1">
      <alignment vertical="center"/>
    </xf>
    <xf numFmtId="0" fontId="190" fillId="6" borderId="0" xfId="0" applyFont="1" applyFill="1" applyAlignment="1">
      <alignment horizontal="left" vertical="center"/>
    </xf>
    <xf numFmtId="0" fontId="190" fillId="6" borderId="0" xfId="0" applyFont="1" applyFill="1">
      <alignment vertical="center"/>
    </xf>
    <xf numFmtId="176" fontId="190" fillId="6" borderId="0" xfId="0" applyNumberFormat="1" applyFont="1" applyFill="1" applyAlignment="1">
      <alignment horizontal="left" vertical="center"/>
    </xf>
    <xf numFmtId="183" fontId="190" fillId="6" borderId="0" xfId="0" applyNumberFormat="1" applyFont="1" applyFill="1" applyAlignment="1">
      <alignment horizontal="center" vertical="center"/>
    </xf>
    <xf numFmtId="0" fontId="190" fillId="6" borderId="75" xfId="0" applyFont="1" applyFill="1" applyBorder="1" applyAlignment="1">
      <alignment vertical="top"/>
    </xf>
    <xf numFmtId="0" fontId="190" fillId="6" borderId="0" xfId="0" applyFont="1" applyFill="1" applyAlignment="1">
      <alignment vertical="top"/>
    </xf>
    <xf numFmtId="14" fontId="190" fillId="6" borderId="0" xfId="0" applyNumberFormat="1" applyFont="1" applyFill="1" applyAlignment="1">
      <alignment horizontal="left" vertical="center"/>
    </xf>
    <xf numFmtId="14" fontId="190" fillId="0" borderId="0" xfId="0" applyNumberFormat="1" applyFont="1">
      <alignment vertical="center"/>
    </xf>
    <xf numFmtId="0" fontId="191" fillId="0" borderId="0" xfId="0" applyFont="1">
      <alignment vertical="center"/>
    </xf>
    <xf numFmtId="180" fontId="51" fillId="13" borderId="220" xfId="17" applyNumberFormat="1" applyFont="1" applyFill="1" applyBorder="1" applyAlignment="1">
      <alignment horizontal="center" vertical="center"/>
    </xf>
    <xf numFmtId="0" fontId="8" fillId="0" borderId="224" xfId="1" applyBorder="1" applyAlignment="1" applyProtection="1">
      <alignment vertical="center"/>
    </xf>
    <xf numFmtId="0" fontId="190" fillId="6" borderId="0" xfId="0" applyFont="1" applyFill="1" applyAlignment="1">
      <alignment horizontal="left" vertical="center"/>
    </xf>
    <xf numFmtId="0" fontId="8" fillId="0" borderId="146" xfId="1" applyFill="1" applyBorder="1" applyAlignment="1" applyProtection="1">
      <alignment vertical="top" wrapText="1"/>
    </xf>
    <xf numFmtId="0" fontId="6" fillId="0" borderId="69" xfId="2" applyBorder="1" applyAlignment="1">
      <alignment vertical="top" wrapText="1"/>
    </xf>
    <xf numFmtId="0" fontId="70" fillId="0" borderId="0" xfId="1" applyFont="1" applyAlignment="1" applyProtection="1">
      <alignment vertical="center"/>
    </xf>
    <xf numFmtId="0" fontId="6" fillId="0" borderId="0" xfId="2">
      <alignment vertical="center"/>
    </xf>
    <xf numFmtId="0" fontId="8" fillId="39" borderId="153" xfId="1" applyFill="1" applyBorder="1" applyAlignment="1" applyProtection="1">
      <alignment horizontal="left" vertical="top"/>
    </xf>
    <xf numFmtId="0" fontId="6" fillId="39" borderId="186" xfId="2" applyFill="1" applyBorder="1" applyAlignment="1">
      <alignment horizontal="left" vertical="top"/>
    </xf>
    <xf numFmtId="0" fontId="38" fillId="0" borderId="0" xfId="17" applyFont="1">
      <alignment vertical="center"/>
    </xf>
    <xf numFmtId="0" fontId="95" fillId="0" borderId="0" xfId="17" applyFont="1" applyAlignment="1">
      <alignment horizontal="left" vertical="center"/>
    </xf>
    <xf numFmtId="0" fontId="36" fillId="10" borderId="0" xfId="2" applyFont="1" applyFill="1" applyAlignment="1">
      <alignment horizontal="center" vertical="center"/>
    </xf>
    <xf numFmtId="0" fontId="44" fillId="0" borderId="0" xfId="17" applyFont="1">
      <alignment vertical="center"/>
    </xf>
    <xf numFmtId="0" fontId="14" fillId="0" borderId="0" xfId="17" applyFont="1" applyAlignment="1">
      <alignment horizontal="center" vertical="center"/>
    </xf>
    <xf numFmtId="14" fontId="1" fillId="0" borderId="53" xfId="17" applyNumberFormat="1" applyBorder="1" applyAlignment="1">
      <alignment horizontal="center" vertical="center"/>
    </xf>
    <xf numFmtId="14" fontId="1" fillId="0" borderId="0" xfId="17" applyNumberFormat="1" applyAlignment="1">
      <alignment horizontal="center" vertical="center"/>
    </xf>
    <xf numFmtId="0" fontId="1" fillId="11" borderId="0" xfId="17" applyFill="1">
      <alignment vertical="center"/>
    </xf>
    <xf numFmtId="0" fontId="44" fillId="0" borderId="0" xfId="17" applyFont="1" applyAlignment="1">
      <alignment vertical="top" wrapText="1"/>
    </xf>
    <xf numFmtId="0" fontId="1" fillId="11" borderId="0" xfId="17" applyFill="1" applyAlignment="1">
      <alignment horizontal="center" vertical="center"/>
    </xf>
    <xf numFmtId="0" fontId="1" fillId="0" borderId="53" xfId="17" applyBorder="1">
      <alignment vertical="center"/>
    </xf>
    <xf numFmtId="0" fontId="6" fillId="11" borderId="0" xfId="2" applyFill="1" applyAlignment="1">
      <alignment vertical="center" wrapText="1"/>
    </xf>
    <xf numFmtId="0" fontId="39" fillId="0" borderId="0" xfId="17" applyFont="1">
      <alignment vertical="center"/>
    </xf>
    <xf numFmtId="0" fontId="48" fillId="0" borderId="0" xfId="17" applyFont="1" applyAlignment="1">
      <alignment horizontal="center" vertical="center" wrapText="1"/>
    </xf>
    <xf numFmtId="0" fontId="49" fillId="0" borderId="0" xfId="17" applyFont="1">
      <alignment vertical="center"/>
    </xf>
    <xf numFmtId="0" fontId="6" fillId="0" borderId="0" xfId="2" applyAlignment="1">
      <alignment horizontal="center" vertical="center"/>
    </xf>
    <xf numFmtId="0" fontId="9" fillId="0" borderId="0" xfId="17" applyFont="1" applyAlignment="1">
      <alignment horizontal="left" vertical="center"/>
    </xf>
    <xf numFmtId="0" fontId="50" fillId="0" borderId="0" xfId="17" applyFont="1" applyAlignment="1">
      <alignment horizontal="left" vertical="center"/>
    </xf>
    <xf numFmtId="0" fontId="51" fillId="0" borderId="56" xfId="17" applyFont="1" applyBorder="1">
      <alignment vertical="center"/>
    </xf>
    <xf numFmtId="0" fontId="51" fillId="0" borderId="56" xfId="17" applyFont="1" applyBorder="1" applyAlignment="1">
      <alignment horizontal="right" vertical="center"/>
    </xf>
    <xf numFmtId="0" fontId="39" fillId="0" borderId="58" xfId="17" applyFont="1" applyBorder="1" applyAlignment="1">
      <alignment horizontal="center" vertical="center"/>
    </xf>
    <xf numFmtId="0" fontId="39" fillId="0" borderId="225" xfId="17" applyFont="1" applyBorder="1" applyAlignment="1">
      <alignment horizontal="center" vertical="center" wrapText="1"/>
    </xf>
    <xf numFmtId="0" fontId="52" fillId="0" borderId="0" xfId="17" applyFont="1" applyAlignment="1">
      <alignment horizontal="center" vertical="center"/>
    </xf>
    <xf numFmtId="0" fontId="53" fillId="0" borderId="0" xfId="17" applyFont="1" applyAlignment="1">
      <alignment horizontal="center" vertical="center"/>
    </xf>
    <xf numFmtId="0" fontId="54" fillId="0" borderId="0" xfId="17" applyFont="1" applyAlignment="1">
      <alignment horizontal="center" vertical="center" wrapText="1"/>
    </xf>
    <xf numFmtId="0" fontId="49" fillId="0" borderId="0" xfId="17" applyFont="1" applyAlignment="1">
      <alignment horizontal="right" vertical="center"/>
    </xf>
    <xf numFmtId="0" fontId="55" fillId="0" borderId="0" xfId="17" applyFont="1" applyAlignment="1">
      <alignment horizontal="center" vertical="center"/>
    </xf>
    <xf numFmtId="0" fontId="1" fillId="0" borderId="0" xfId="17" applyAlignment="1">
      <alignment vertical="center" shrinkToFit="1"/>
    </xf>
    <xf numFmtId="0" fontId="12" fillId="0" borderId="226" xfId="17" applyFont="1" applyBorder="1" applyAlignment="1">
      <alignment horizontal="center" vertical="center" shrinkToFit="1"/>
    </xf>
    <xf numFmtId="0" fontId="51" fillId="0" borderId="59" xfId="17" applyFont="1" applyBorder="1" applyAlignment="1">
      <alignment vertical="center" shrinkToFit="1"/>
    </xf>
    <xf numFmtId="0" fontId="51" fillId="0" borderId="59" xfId="17" applyFont="1" applyBorder="1" applyAlignment="1">
      <alignment horizontal="center" vertical="center"/>
    </xf>
    <xf numFmtId="0" fontId="1" fillId="0" borderId="157" xfId="17" applyBorder="1" applyAlignment="1">
      <alignment horizontal="center" vertical="center" wrapText="1"/>
    </xf>
    <xf numFmtId="0" fontId="1" fillId="0" borderId="158" xfId="17" applyBorder="1" applyAlignment="1">
      <alignment horizontal="center" vertical="center"/>
    </xf>
    <xf numFmtId="0" fontId="13" fillId="0" borderId="160" xfId="2" applyFont="1" applyBorder="1" applyAlignment="1">
      <alignment horizontal="center" vertical="center" wrapText="1"/>
    </xf>
    <xf numFmtId="0" fontId="13" fillId="0" borderId="161" xfId="2" applyFont="1" applyBorder="1" applyAlignment="1">
      <alignment horizontal="center" vertical="center" wrapText="1"/>
    </xf>
    <xf numFmtId="0" fontId="13" fillId="0" borderId="162" xfId="2" applyFont="1" applyBorder="1" applyAlignment="1">
      <alignment horizontal="center" vertical="center" wrapText="1"/>
    </xf>
    <xf numFmtId="0" fontId="1" fillId="22" borderId="172" xfId="17" applyFill="1" applyBorder="1" applyAlignment="1">
      <alignment horizontal="center" vertical="center" wrapText="1"/>
    </xf>
    <xf numFmtId="14" fontId="1" fillId="22" borderId="174" xfId="17" applyNumberFormat="1" applyFill="1" applyBorder="1" applyAlignment="1">
      <alignment horizontal="center" vertical="center"/>
    </xf>
    <xf numFmtId="0" fontId="13" fillId="0" borderId="163" xfId="2" applyFont="1" applyBorder="1" applyAlignment="1">
      <alignment horizontal="center" vertical="center" wrapText="1"/>
    </xf>
    <xf numFmtId="0" fontId="13" fillId="0" borderId="164" xfId="2" applyFont="1" applyBorder="1" applyAlignment="1">
      <alignment horizontal="center" vertical="center" wrapText="1"/>
    </xf>
    <xf numFmtId="0" fontId="38" fillId="22" borderId="172" xfId="17" applyFont="1" applyFill="1" applyBorder="1" applyAlignment="1">
      <alignment horizontal="center" vertical="center" wrapText="1"/>
    </xf>
    <xf numFmtId="14" fontId="38" fillId="22" borderId="174" xfId="17" applyNumberFormat="1" applyFont="1" applyFill="1" applyBorder="1" applyAlignment="1">
      <alignment horizontal="center" vertical="center"/>
    </xf>
    <xf numFmtId="0" fontId="13" fillId="0" borderId="162" xfId="2" applyFont="1" applyBorder="1" applyAlignment="1">
      <alignment horizontal="center" vertical="center"/>
    </xf>
    <xf numFmtId="0" fontId="51" fillId="22" borderId="172" xfId="17" applyFont="1" applyFill="1" applyBorder="1" applyAlignment="1">
      <alignment horizontal="center" vertical="center" wrapText="1"/>
    </xf>
    <xf numFmtId="14" fontId="120" fillId="22" borderId="174" xfId="17" applyNumberFormat="1" applyFont="1" applyFill="1" applyBorder="1" applyAlignment="1">
      <alignment horizontal="center" vertical="center" wrapText="1"/>
    </xf>
    <xf numFmtId="0" fontId="13" fillId="0" borderId="21" xfId="2" applyFont="1" applyBorder="1" applyAlignment="1">
      <alignment horizontal="center" vertical="center" wrapText="1"/>
    </xf>
    <xf numFmtId="0" fontId="1" fillId="22" borderId="170" xfId="17" applyFill="1" applyBorder="1" applyAlignment="1">
      <alignment horizontal="center" vertical="center" wrapText="1"/>
    </xf>
    <xf numFmtId="14" fontId="1" fillId="22" borderId="171" xfId="17" applyNumberFormat="1" applyFill="1" applyBorder="1" applyAlignment="1">
      <alignment horizontal="center" vertical="center"/>
    </xf>
    <xf numFmtId="0" fontId="7" fillId="6"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60" fillId="3" borderId="0" xfId="17" applyFont="1" applyFill="1" applyAlignment="1">
      <alignment horizontal="center" vertical="center" wrapText="1"/>
    </xf>
    <xf numFmtId="0" fontId="1" fillId="6" borderId="0" xfId="2" applyFont="1" applyFill="1" applyAlignment="1">
      <alignment horizontal="center" vertical="center"/>
    </xf>
    <xf numFmtId="0" fontId="47" fillId="6" borderId="0" xfId="0" applyFont="1" applyFill="1" applyAlignment="1">
      <alignment horizontal="center" vertical="center" wrapText="1"/>
    </xf>
    <xf numFmtId="180" fontId="51" fillId="6" borderId="0" xfId="17" applyNumberFormat="1" applyFont="1" applyFill="1" applyAlignment="1">
      <alignment horizontal="center" vertical="center"/>
    </xf>
    <xf numFmtId="0" fontId="1" fillId="6" borderId="0" xfId="17" applyFill="1">
      <alignment vertical="center"/>
    </xf>
    <xf numFmtId="0" fontId="1" fillId="6" borderId="0" xfId="17" applyFill="1" applyAlignment="1">
      <alignment horizontal="center" vertical="center"/>
    </xf>
    <xf numFmtId="0" fontId="47" fillId="6" borderId="0" xfId="17" applyFont="1" applyFill="1">
      <alignment vertical="center"/>
    </xf>
    <xf numFmtId="0" fontId="51" fillId="0" borderId="0" xfId="16" applyFont="1">
      <alignment vertical="center"/>
    </xf>
    <xf numFmtId="0" fontId="10" fillId="0" borderId="0" xfId="16" applyFont="1">
      <alignment vertical="center"/>
    </xf>
    <xf numFmtId="177" fontId="1" fillId="5" borderId="43" xfId="2" applyNumberFormat="1" applyFont="1" applyFill="1" applyBorder="1" applyAlignment="1">
      <alignment horizontal="center" vertical="center" wrapText="1"/>
    </xf>
    <xf numFmtId="177" fontId="6" fillId="22" borderId="10" xfId="2" applyNumberFormat="1" applyFill="1" applyBorder="1" applyAlignment="1">
      <alignment horizontal="center" vertical="center" shrinkToFit="1"/>
    </xf>
    <xf numFmtId="177" fontId="6" fillId="3" borderId="10" xfId="2" applyNumberFormat="1" applyFill="1" applyBorder="1" applyAlignment="1">
      <alignment horizontal="center" vertical="center" shrinkToFit="1"/>
    </xf>
    <xf numFmtId="177" fontId="1" fillId="22" borderId="43" xfId="2" applyNumberFormat="1" applyFont="1" applyFill="1" applyBorder="1" applyAlignment="1">
      <alignment horizontal="center" vertical="center" wrapText="1"/>
    </xf>
    <xf numFmtId="177" fontId="12" fillId="0" borderId="10" xfId="2" applyNumberFormat="1" applyFont="1" applyBorder="1" applyAlignment="1">
      <alignment horizontal="center" vertical="center" shrinkToFit="1"/>
    </xf>
    <xf numFmtId="177" fontId="6" fillId="22" borderId="13" xfId="2" applyNumberFormat="1" applyFill="1" applyBorder="1" applyAlignment="1">
      <alignment horizontal="center" vertical="center" shrinkToFit="1"/>
    </xf>
    <xf numFmtId="177" fontId="6" fillId="22" borderId="15" xfId="2" applyNumberFormat="1" applyFill="1" applyBorder="1" applyAlignment="1">
      <alignment horizontal="center" vertical="center" shrinkToFit="1"/>
    </xf>
    <xf numFmtId="177" fontId="6" fillId="7" borderId="13" xfId="2" applyNumberFormat="1" applyFill="1" applyBorder="1" applyAlignment="1">
      <alignment horizontal="center" vertical="center" shrinkToFit="1"/>
    </xf>
    <xf numFmtId="177" fontId="6" fillId="6" borderId="13" xfId="2" applyNumberFormat="1" applyFill="1" applyBorder="1" applyAlignment="1">
      <alignment horizontal="center" vertical="center" shrinkToFit="1"/>
    </xf>
    <xf numFmtId="177" fontId="6" fillId="0" borderId="13" xfId="2" applyNumberFormat="1" applyBorder="1" applyAlignment="1">
      <alignment horizontal="center" vertical="center" shrinkToFit="1"/>
    </xf>
    <xf numFmtId="177" fontId="6" fillId="6" borderId="110" xfId="2" applyNumberFormat="1" applyFill="1" applyBorder="1" applyAlignment="1">
      <alignment horizontal="center" vertical="center" wrapText="1"/>
    </xf>
    <xf numFmtId="177" fontId="6" fillId="0" borderId="10" xfId="2" applyNumberFormat="1" applyBorder="1" applyAlignment="1">
      <alignment horizontal="center" vertical="center" shrinkToFit="1"/>
    </xf>
    <xf numFmtId="177" fontId="6" fillId="6" borderId="10" xfId="2" applyNumberFormat="1" applyFill="1" applyBorder="1" applyAlignment="1">
      <alignment horizontal="center" vertical="center" shrinkToFit="1"/>
    </xf>
    <xf numFmtId="177" fontId="6" fillId="25" borderId="10" xfId="2" applyNumberFormat="1" applyFill="1" applyBorder="1" applyAlignment="1">
      <alignment horizontal="center" vertical="center" shrinkToFit="1"/>
    </xf>
    <xf numFmtId="177" fontId="6" fillId="9" borderId="10" xfId="2" applyNumberFormat="1" applyFill="1" applyBorder="1" applyAlignment="1">
      <alignment horizontal="center" vertical="center" shrinkToFit="1"/>
    </xf>
    <xf numFmtId="177" fontId="10" fillId="0" borderId="10" xfId="2" applyNumberFormat="1" applyFont="1" applyBorder="1" applyAlignment="1">
      <alignment horizontal="center" vertical="center" shrinkToFit="1"/>
    </xf>
    <xf numFmtId="177" fontId="6" fillId="7" borderId="10" xfId="2" applyNumberFormat="1" applyFill="1" applyBorder="1" applyAlignment="1">
      <alignment horizontal="center" vertical="center" shrinkToFit="1"/>
    </xf>
    <xf numFmtId="177" fontId="6" fillId="2" borderId="10" xfId="2" applyNumberFormat="1" applyFill="1" applyBorder="1" applyAlignment="1">
      <alignment horizontal="center" vertical="center" shrinkToFit="1"/>
    </xf>
    <xf numFmtId="177" fontId="6" fillId="8" borderId="10" xfId="2" applyNumberFormat="1" applyFill="1" applyBorder="1" applyAlignment="1">
      <alignment horizontal="center" vertical="center" shrinkToFit="1"/>
    </xf>
    <xf numFmtId="0" fontId="1" fillId="0" borderId="10" xfId="0" applyFont="1" applyBorder="1" applyAlignment="1">
      <alignment horizontal="center" vertical="center" wrapText="1"/>
    </xf>
    <xf numFmtId="0" fontId="6" fillId="6" borderId="10" xfId="2" applyFill="1" applyBorder="1" applyAlignment="1">
      <alignment horizontal="center" vertical="center" wrapText="1"/>
    </xf>
    <xf numFmtId="177" fontId="6" fillId="0" borderId="110" xfId="2" applyNumberFormat="1" applyBorder="1" applyAlignment="1">
      <alignment horizontal="center" vertical="center" wrapText="1"/>
    </xf>
    <xf numFmtId="0" fontId="6" fillId="0" borderId="10" xfId="2" applyBorder="1" applyAlignment="1">
      <alignment horizontal="center" vertical="center"/>
    </xf>
    <xf numFmtId="177" fontId="1" fillId="0" borderId="10" xfId="2" applyNumberFormat="1" applyFont="1" applyBorder="1" applyAlignment="1">
      <alignment horizontal="center" vertical="center" shrinkToFit="1"/>
    </xf>
    <xf numFmtId="177" fontId="6" fillId="6" borderId="10" xfId="2" applyNumberFormat="1" applyFill="1" applyBorder="1" applyAlignment="1">
      <alignment horizontal="center" vertical="center" wrapText="1"/>
    </xf>
    <xf numFmtId="177" fontId="6" fillId="0" borderId="10" xfId="2" applyNumberFormat="1" applyBorder="1" applyAlignment="1">
      <alignment horizontal="center" vertical="center" wrapText="1"/>
    </xf>
    <xf numFmtId="177" fontId="6" fillId="7" borderId="10" xfId="2" applyNumberFormat="1" applyFill="1" applyBorder="1" applyAlignment="1">
      <alignment horizontal="center" vertical="center" wrapText="1"/>
    </xf>
    <xf numFmtId="177" fontId="6" fillId="8" borderId="110" xfId="2" applyNumberFormat="1" applyFill="1" applyBorder="1" applyAlignment="1">
      <alignment horizontal="center" vertical="center" wrapText="1"/>
    </xf>
    <xf numFmtId="0" fontId="23" fillId="0" borderId="9" xfId="2" applyFont="1" applyBorder="1" applyAlignment="1">
      <alignment horizontal="center" vertical="center"/>
    </xf>
    <xf numFmtId="177" fontId="6" fillId="8" borderId="10" xfId="2" applyNumberFormat="1" applyFill="1" applyBorder="1" applyAlignment="1">
      <alignment horizontal="center" vertical="center" wrapText="1"/>
    </xf>
    <xf numFmtId="177" fontId="6" fillId="0" borderId="112" xfId="2" applyNumberFormat="1" applyBorder="1" applyAlignment="1">
      <alignment horizontal="center" vertical="center" wrapText="1"/>
    </xf>
    <xf numFmtId="177" fontId="6" fillId="6" borderId="0" xfId="2" applyNumberFormat="1" applyFill="1" applyAlignment="1">
      <alignment horizontal="center" vertical="center" wrapText="1"/>
    </xf>
    <xf numFmtId="0" fontId="6" fillId="6" borderId="0" xfId="2" applyFill="1" applyAlignment="1">
      <alignment horizontal="center" vertical="center" wrapText="1"/>
    </xf>
    <xf numFmtId="0" fontId="93" fillId="6" borderId="0" xfId="2" applyFont="1" applyFill="1" applyAlignment="1">
      <alignment horizontal="center" vertical="center"/>
    </xf>
    <xf numFmtId="0" fontId="79" fillId="6" borderId="0" xfId="2" applyFont="1" applyFill="1" applyAlignment="1">
      <alignment horizontal="left" vertical="center"/>
    </xf>
    <xf numFmtId="0" fontId="1" fillId="0" borderId="0" xfId="2" applyFont="1">
      <alignment vertical="center"/>
    </xf>
    <xf numFmtId="0" fontId="124" fillId="22" borderId="0" xfId="0" applyFont="1" applyFill="1" applyAlignment="1">
      <alignment horizontal="center" vertical="center"/>
    </xf>
    <xf numFmtId="0" fontId="190" fillId="6" borderId="0" xfId="0" applyFont="1" applyFill="1" applyAlignment="1">
      <alignment horizontal="left" vertical="center"/>
    </xf>
    <xf numFmtId="3" fontId="144" fillId="41" borderId="0" xfId="0" applyNumberFormat="1" applyFont="1" applyFill="1" applyBorder="1" applyAlignment="1">
      <alignment vertical="center" wrapText="1"/>
    </xf>
    <xf numFmtId="184" fontId="144" fillId="41" borderId="0" xfId="0" applyNumberFormat="1" applyFont="1" applyFill="1" applyAlignment="1">
      <alignment vertical="center" wrapText="1"/>
    </xf>
    <xf numFmtId="177" fontId="144" fillId="41" borderId="0" xfId="0" applyNumberFormat="1" applyFont="1" applyFill="1" applyBorder="1" applyAlignment="1">
      <alignment horizontal="right" vertical="center" wrapText="1"/>
    </xf>
    <xf numFmtId="184" fontId="145" fillId="41" borderId="0" xfId="0" applyNumberFormat="1" applyFont="1" applyFill="1" applyBorder="1" applyAlignment="1">
      <alignment horizontal="center" vertical="center" wrapText="1"/>
    </xf>
    <xf numFmtId="184" fontId="182" fillId="41" borderId="0" xfId="0" applyNumberFormat="1" applyFont="1" applyFill="1" applyAlignment="1">
      <alignment vertical="center" wrapText="1"/>
    </xf>
    <xf numFmtId="0" fontId="194" fillId="0" borderId="0" xfId="1" applyFont="1" applyAlignment="1" applyProtection="1">
      <alignment horizontal="left" vertical="top" wrapText="1"/>
    </xf>
    <xf numFmtId="0" fontId="77" fillId="22" borderId="0" xfId="0" applyFont="1" applyFill="1" applyAlignment="1">
      <alignment horizontal="center" vertical="center" wrapText="1"/>
    </xf>
    <xf numFmtId="0" fontId="105" fillId="42" borderId="144" xfId="0" applyFont="1" applyFill="1" applyBorder="1" applyAlignment="1">
      <alignment horizontal="center" vertical="center" wrapText="1"/>
    </xf>
    <xf numFmtId="0" fontId="21" fillId="0" borderId="0" xfId="0" applyFont="1" applyBorder="1" applyAlignment="1">
      <alignment horizontal="left" vertical="top" wrapText="1"/>
    </xf>
    <xf numFmtId="0" fontId="8" fillId="0" borderId="227" xfId="1" applyFill="1" applyBorder="1" applyAlignment="1" applyProtection="1">
      <alignment vertical="center"/>
    </xf>
    <xf numFmtId="0" fontId="112" fillId="24" borderId="202" xfId="2" applyFont="1" applyFill="1" applyBorder="1" applyAlignment="1">
      <alignment horizontal="center" vertical="center" wrapText="1"/>
    </xf>
    <xf numFmtId="0" fontId="170" fillId="41" borderId="0" xfId="0" applyFont="1" applyFill="1" applyBorder="1" applyAlignment="1">
      <alignment horizontal="left" vertical="center" shrinkToFit="1"/>
    </xf>
    <xf numFmtId="0" fontId="185" fillId="40" borderId="0" xfId="0" applyFont="1" applyFill="1" applyAlignment="1">
      <alignment vertical="center" wrapText="1"/>
    </xf>
    <xf numFmtId="0" fontId="77" fillId="22" borderId="0" xfId="0" applyFont="1" applyFill="1" applyAlignment="1">
      <alignment horizontal="center" vertical="center"/>
    </xf>
    <xf numFmtId="0" fontId="51" fillId="22" borderId="226" xfId="16" applyFont="1" applyFill="1" applyBorder="1">
      <alignment vertical="center"/>
    </xf>
    <xf numFmtId="0" fontId="51" fillId="22" borderId="228" xfId="16" applyFont="1" applyFill="1" applyBorder="1">
      <alignment vertical="center"/>
    </xf>
    <xf numFmtId="0" fontId="10" fillId="22" borderId="228" xfId="16" applyFont="1" applyFill="1" applyBorder="1">
      <alignment vertical="center"/>
    </xf>
    <xf numFmtId="0" fontId="38" fillId="0" borderId="0" xfId="17" applyFont="1" applyAlignment="1">
      <alignment horizontal="left" vertical="center" indent="2"/>
    </xf>
    <xf numFmtId="0" fontId="27" fillId="2" borderId="49" xfId="1" applyFont="1" applyFill="1" applyBorder="1" applyAlignment="1" applyProtection="1">
      <alignment horizontal="center" vertical="center" wrapText="1"/>
    </xf>
    <xf numFmtId="0" fontId="174" fillId="0" borderId="0" xfId="0" applyFont="1" applyAlignment="1">
      <alignment horizontal="left" vertical="center" wrapText="1"/>
    </xf>
    <xf numFmtId="0" fontId="173" fillId="0" borderId="0" xfId="0" applyFont="1" applyAlignment="1">
      <alignment horizontal="left" vertical="center" wrapText="1"/>
    </xf>
    <xf numFmtId="0" fontId="151" fillId="28" borderId="0" xfId="0" applyFont="1" applyFill="1" applyAlignment="1">
      <alignment vertical="center"/>
    </xf>
    <xf numFmtId="0" fontId="157" fillId="22" borderId="0" xfId="0" applyFont="1" applyFill="1" applyAlignment="1">
      <alignment horizontal="center" vertical="center" wrapText="1"/>
    </xf>
    <xf numFmtId="14" fontId="38" fillId="22" borderId="174" xfId="17" applyNumberFormat="1" applyFont="1" applyFill="1" applyBorder="1" applyAlignment="1">
      <alignment horizontal="center" vertical="center" wrapText="1"/>
    </xf>
    <xf numFmtId="0" fontId="105" fillId="44" borderId="144" xfId="0" applyFont="1" applyFill="1" applyBorder="1" applyAlignment="1">
      <alignment horizontal="center" vertical="center" wrapText="1"/>
    </xf>
    <xf numFmtId="0" fontId="195" fillId="0" borderId="0" xfId="17" applyFont="1" applyAlignment="1">
      <alignment vertical="center"/>
    </xf>
    <xf numFmtId="184" fontId="192" fillId="41" borderId="0" xfId="0" applyNumberFormat="1" applyFont="1" applyFill="1" applyAlignment="1">
      <alignment horizontal="center" vertical="center" wrapText="1"/>
    </xf>
    <xf numFmtId="0" fontId="198" fillId="41" borderId="0" xfId="0" applyFont="1" applyFill="1" applyBorder="1" applyAlignment="1">
      <alignment horizontal="left" vertical="center" wrapText="1"/>
    </xf>
    <xf numFmtId="3" fontId="198" fillId="41" borderId="0" xfId="0" applyNumberFormat="1" applyFont="1" applyFill="1" applyBorder="1" applyAlignment="1">
      <alignment horizontal="right" vertical="center" wrapText="1"/>
    </xf>
    <xf numFmtId="184" fontId="198" fillId="41" borderId="0" xfId="0" applyNumberFormat="1" applyFont="1" applyFill="1" applyAlignment="1">
      <alignment vertical="center" wrapText="1"/>
    </xf>
    <xf numFmtId="3" fontId="166" fillId="41" borderId="0" xfId="0" applyNumberFormat="1" applyFont="1" applyFill="1" applyBorder="1" applyAlignment="1">
      <alignment vertical="center"/>
    </xf>
    <xf numFmtId="0" fontId="159" fillId="22" borderId="172" xfId="17" applyFont="1" applyFill="1" applyBorder="1" applyAlignment="1">
      <alignment horizontal="center" vertical="center" wrapText="1"/>
    </xf>
    <xf numFmtId="14" fontId="159" fillId="22" borderId="174" xfId="17" applyNumberFormat="1" applyFont="1" applyFill="1" applyBorder="1" applyAlignment="1">
      <alignment horizontal="center" vertical="center" wrapText="1"/>
    </xf>
    <xf numFmtId="0" fontId="133" fillId="22" borderId="212" xfId="2" applyFont="1" applyFill="1" applyBorder="1" applyAlignment="1">
      <alignment horizontal="center" vertical="center"/>
    </xf>
    <xf numFmtId="0" fontId="145" fillId="41" borderId="0" xfId="0" applyFont="1" applyFill="1" applyBorder="1" applyAlignment="1">
      <alignment horizontal="left" vertical="center" shrinkToFit="1"/>
    </xf>
    <xf numFmtId="184" fontId="144" fillId="41" borderId="0" xfId="0" applyNumberFormat="1" applyFont="1" applyFill="1" applyBorder="1" applyAlignment="1">
      <alignment horizontal="center" vertical="center" wrapText="1"/>
    </xf>
    <xf numFmtId="3" fontId="150" fillId="27" borderId="0" xfId="0" applyNumberFormat="1" applyFont="1" applyFill="1" applyBorder="1" applyAlignment="1">
      <alignment horizontal="right" vertical="center"/>
    </xf>
    <xf numFmtId="0" fontId="144" fillId="41" borderId="0" xfId="0" applyFont="1" applyFill="1" applyBorder="1" applyAlignment="1">
      <alignment horizontal="left" vertical="center" wrapText="1"/>
    </xf>
    <xf numFmtId="3" fontId="144" fillId="41" borderId="0" xfId="0" applyNumberFormat="1" applyFont="1" applyFill="1" applyBorder="1" applyAlignment="1">
      <alignment horizontal="right" vertical="center" wrapText="1"/>
    </xf>
    <xf numFmtId="3" fontId="144" fillId="41" borderId="0" xfId="0" applyNumberFormat="1" applyFont="1" applyFill="1">
      <alignment vertical="center"/>
    </xf>
    <xf numFmtId="0" fontId="200" fillId="0" borderId="0" xfId="1" applyFont="1" applyAlignment="1" applyProtection="1">
      <alignment horizontal="left" vertical="top" wrapText="1"/>
    </xf>
    <xf numFmtId="0" fontId="24" fillId="5" borderId="9" xfId="2" applyFont="1" applyFill="1" applyBorder="1" applyAlignment="1">
      <alignment horizontal="center" vertical="top" wrapText="1"/>
    </xf>
    <xf numFmtId="177" fontId="177" fillId="27" borderId="0" xfId="0" applyNumberFormat="1" applyFont="1" applyFill="1" applyBorder="1" applyAlignment="1">
      <alignment vertical="center"/>
    </xf>
    <xf numFmtId="0" fontId="149" fillId="41" borderId="0" xfId="0" applyFont="1" applyFill="1" applyBorder="1" applyAlignment="1">
      <alignment horizontal="left" vertical="center" wrapText="1"/>
    </xf>
    <xf numFmtId="186" fontId="150" fillId="41" borderId="0" xfId="0" applyNumberFormat="1" applyFont="1" applyFill="1" applyBorder="1" applyAlignment="1">
      <alignment horizontal="right" vertical="center" wrapText="1"/>
    </xf>
    <xf numFmtId="184" fontId="136" fillId="41" borderId="0" xfId="0" applyNumberFormat="1" applyFont="1" applyFill="1" applyAlignment="1">
      <alignment vertical="center" wrapText="1"/>
    </xf>
    <xf numFmtId="14" fontId="44" fillId="22" borderId="174" xfId="17" applyNumberFormat="1" applyFont="1" applyFill="1" applyBorder="1" applyAlignment="1">
      <alignment horizontal="center" vertical="center"/>
    </xf>
    <xf numFmtId="0" fontId="160" fillId="22" borderId="0" xfId="0" applyFont="1" applyFill="1" applyAlignment="1">
      <alignment horizontal="left" vertical="top" wrapText="1"/>
    </xf>
    <xf numFmtId="0" fontId="13" fillId="24" borderId="212" xfId="2" applyFont="1" applyFill="1" applyBorder="1" applyAlignment="1">
      <alignment horizontal="left" vertical="center"/>
    </xf>
    <xf numFmtId="0" fontId="13" fillId="45" borderId="212" xfId="2" applyFont="1" applyFill="1" applyBorder="1" applyAlignment="1">
      <alignment horizontal="left" vertical="center"/>
    </xf>
    <xf numFmtId="0" fontId="13" fillId="39" borderId="212" xfId="2" applyFont="1" applyFill="1" applyBorder="1" applyAlignment="1">
      <alignment horizontal="left" vertical="center"/>
    </xf>
    <xf numFmtId="0" fontId="13" fillId="46" borderId="212" xfId="2" applyFont="1" applyFill="1" applyBorder="1" applyAlignment="1">
      <alignment horizontal="left" vertical="center"/>
    </xf>
    <xf numFmtId="0" fontId="13" fillId="47" borderId="212" xfId="2" applyFont="1" applyFill="1" applyBorder="1" applyAlignment="1">
      <alignment horizontal="left" vertical="center"/>
    </xf>
    <xf numFmtId="3" fontId="174" fillId="0" borderId="0" xfId="0" applyNumberFormat="1" applyFont="1" applyAlignment="1">
      <alignment horizontal="left" vertical="center" wrapText="1"/>
    </xf>
    <xf numFmtId="10" fontId="145" fillId="27" borderId="0" xfId="0" applyNumberFormat="1" applyFont="1" applyFill="1" applyAlignment="1">
      <alignment horizontal="center" vertical="center" wrapText="1"/>
    </xf>
    <xf numFmtId="0" fontId="144" fillId="27" borderId="0" xfId="0" applyFont="1" applyFill="1" applyBorder="1" applyAlignment="1">
      <alignment horizontal="left" vertical="center" shrinkToFit="1"/>
    </xf>
    <xf numFmtId="3" fontId="144" fillId="27" borderId="0" xfId="0" applyNumberFormat="1" applyFont="1" applyFill="1" applyBorder="1" applyAlignment="1">
      <alignment vertical="center" wrapText="1"/>
    </xf>
    <xf numFmtId="184" fontId="182" fillId="48" borderId="0" xfId="0" applyNumberFormat="1" applyFont="1" applyFill="1" applyBorder="1" applyAlignment="1">
      <alignment horizontal="center" vertical="center" wrapText="1"/>
    </xf>
    <xf numFmtId="184" fontId="136" fillId="48" borderId="0" xfId="0" applyNumberFormat="1" applyFont="1" applyFill="1" applyBorder="1" applyAlignment="1">
      <alignment horizontal="center" vertical="center" wrapText="1"/>
    </xf>
    <xf numFmtId="0" fontId="120" fillId="24" borderId="172" xfId="17" applyFont="1" applyFill="1" applyBorder="1" applyAlignment="1">
      <alignment horizontal="center" vertical="center" wrapText="1"/>
    </xf>
    <xf numFmtId="14" fontId="120" fillId="24" borderId="174" xfId="17" applyNumberFormat="1" applyFont="1" applyFill="1" applyBorder="1" applyAlignment="1">
      <alignment horizontal="center" vertical="center"/>
    </xf>
    <xf numFmtId="0" fontId="86" fillId="0" borderId="0" xfId="0" applyFont="1" applyAlignment="1">
      <alignment horizontal="left" vertical="center" wrapText="1"/>
    </xf>
    <xf numFmtId="0" fontId="90" fillId="0" borderId="0" xfId="0" applyFont="1" applyAlignment="1">
      <alignment horizontal="left" vertical="center" wrapText="1"/>
    </xf>
    <xf numFmtId="0" fontId="89" fillId="0" borderId="0" xfId="0" applyFont="1" applyBorder="1" applyAlignment="1">
      <alignment horizontal="left" vertical="center" wrapText="1"/>
    </xf>
    <xf numFmtId="0" fontId="90" fillId="0" borderId="0" xfId="0" applyFont="1" applyAlignment="1">
      <alignment horizontal="left" vertical="top" wrapText="1"/>
    </xf>
    <xf numFmtId="0" fontId="86" fillId="0" borderId="0" xfId="0" applyFont="1" applyAlignment="1">
      <alignment horizontal="left" vertical="top" wrapText="1"/>
    </xf>
    <xf numFmtId="0" fontId="87" fillId="0" borderId="0" xfId="0" applyFont="1" applyBorder="1" applyAlignment="1">
      <alignment horizontal="left" vertical="center" wrapText="1"/>
    </xf>
    <xf numFmtId="0" fontId="6" fillId="0" borderId="75" xfId="0" applyFont="1" applyBorder="1" applyAlignment="1">
      <alignment horizontal="left" vertical="center"/>
    </xf>
    <xf numFmtId="0" fontId="6" fillId="0" borderId="0" xfId="0" applyFont="1" applyBorder="1" applyAlignment="1">
      <alignment horizontal="left" vertical="center"/>
    </xf>
    <xf numFmtId="0" fontId="6" fillId="0" borderId="77" xfId="0" applyFont="1" applyBorder="1" applyAlignment="1">
      <alignment horizontal="left" vertical="center"/>
    </xf>
    <xf numFmtId="0" fontId="190" fillId="6" borderId="0" xfId="0" applyFont="1" applyFill="1" applyAlignment="1">
      <alignment horizontal="left" vertical="center" wrapText="1"/>
    </xf>
    <xf numFmtId="0" fontId="190" fillId="6" borderId="77" xfId="0" applyFont="1" applyFill="1" applyBorder="1" applyAlignment="1">
      <alignment horizontal="left" vertical="center" wrapText="1"/>
    </xf>
    <xf numFmtId="0" fontId="190" fillId="6" borderId="0" xfId="0" applyFont="1" applyFill="1" applyAlignment="1">
      <alignment horizontal="left" vertical="center"/>
    </xf>
    <xf numFmtId="0" fontId="190" fillId="6" borderId="0" xfId="0" applyFont="1" applyFill="1" applyAlignment="1">
      <alignment horizontal="left" vertical="top" wrapText="1"/>
    </xf>
    <xf numFmtId="0" fontId="8" fillId="0" borderId="0" xfId="1" applyAlignment="1" applyProtection="1">
      <alignment horizontal="center" vertical="center" wrapText="1"/>
    </xf>
    <xf numFmtId="0" fontId="196" fillId="40" borderId="0" xfId="0" applyFont="1" applyFill="1" applyAlignment="1">
      <alignment horizontal="center" vertical="center"/>
    </xf>
    <xf numFmtId="0" fontId="196" fillId="40" borderId="0" xfId="0" applyFont="1" applyFill="1" applyAlignment="1">
      <alignment horizontal="center" vertical="center" wrapText="1"/>
    </xf>
    <xf numFmtId="0" fontId="10" fillId="7" borderId="165" xfId="17" applyFont="1" applyFill="1" applyBorder="1" applyAlignment="1">
      <alignment horizontal="left" vertical="center" wrapText="1"/>
    </xf>
    <xf numFmtId="0" fontId="10" fillId="7" borderId="159" xfId="17" applyFont="1" applyFill="1" applyBorder="1" applyAlignment="1">
      <alignment horizontal="left" vertical="center" wrapText="1"/>
    </xf>
    <xf numFmtId="0" fontId="10" fillId="7" borderId="166" xfId="17" applyFont="1" applyFill="1" applyBorder="1" applyAlignment="1">
      <alignment horizontal="left" vertical="center" wrapText="1"/>
    </xf>
    <xf numFmtId="0" fontId="51" fillId="22" borderId="221" xfId="17" applyFont="1" applyFill="1" applyBorder="1" applyAlignment="1">
      <alignment horizontal="left" vertical="top" wrapText="1"/>
    </xf>
    <xf numFmtId="0" fontId="51" fillId="22" borderId="222" xfId="17" applyFont="1" applyFill="1" applyBorder="1" applyAlignment="1">
      <alignment horizontal="left" vertical="top" wrapText="1"/>
    </xf>
    <xf numFmtId="0" fontId="51" fillId="22" borderId="223" xfId="17" applyFont="1" applyFill="1" applyBorder="1" applyAlignment="1">
      <alignment horizontal="left" vertical="top" wrapText="1"/>
    </xf>
    <xf numFmtId="0" fontId="152" fillId="22" borderId="221" xfId="17" applyFont="1" applyFill="1" applyBorder="1" applyAlignment="1">
      <alignment horizontal="left" vertical="top" wrapText="1"/>
    </xf>
    <xf numFmtId="0" fontId="38" fillId="22" borderId="221" xfId="17" applyFont="1" applyFill="1" applyBorder="1" applyAlignment="1">
      <alignment horizontal="left" vertical="top" wrapText="1"/>
    </xf>
    <xf numFmtId="0" fontId="38" fillId="22" borderId="222" xfId="17" applyFont="1" applyFill="1" applyBorder="1" applyAlignment="1">
      <alignment horizontal="left" vertical="top" wrapText="1"/>
    </xf>
    <xf numFmtId="0" fontId="38" fillId="22" borderId="223" xfId="17" applyFont="1" applyFill="1" applyBorder="1" applyAlignment="1">
      <alignment horizontal="left" vertical="top" wrapText="1"/>
    </xf>
    <xf numFmtId="0" fontId="51" fillId="0" borderId="55" xfId="17" applyFont="1" applyBorder="1" applyAlignment="1">
      <alignment horizontal="center" vertical="center"/>
    </xf>
    <xf numFmtId="0" fontId="51" fillId="0" borderId="56" xfId="17" applyFont="1" applyBorder="1" applyAlignment="1">
      <alignment horizontal="center" vertical="center"/>
    </xf>
    <xf numFmtId="0" fontId="51" fillId="0" borderId="57" xfId="17" applyFont="1" applyBorder="1" applyAlignment="1">
      <alignment horizontal="center" vertical="center"/>
    </xf>
    <xf numFmtId="0" fontId="1" fillId="0" borderId="83" xfId="17" applyBorder="1" applyAlignment="1">
      <alignment horizontal="center" vertical="center"/>
    </xf>
    <xf numFmtId="0" fontId="1" fillId="0" borderId="84" xfId="17" applyBorder="1" applyAlignment="1">
      <alignment horizontal="center" vertical="center"/>
    </xf>
    <xf numFmtId="0" fontId="1" fillId="0" borderId="85" xfId="17" applyBorder="1" applyAlignment="1">
      <alignment horizontal="center" vertical="center"/>
    </xf>
    <xf numFmtId="0" fontId="39" fillId="0" borderId="86" xfId="17" applyFont="1" applyBorder="1" applyAlignment="1">
      <alignment horizontal="center" vertical="center" wrapText="1"/>
    </xf>
    <xf numFmtId="0" fontId="39" fillId="0" borderId="51" xfId="17" applyFont="1" applyBorder="1" applyAlignment="1">
      <alignment horizontal="center" vertical="center" wrapText="1"/>
    </xf>
    <xf numFmtId="0" fontId="35" fillId="19" borderId="0" xfId="17" applyFont="1" applyFill="1" applyAlignment="1">
      <alignment horizontal="center" vertical="center"/>
    </xf>
    <xf numFmtId="179" fontId="11" fillId="0" borderId="87" xfId="17" applyNumberFormat="1" applyFont="1" applyBorder="1" applyAlignment="1">
      <alignment horizontal="center" vertical="center" shrinkToFit="1"/>
    </xf>
    <xf numFmtId="179" fontId="11" fillId="0" borderId="88" xfId="17" applyNumberFormat="1" applyFont="1" applyBorder="1" applyAlignment="1">
      <alignment horizontal="center" vertical="center" shrinkToFit="1"/>
    </xf>
    <xf numFmtId="0" fontId="49" fillId="0" borderId="89" xfId="17" applyFont="1" applyBorder="1" applyAlignment="1">
      <alignment horizontal="center" vertical="center"/>
    </xf>
    <xf numFmtId="0" fontId="49" fillId="0" borderId="90" xfId="17" applyFont="1" applyBorder="1" applyAlignment="1">
      <alignment horizontal="center" vertical="center"/>
    </xf>
    <xf numFmtId="0" fontId="38" fillId="12" borderId="91" xfId="18" applyFont="1" applyFill="1" applyBorder="1" applyAlignment="1">
      <alignment horizontal="center" vertical="center"/>
    </xf>
    <xf numFmtId="0" fontId="38" fillId="12" borderId="92" xfId="18" applyFont="1" applyFill="1" applyBorder="1" applyAlignment="1">
      <alignment horizontal="center" vertical="center"/>
    </xf>
    <xf numFmtId="0" fontId="12" fillId="0" borderId="150" xfId="17" applyFont="1" applyBorder="1" applyAlignment="1">
      <alignment horizontal="center" vertical="center" wrapText="1"/>
    </xf>
    <xf numFmtId="0" fontId="12" fillId="0" borderId="151" xfId="17" applyFont="1" applyBorder="1" applyAlignment="1">
      <alignment horizontal="center" vertical="center" wrapText="1"/>
    </xf>
    <xf numFmtId="0" fontId="12" fillId="0" borderId="152" xfId="17" applyFont="1" applyBorder="1" applyAlignment="1">
      <alignment horizontal="center" vertical="center" wrapText="1"/>
    </xf>
    <xf numFmtId="0" fontId="56" fillId="0" borderId="154" xfId="17" applyFont="1" applyBorder="1" applyAlignment="1">
      <alignment horizontal="center" vertical="center"/>
    </xf>
    <xf numFmtId="0" fontId="56" fillId="0" borderId="155" xfId="17" applyFont="1" applyBorder="1" applyAlignment="1">
      <alignment horizontal="center" vertical="center"/>
    </xf>
    <xf numFmtId="0" fontId="56" fillId="0" borderId="156" xfId="17" applyFont="1" applyBorder="1" applyAlignment="1">
      <alignment horizontal="center" vertical="center"/>
    </xf>
    <xf numFmtId="0" fontId="38" fillId="22" borderId="173" xfId="17" applyFont="1" applyFill="1" applyBorder="1" applyAlignment="1">
      <alignment horizontal="left" vertical="top" wrapText="1"/>
    </xf>
    <xf numFmtId="0" fontId="38" fillId="22" borderId="172" xfId="17" applyFont="1" applyFill="1" applyBorder="1" applyAlignment="1">
      <alignment horizontal="left" vertical="top" wrapText="1"/>
    </xf>
    <xf numFmtId="0" fontId="13" fillId="22" borderId="221" xfId="2" applyFont="1" applyFill="1" applyBorder="1" applyAlignment="1">
      <alignment horizontal="left" vertical="top" wrapText="1"/>
    </xf>
    <xf numFmtId="0" fontId="13" fillId="22" borderId="222" xfId="2" applyFont="1" applyFill="1" applyBorder="1" applyAlignment="1">
      <alignment horizontal="left" vertical="top" wrapText="1"/>
    </xf>
    <xf numFmtId="0" fontId="13" fillId="22" borderId="223" xfId="2" applyFont="1" applyFill="1" applyBorder="1" applyAlignment="1">
      <alignment horizontal="left" vertical="top" wrapText="1"/>
    </xf>
    <xf numFmtId="0" fontId="10" fillId="22" borderId="222" xfId="2" applyFont="1" applyFill="1" applyBorder="1" applyAlignment="1">
      <alignment horizontal="left" vertical="top" wrapText="1"/>
    </xf>
    <xf numFmtId="0" fontId="10" fillId="22" borderId="223" xfId="2" applyFont="1" applyFill="1" applyBorder="1" applyAlignment="1">
      <alignment horizontal="left" vertical="top" wrapText="1"/>
    </xf>
    <xf numFmtId="0" fontId="10" fillId="22" borderId="221" xfId="2" applyFont="1" applyFill="1" applyBorder="1" applyAlignment="1">
      <alignment horizontal="left" vertical="top" wrapText="1"/>
    </xf>
    <xf numFmtId="0" fontId="13" fillId="24" borderId="221" xfId="2" applyFont="1" applyFill="1" applyBorder="1" applyAlignment="1">
      <alignment horizontal="left" vertical="top" wrapText="1"/>
    </xf>
    <xf numFmtId="0" fontId="13" fillId="24" borderId="222" xfId="2" applyFont="1" applyFill="1" applyBorder="1" applyAlignment="1">
      <alignment horizontal="left" vertical="top" wrapText="1"/>
    </xf>
    <xf numFmtId="0" fontId="13" fillId="24" borderId="223" xfId="2" applyFont="1" applyFill="1" applyBorder="1" applyAlignment="1">
      <alignment horizontal="left" vertical="top" wrapText="1"/>
    </xf>
    <xf numFmtId="0" fontId="126" fillId="22" borderId="221" xfId="2" applyFont="1" applyFill="1" applyBorder="1" applyAlignment="1">
      <alignment horizontal="left" vertical="top" wrapText="1"/>
    </xf>
    <xf numFmtId="0" fontId="126" fillId="22" borderId="222" xfId="2" applyFont="1" applyFill="1" applyBorder="1" applyAlignment="1">
      <alignment horizontal="left" vertical="top" wrapText="1"/>
    </xf>
    <xf numFmtId="0" fontId="126" fillId="22" borderId="223" xfId="2" applyFont="1" applyFill="1" applyBorder="1" applyAlignment="1">
      <alignment horizontal="left" vertical="top" wrapText="1"/>
    </xf>
    <xf numFmtId="0" fontId="61" fillId="14" borderId="65" xfId="17" applyFont="1" applyFill="1" applyBorder="1" applyAlignment="1">
      <alignment horizontal="right" vertical="center" wrapText="1"/>
    </xf>
    <xf numFmtId="0" fontId="62" fillId="14" borderId="65" xfId="0" applyFont="1" applyFill="1" applyBorder="1" applyAlignment="1">
      <alignment horizontal="right" vertical="center"/>
    </xf>
    <xf numFmtId="0" fontId="0" fillId="14" borderId="65" xfId="0" applyFill="1" applyBorder="1" applyAlignment="1">
      <alignment horizontal="right" vertical="center"/>
    </xf>
    <xf numFmtId="180" fontId="61" fillId="14" borderId="65" xfId="17" applyNumberFormat="1" applyFont="1" applyFill="1" applyBorder="1" applyAlignment="1">
      <alignment horizontal="center" vertical="center" wrapText="1"/>
    </xf>
    <xf numFmtId="180" fontId="0" fillId="14" borderId="65" xfId="0" applyNumberFormat="1" applyFill="1" applyBorder="1" applyAlignment="1">
      <alignment horizontal="center" vertical="center" wrapText="1"/>
    </xf>
    <xf numFmtId="0" fontId="63" fillId="15" borderId="66" xfId="17" applyFont="1" applyFill="1" applyBorder="1" applyAlignment="1">
      <alignment horizontal="center" vertical="center" wrapText="1"/>
    </xf>
    <xf numFmtId="0" fontId="64" fillId="15" borderId="66" xfId="0" applyFont="1" applyFill="1" applyBorder="1" applyAlignment="1">
      <alignment horizontal="center" vertical="center"/>
    </xf>
    <xf numFmtId="0" fontId="63" fillId="11" borderId="66" xfId="0" applyFont="1" applyFill="1" applyBorder="1" applyAlignment="1">
      <alignment horizontal="center" vertical="center"/>
    </xf>
    <xf numFmtId="0" fontId="66" fillId="11" borderId="66" xfId="0" applyFont="1" applyFill="1" applyBorder="1" applyAlignment="1">
      <alignment horizontal="center" vertical="center"/>
    </xf>
    <xf numFmtId="0" fontId="68" fillId="21" borderId="128" xfId="16" applyFont="1" applyFill="1" applyBorder="1" applyAlignment="1">
      <alignment horizontal="center" vertical="center"/>
    </xf>
    <xf numFmtId="0" fontId="68" fillId="21" borderId="133" xfId="16" applyFont="1" applyFill="1" applyBorder="1" applyAlignment="1">
      <alignment horizontal="center" vertical="center"/>
    </xf>
    <xf numFmtId="0" fontId="68" fillId="21" borderId="135" xfId="16" applyFont="1" applyFill="1" applyBorder="1" applyAlignment="1">
      <alignment horizontal="center" vertical="center"/>
    </xf>
    <xf numFmtId="0" fontId="69" fillId="2" borderId="129" xfId="16" applyFont="1" applyFill="1" applyBorder="1" applyAlignment="1">
      <alignment vertical="center" wrapText="1"/>
    </xf>
    <xf numFmtId="0" fontId="69" fillId="2" borderId="130" xfId="16" applyFont="1" applyFill="1" applyBorder="1" applyAlignment="1">
      <alignment vertical="center" wrapText="1"/>
    </xf>
    <xf numFmtId="0" fontId="69" fillId="2" borderId="131" xfId="16" applyFont="1" applyFill="1" applyBorder="1" applyAlignment="1">
      <alignment vertical="center" wrapText="1"/>
    </xf>
    <xf numFmtId="0" fontId="69" fillId="2" borderId="107" xfId="16" applyFont="1" applyFill="1" applyBorder="1" applyAlignment="1">
      <alignment vertical="center" wrapText="1"/>
    </xf>
    <xf numFmtId="0" fontId="69" fillId="2" borderId="0" xfId="16" applyFont="1" applyFill="1" applyAlignment="1">
      <alignment vertical="center" wrapText="1"/>
    </xf>
    <xf numFmtId="0" fontId="69" fillId="2" borderId="108" xfId="16" applyFont="1" applyFill="1" applyBorder="1" applyAlignment="1">
      <alignment vertical="center" wrapText="1"/>
    </xf>
    <xf numFmtId="0" fontId="69" fillId="2" borderId="136" xfId="16" applyFont="1" applyFill="1" applyBorder="1" applyAlignment="1">
      <alignment vertical="center" wrapText="1"/>
    </xf>
    <xf numFmtId="0" fontId="69" fillId="2" borderId="137" xfId="16" applyFont="1" applyFill="1" applyBorder="1" applyAlignment="1">
      <alignment vertical="center" wrapText="1"/>
    </xf>
    <xf numFmtId="0" fontId="69" fillId="2" borderId="138" xfId="16" applyFont="1" applyFill="1" applyBorder="1" applyAlignment="1">
      <alignment vertical="center" wrapText="1"/>
    </xf>
    <xf numFmtId="0" fontId="69" fillId="2" borderId="129" xfId="16" applyFont="1" applyFill="1" applyBorder="1" applyAlignment="1">
      <alignment horizontal="left" vertical="center" wrapText="1"/>
    </xf>
    <xf numFmtId="0" fontId="69" fillId="2" borderId="130" xfId="16" applyFont="1" applyFill="1" applyBorder="1" applyAlignment="1">
      <alignment horizontal="left" vertical="center" wrapText="1"/>
    </xf>
    <xf numFmtId="0" fontId="69" fillId="2" borderId="132" xfId="16" applyFont="1" applyFill="1" applyBorder="1" applyAlignment="1">
      <alignment horizontal="left" vertical="center" wrapText="1"/>
    </xf>
    <xf numFmtId="0" fontId="69" fillId="2" borderId="107" xfId="16" applyFont="1" applyFill="1" applyBorder="1" applyAlignment="1">
      <alignment horizontal="left" vertical="center" wrapText="1"/>
    </xf>
    <xf numFmtId="0" fontId="69" fillId="2" borderId="0" xfId="16" applyFont="1" applyFill="1" applyAlignment="1">
      <alignment horizontal="left" vertical="center" wrapText="1"/>
    </xf>
    <xf numFmtId="0" fontId="69" fillId="2" borderId="134" xfId="16" applyFont="1" applyFill="1" applyBorder="1" applyAlignment="1">
      <alignment horizontal="left" vertical="center" wrapText="1"/>
    </xf>
    <xf numFmtId="0" fontId="69" fillId="2" borderId="136" xfId="16" applyFont="1" applyFill="1" applyBorder="1" applyAlignment="1">
      <alignment horizontal="left" vertical="center" wrapText="1"/>
    </xf>
    <xf numFmtId="0" fontId="69" fillId="2" borderId="137" xfId="16" applyFont="1" applyFill="1" applyBorder="1" applyAlignment="1">
      <alignment horizontal="left" vertical="center" wrapText="1"/>
    </xf>
    <xf numFmtId="0" fontId="69" fillId="2" borderId="139" xfId="16" applyFont="1" applyFill="1" applyBorder="1" applyAlignment="1">
      <alignment horizontal="left" vertical="center" wrapText="1"/>
    </xf>
    <xf numFmtId="0" fontId="10" fillId="22" borderId="168" xfId="2" applyFont="1" applyFill="1" applyBorder="1" applyAlignment="1">
      <alignment horizontal="left" vertical="top" wrapText="1"/>
    </xf>
    <xf numFmtId="0" fontId="10" fillId="22" borderId="169" xfId="2" applyFont="1" applyFill="1" applyBorder="1" applyAlignment="1">
      <alignment horizontal="left" vertical="top" wrapText="1"/>
    </xf>
    <xf numFmtId="0" fontId="7" fillId="6" borderId="41" xfId="17" applyFont="1" applyFill="1" applyBorder="1" applyAlignment="1">
      <alignment horizontal="center" vertical="center" wrapText="1"/>
    </xf>
    <xf numFmtId="0" fontId="84" fillId="31" borderId="79" xfId="17" applyFont="1" applyFill="1" applyBorder="1" applyAlignment="1">
      <alignment horizontal="center" vertical="center" wrapText="1"/>
    </xf>
    <xf numFmtId="0" fontId="59" fillId="18" borderId="79" xfId="17" applyFont="1" applyFill="1" applyBorder="1" applyAlignment="1">
      <alignment horizontal="center" vertical="center" wrapText="1"/>
    </xf>
    <xf numFmtId="0" fontId="0" fillId="18" borderId="79" xfId="0" applyFill="1" applyBorder="1" applyAlignment="1">
      <alignment horizontal="center" vertical="center" wrapText="1"/>
    </xf>
    <xf numFmtId="0" fontId="69" fillId="3" borderId="80" xfId="17" applyFont="1" applyFill="1" applyBorder="1" applyAlignment="1">
      <alignment horizontal="center" vertical="center" wrapText="1"/>
    </xf>
    <xf numFmtId="0" fontId="69" fillId="3" borderId="81" xfId="17" applyFont="1" applyFill="1" applyBorder="1" applyAlignment="1">
      <alignment horizontal="center" vertical="center" wrapText="1"/>
    </xf>
    <xf numFmtId="0" fontId="69" fillId="3" borderId="82" xfId="17" applyFont="1" applyFill="1" applyBorder="1" applyAlignment="1">
      <alignment horizontal="center" vertical="center" wrapText="1"/>
    </xf>
    <xf numFmtId="180" fontId="61" fillId="3" borderId="80" xfId="17" applyNumberFormat="1" applyFont="1" applyFill="1" applyBorder="1" applyAlignment="1">
      <alignment horizontal="center" vertical="center" wrapText="1"/>
    </xf>
    <xf numFmtId="180" fontId="61" fillId="3" borderId="82" xfId="17" applyNumberFormat="1" applyFont="1" applyFill="1" applyBorder="1" applyAlignment="1">
      <alignment horizontal="center" vertical="center" wrapText="1"/>
    </xf>
    <xf numFmtId="0" fontId="10" fillId="24" borderId="222" xfId="2" applyFont="1" applyFill="1" applyBorder="1" applyAlignment="1">
      <alignment horizontal="left" vertical="top" wrapText="1"/>
    </xf>
    <xf numFmtId="0" fontId="10" fillId="24" borderId="223" xfId="2" applyFont="1" applyFill="1" applyBorder="1" applyAlignment="1">
      <alignment horizontal="left" vertical="top" wrapText="1"/>
    </xf>
    <xf numFmtId="0" fontId="126" fillId="24" borderId="221" xfId="2" applyFont="1" applyFill="1" applyBorder="1" applyAlignment="1">
      <alignment horizontal="left" vertical="top" wrapText="1"/>
    </xf>
    <xf numFmtId="0" fontId="126" fillId="24" borderId="222" xfId="2" applyFont="1" applyFill="1" applyBorder="1" applyAlignment="1">
      <alignment horizontal="left" vertical="top" wrapText="1"/>
    </xf>
    <xf numFmtId="0" fontId="126" fillId="24" borderId="223" xfId="2" applyFont="1" applyFill="1" applyBorder="1" applyAlignment="1">
      <alignment horizontal="left" vertical="top" wrapText="1"/>
    </xf>
    <xf numFmtId="0" fontId="160" fillId="22" borderId="0" xfId="0" applyFont="1" applyFill="1" applyAlignment="1">
      <alignment horizontal="left" vertical="top" wrapText="1"/>
    </xf>
    <xf numFmtId="0" fontId="80" fillId="22" borderId="118" xfId="0" applyFont="1" applyFill="1" applyBorder="1" applyAlignment="1">
      <alignment horizontal="left" vertical="center"/>
    </xf>
    <xf numFmtId="0" fontId="80" fillId="0" borderId="118" xfId="0" applyFont="1" applyBorder="1" applyAlignment="1">
      <alignment horizontal="left" vertical="center"/>
    </xf>
    <xf numFmtId="0" fontId="108" fillId="34" borderId="0" xfId="0" applyFont="1" applyFill="1" applyAlignment="1">
      <alignment horizontal="left" vertical="center" wrapText="1"/>
    </xf>
    <xf numFmtId="0" fontId="80" fillId="25" borderId="119" xfId="0" applyFont="1" applyFill="1" applyBorder="1" applyAlignment="1">
      <alignment horizontal="left" vertical="center"/>
    </xf>
    <xf numFmtId="0" fontId="80" fillId="25" borderId="120" xfId="0" applyFont="1" applyFill="1" applyBorder="1" applyAlignment="1">
      <alignment horizontal="left" vertical="center"/>
    </xf>
    <xf numFmtId="0" fontId="80" fillId="25" borderId="121" xfId="0" applyFont="1" applyFill="1" applyBorder="1" applyAlignment="1">
      <alignment horizontal="left" vertical="center"/>
    </xf>
    <xf numFmtId="0" fontId="110" fillId="26" borderId="119" xfId="0" applyFont="1" applyFill="1" applyBorder="1" applyAlignment="1">
      <alignment horizontal="left" vertical="center"/>
    </xf>
    <xf numFmtId="0" fontId="110" fillId="26" borderId="120" xfId="0" applyFont="1" applyFill="1" applyBorder="1" applyAlignment="1">
      <alignment horizontal="left" vertical="center"/>
    </xf>
    <xf numFmtId="0" fontId="110" fillId="26" borderId="121" xfId="0" applyFont="1" applyFill="1" applyBorder="1" applyAlignment="1">
      <alignment horizontal="left" vertical="center"/>
    </xf>
    <xf numFmtId="0" fontId="107" fillId="22" borderId="0" xfId="0" applyFont="1" applyFill="1" applyAlignment="1">
      <alignment horizontal="left" vertical="center"/>
    </xf>
    <xf numFmtId="0" fontId="80" fillId="25" borderId="122" xfId="0" applyFont="1" applyFill="1" applyBorder="1" applyAlignment="1">
      <alignment horizontal="left" vertical="center"/>
    </xf>
    <xf numFmtId="0" fontId="80" fillId="25" borderId="123" xfId="0" applyFont="1" applyFill="1" applyBorder="1" applyAlignment="1">
      <alignment horizontal="left" vertical="center"/>
    </xf>
    <xf numFmtId="0" fontId="80" fillId="25" borderId="124" xfId="0" applyFont="1" applyFill="1" applyBorder="1" applyAlignment="1">
      <alignment horizontal="left" vertical="center"/>
    </xf>
    <xf numFmtId="0" fontId="80" fillId="25" borderId="127" xfId="0" applyFont="1" applyFill="1" applyBorder="1" applyAlignment="1">
      <alignment horizontal="left" vertical="center"/>
    </xf>
    <xf numFmtId="0" fontId="80" fillId="25" borderId="125" xfId="0" applyFont="1" applyFill="1" applyBorder="1" applyAlignment="1">
      <alignment horizontal="left" vertical="center"/>
    </xf>
    <xf numFmtId="0" fontId="80" fillId="25" borderId="126" xfId="0" applyFont="1" applyFill="1" applyBorder="1" applyAlignment="1">
      <alignment horizontal="left" vertical="center"/>
    </xf>
    <xf numFmtId="0" fontId="82" fillId="0" borderId="116" xfId="0" applyFont="1" applyBorder="1" applyAlignment="1">
      <alignment horizontal="justify" vertical="center" wrapText="1"/>
    </xf>
    <xf numFmtId="0" fontId="82" fillId="0" borderId="117" xfId="0" applyFont="1" applyBorder="1" applyAlignment="1">
      <alignment horizontal="justify" vertical="center" wrapText="1"/>
    </xf>
    <xf numFmtId="0" fontId="80" fillId="0" borderId="116" xfId="0" applyFont="1" applyBorder="1" applyAlignment="1">
      <alignment horizontal="justify" vertical="center" wrapText="1"/>
    </xf>
    <xf numFmtId="0" fontId="80" fillId="0" borderId="117" xfId="0" applyFont="1" applyBorder="1" applyAlignment="1">
      <alignment horizontal="justify" vertical="center" wrapText="1"/>
    </xf>
    <xf numFmtId="0" fontId="151" fillId="28" borderId="0" xfId="0" applyFont="1" applyFill="1" applyAlignment="1">
      <alignment horizontal="left" vertical="center" wrapText="1"/>
    </xf>
    <xf numFmtId="0" fontId="146" fillId="26" borderId="0" xfId="0" applyFont="1" applyFill="1" applyAlignment="1">
      <alignment horizontal="left" vertical="center"/>
    </xf>
    <xf numFmtId="0" fontId="147" fillId="26" borderId="0" xfId="1" applyFont="1" applyFill="1" applyBorder="1" applyAlignment="1" applyProtection="1">
      <alignment horizontal="left" vertical="top" wrapText="1"/>
    </xf>
    <xf numFmtId="0" fontId="74" fillId="27" borderId="0" xfId="0" applyFont="1" applyFill="1" applyAlignment="1">
      <alignment horizontal="center" vertical="top" wrapText="1"/>
    </xf>
    <xf numFmtId="0" fontId="74" fillId="27" borderId="0" xfId="0" applyFont="1" applyFill="1" applyAlignment="1">
      <alignment horizontal="right" vertical="top" wrapText="1"/>
    </xf>
    <xf numFmtId="0" fontId="121" fillId="33" borderId="0" xfId="0" applyFont="1" applyFill="1" applyAlignment="1">
      <alignment horizontal="center" vertical="top" wrapText="1"/>
    </xf>
    <xf numFmtId="0" fontId="108" fillId="33" borderId="0" xfId="0" applyFont="1" applyFill="1" applyAlignment="1">
      <alignment horizontal="center" vertical="top" wrapText="1"/>
    </xf>
    <xf numFmtId="0" fontId="74" fillId="27" borderId="0" xfId="0" applyFont="1" applyFill="1" applyAlignment="1">
      <alignment horizontal="left" vertical="top" wrapText="1"/>
    </xf>
    <xf numFmtId="0" fontId="163" fillId="37" borderId="0" xfId="0" applyFont="1" applyFill="1" applyAlignment="1">
      <alignment horizontal="left" vertical="top" wrapText="1"/>
    </xf>
    <xf numFmtId="0" fontId="141" fillId="37" borderId="0" xfId="0" applyFont="1" applyFill="1" applyAlignment="1">
      <alignment horizontal="left" vertical="top" wrapText="1"/>
    </xf>
    <xf numFmtId="0" fontId="18" fillId="37" borderId="0" xfId="0" applyFont="1" applyFill="1" applyAlignment="1">
      <alignment horizontal="center" vertical="center"/>
    </xf>
    <xf numFmtId="0" fontId="121" fillId="37" borderId="0" xfId="0" applyFont="1" applyFill="1" applyAlignment="1">
      <alignment horizontal="center" vertical="center"/>
    </xf>
    <xf numFmtId="0" fontId="175" fillId="27" borderId="0" xfId="0" applyFont="1" applyFill="1" applyAlignment="1">
      <alignment horizontal="center" vertical="top" wrapText="1"/>
    </xf>
    <xf numFmtId="56" fontId="111" fillId="24" borderId="46" xfId="1" applyNumberFormat="1" applyFont="1" applyFill="1" applyBorder="1" applyAlignment="1" applyProtection="1">
      <alignment horizontal="center" vertical="center" wrapText="1"/>
    </xf>
    <xf numFmtId="56" fontId="111" fillId="24" borderId="2" xfId="1" applyNumberFormat="1" applyFont="1" applyFill="1" applyBorder="1" applyAlignment="1" applyProtection="1">
      <alignment horizontal="center" vertical="center" wrapText="1"/>
    </xf>
    <xf numFmtId="56" fontId="111" fillId="24" borderId="3" xfId="1" applyNumberFormat="1" applyFont="1" applyFill="1" applyBorder="1" applyAlignment="1" applyProtection="1">
      <alignment horizontal="center" vertical="center" wrapText="1"/>
    </xf>
    <xf numFmtId="14" fontId="21" fillId="24" borderId="199" xfId="1" applyNumberFormat="1" applyFont="1" applyFill="1" applyBorder="1" applyAlignment="1" applyProtection="1">
      <alignment horizontal="center" vertical="center" wrapText="1"/>
    </xf>
    <xf numFmtId="0" fontId="21" fillId="24" borderId="199" xfId="2" applyFont="1" applyFill="1" applyBorder="1" applyAlignment="1">
      <alignment horizontal="center" vertical="center"/>
    </xf>
    <xf numFmtId="14" fontId="21" fillId="24" borderId="181" xfId="1" applyNumberFormat="1" applyFont="1" applyFill="1" applyBorder="1" applyAlignment="1" applyProtection="1">
      <alignment horizontal="center" vertical="center" wrapText="1" shrinkToFit="1"/>
    </xf>
    <xf numFmtId="14" fontId="21" fillId="24" borderId="179" xfId="1" applyNumberFormat="1" applyFont="1" applyFill="1" applyBorder="1" applyAlignment="1" applyProtection="1">
      <alignment horizontal="center" vertical="center" wrapText="1" shrinkToFit="1"/>
    </xf>
    <xf numFmtId="14" fontId="21" fillId="24" borderId="182" xfId="1" applyNumberFormat="1" applyFont="1" applyFill="1" applyBorder="1" applyAlignment="1" applyProtection="1">
      <alignment horizontal="center" vertical="center" wrapText="1" shrinkToFit="1"/>
    </xf>
    <xf numFmtId="56" fontId="21" fillId="24" borderId="46" xfId="1" applyNumberFormat="1" applyFont="1" applyFill="1" applyBorder="1" applyAlignment="1" applyProtection="1">
      <alignment horizontal="center" vertical="center" wrapText="1"/>
    </xf>
    <xf numFmtId="56" fontId="21" fillId="24" borderId="2" xfId="1" applyNumberFormat="1" applyFont="1" applyFill="1" applyBorder="1" applyAlignment="1" applyProtection="1">
      <alignment horizontal="center" vertical="center" wrapText="1"/>
    </xf>
    <xf numFmtId="56" fontId="21" fillId="24" borderId="3" xfId="1" applyNumberFormat="1" applyFont="1" applyFill="1" applyBorder="1" applyAlignment="1" applyProtection="1">
      <alignment horizontal="center" vertical="center" wrapText="1"/>
    </xf>
    <xf numFmtId="14" fontId="111" fillId="24" borderId="181" xfId="2" applyNumberFormat="1" applyFont="1" applyFill="1" applyBorder="1" applyAlignment="1">
      <alignment horizontal="center" vertical="center" wrapText="1" shrinkToFit="1"/>
    </xf>
    <xf numFmtId="14" fontId="111" fillId="24" borderId="179" xfId="2" applyNumberFormat="1" applyFont="1" applyFill="1" applyBorder="1" applyAlignment="1">
      <alignment horizontal="center" vertical="center" wrapText="1" shrinkToFit="1"/>
    </xf>
    <xf numFmtId="14" fontId="111" fillId="24" borderId="180" xfId="2" applyNumberFormat="1" applyFont="1" applyFill="1" applyBorder="1" applyAlignment="1">
      <alignment horizontal="center" vertical="center" wrapText="1" shrinkToFit="1"/>
    </xf>
    <xf numFmtId="0" fontId="21" fillId="24" borderId="204" xfId="2" applyFont="1" applyFill="1" applyBorder="1" applyAlignment="1">
      <alignment horizontal="center" vertical="center"/>
    </xf>
    <xf numFmtId="56" fontId="21" fillId="24" borderId="46" xfId="2" applyNumberFormat="1" applyFont="1" applyFill="1" applyBorder="1" applyAlignment="1">
      <alignment horizontal="center" vertical="center" wrapText="1"/>
    </xf>
    <xf numFmtId="56" fontId="21" fillId="24" borderId="2" xfId="2" applyNumberFormat="1" applyFont="1" applyFill="1" applyBorder="1" applyAlignment="1">
      <alignment horizontal="center" vertical="center" wrapText="1"/>
    </xf>
    <xf numFmtId="56" fontId="21" fillId="24" borderId="178" xfId="2" applyNumberFormat="1" applyFont="1" applyFill="1" applyBorder="1" applyAlignment="1">
      <alignment horizontal="center" vertical="center" wrapText="1"/>
    </xf>
    <xf numFmtId="14" fontId="21" fillId="24" borderId="183" xfId="1" applyNumberFormat="1" applyFont="1" applyFill="1" applyBorder="1" applyAlignment="1" applyProtection="1">
      <alignment horizontal="center" vertical="center" wrapText="1" shrinkToFit="1"/>
    </xf>
    <xf numFmtId="14" fontId="21" fillId="24" borderId="185" xfId="1" applyNumberFormat="1" applyFont="1" applyFill="1" applyBorder="1" applyAlignment="1" applyProtection="1">
      <alignment horizontal="center" vertical="center" wrapText="1" shrinkToFit="1"/>
    </xf>
    <xf numFmtId="14" fontId="21" fillId="24" borderId="184" xfId="1" applyNumberFormat="1" applyFont="1" applyFill="1" applyBorder="1" applyAlignment="1" applyProtection="1">
      <alignment horizontal="center" vertical="center" wrapText="1" shrinkToFit="1"/>
    </xf>
    <xf numFmtId="56" fontId="21" fillId="24" borderId="3" xfId="2" applyNumberFormat="1" applyFont="1" applyFill="1" applyBorder="1" applyAlignment="1">
      <alignment horizontal="center" vertical="center" wrapText="1"/>
    </xf>
    <xf numFmtId="14" fontId="29" fillId="24" borderId="46" xfId="2" applyNumberFormat="1" applyFont="1" applyFill="1" applyBorder="1" applyAlignment="1">
      <alignment horizontal="center" vertical="center" shrinkToFit="1"/>
    </xf>
    <xf numFmtId="14" fontId="29" fillId="24" borderId="2" xfId="2" applyNumberFormat="1" applyFont="1" applyFill="1" applyBorder="1" applyAlignment="1">
      <alignment horizontal="center" vertical="center" shrinkToFit="1"/>
    </xf>
    <xf numFmtId="14" fontId="29" fillId="24" borderId="207" xfId="2" applyNumberFormat="1" applyFont="1" applyFill="1" applyBorder="1" applyAlignment="1">
      <alignment horizontal="center" vertical="center" shrinkToFit="1"/>
    </xf>
    <xf numFmtId="14" fontId="21" fillId="3" borderId="1" xfId="1" applyNumberFormat="1" applyFont="1" applyFill="1" applyBorder="1" applyAlignment="1" applyProtection="1">
      <alignment horizontal="center" vertical="center" wrapText="1"/>
    </xf>
    <xf numFmtId="14" fontId="21" fillId="3" borderId="3" xfId="1" applyNumberFormat="1" applyFont="1" applyFill="1" applyBorder="1" applyAlignment="1" applyProtection="1">
      <alignment horizontal="center" vertical="center" wrapText="1"/>
    </xf>
    <xf numFmtId="14" fontId="19" fillId="3" borderId="46" xfId="2" applyNumberFormat="1" applyFont="1" applyFill="1" applyBorder="1" applyAlignment="1">
      <alignment horizontal="center" vertical="center" shrinkToFit="1"/>
    </xf>
    <xf numFmtId="14" fontId="19" fillId="3" borderId="3" xfId="2" applyNumberFormat="1" applyFont="1" applyFill="1" applyBorder="1" applyAlignment="1">
      <alignment horizontal="center" vertical="center" shrinkToFit="1"/>
    </xf>
    <xf numFmtId="56" fontId="21" fillId="3" borderId="46" xfId="2" applyNumberFormat="1" applyFont="1" applyFill="1" applyBorder="1" applyAlignment="1">
      <alignment horizontal="center" vertical="center" wrapText="1"/>
    </xf>
    <xf numFmtId="56" fontId="21" fillId="3" borderId="3" xfId="2" applyNumberFormat="1" applyFont="1" applyFill="1" applyBorder="1" applyAlignment="1">
      <alignment horizontal="center" vertical="center" wrapText="1"/>
    </xf>
    <xf numFmtId="0" fontId="21" fillId="24" borderId="208" xfId="2" applyFont="1" applyFill="1" applyBorder="1" applyAlignment="1">
      <alignment horizontal="center" vertical="center"/>
    </xf>
    <xf numFmtId="14" fontId="21" fillId="24" borderId="46" xfId="2" applyNumberFormat="1" applyFont="1" applyFill="1" applyBorder="1" applyAlignment="1">
      <alignment horizontal="center" vertical="center" wrapText="1" shrinkToFit="1"/>
    </xf>
    <xf numFmtId="14" fontId="21" fillId="24" borderId="2" xfId="2" applyNumberFormat="1" applyFont="1" applyFill="1" applyBorder="1" applyAlignment="1">
      <alignment horizontal="center" vertical="center" shrinkToFit="1"/>
    </xf>
    <xf numFmtId="14" fontId="21" fillId="24" borderId="207" xfId="2" applyNumberFormat="1" applyFont="1" applyFill="1" applyBorder="1" applyAlignment="1">
      <alignment horizontal="center" vertical="center" shrinkToFit="1"/>
    </xf>
    <xf numFmtId="0" fontId="10" fillId="0" borderId="63" xfId="2" applyFont="1" applyFill="1" applyBorder="1" applyAlignment="1">
      <alignment vertical="center"/>
    </xf>
    <xf numFmtId="0" fontId="10" fillId="0" borderId="63" xfId="2" applyFont="1" applyBorder="1" applyAlignment="1">
      <alignment vertical="center"/>
    </xf>
    <xf numFmtId="0" fontId="10" fillId="0" borderId="0" xfId="2" applyFont="1" applyFill="1" applyAlignment="1">
      <alignment vertical="center" wrapText="1"/>
    </xf>
    <xf numFmtId="0" fontId="10" fillId="0" borderId="0" xfId="2" applyFont="1" applyAlignment="1">
      <alignment vertical="center"/>
    </xf>
    <xf numFmtId="0" fontId="14" fillId="6" borderId="21" xfId="2" applyFont="1" applyFill="1" applyBorder="1" applyAlignment="1">
      <alignment horizontal="left" vertical="center"/>
    </xf>
    <xf numFmtId="0" fontId="14" fillId="6" borderId="6" xfId="2" applyFont="1" applyFill="1" applyBorder="1" applyAlignment="1">
      <alignment horizontal="left" vertical="center"/>
    </xf>
    <xf numFmtId="0" fontId="6" fillId="6" borderId="93" xfId="2" applyFill="1" applyBorder="1">
      <alignment vertical="center"/>
    </xf>
    <xf numFmtId="0" fontId="6" fillId="6" borderId="28" xfId="2" applyFill="1" applyBorder="1">
      <alignment vertical="center"/>
    </xf>
    <xf numFmtId="0" fontId="6" fillId="6" borderId="94" xfId="2" applyFill="1" applyBorder="1">
      <alignment vertical="center"/>
    </xf>
    <xf numFmtId="0" fontId="6" fillId="6" borderId="95" xfId="2" applyFill="1" applyBorder="1">
      <alignment vertical="center"/>
    </xf>
    <xf numFmtId="0" fontId="6" fillId="6" borderId="96" xfId="2" applyFill="1" applyBorder="1">
      <alignment vertical="center"/>
    </xf>
    <xf numFmtId="0" fontId="6" fillId="6" borderId="97" xfId="2" applyFill="1" applyBorder="1">
      <alignment vertical="center"/>
    </xf>
    <xf numFmtId="0" fontId="22" fillId="6" borderId="98" xfId="2" applyFont="1" applyFill="1" applyBorder="1" applyAlignment="1">
      <alignment horizontal="center" vertical="top" wrapText="1"/>
    </xf>
    <xf numFmtId="0" fontId="22" fillId="6" borderId="90" xfId="2" applyFont="1" applyFill="1" applyBorder="1" applyAlignment="1">
      <alignment horizontal="center" vertical="top" wrapText="1"/>
    </xf>
    <xf numFmtId="0" fontId="22" fillId="6" borderId="99" xfId="2" applyFont="1" applyFill="1" applyBorder="1" applyAlignment="1">
      <alignment horizontal="center" vertical="top" wrapText="1"/>
    </xf>
    <xf numFmtId="0" fontId="22" fillId="6" borderId="100" xfId="2" applyFont="1" applyFill="1" applyBorder="1" applyAlignment="1">
      <alignment horizontal="center" vertical="top" wrapText="1"/>
    </xf>
    <xf numFmtId="0" fontId="22" fillId="6" borderId="101" xfId="2" applyFont="1" applyFill="1" applyBorder="1" applyAlignment="1">
      <alignment horizontal="center" vertical="top" wrapText="1"/>
    </xf>
    <xf numFmtId="0" fontId="1" fillId="6" borderId="18" xfId="2" applyFont="1" applyFill="1" applyBorder="1" applyAlignment="1">
      <alignment vertical="top" wrapText="1"/>
    </xf>
    <xf numFmtId="0" fontId="6" fillId="6" borderId="0" xfId="2" applyFill="1" applyAlignment="1">
      <alignment vertical="top" wrapText="1"/>
    </xf>
    <xf numFmtId="0" fontId="6" fillId="6" borderId="19" xfId="2" applyFill="1" applyBorder="1" applyAlignment="1">
      <alignment vertical="top" wrapText="1"/>
    </xf>
    <xf numFmtId="0" fontId="1" fillId="17" borderId="73" xfId="2" applyFont="1" applyFill="1" applyBorder="1" applyAlignment="1">
      <alignment vertical="top" wrapText="1"/>
    </xf>
    <xf numFmtId="0" fontId="6" fillId="0" borderId="69" xfId="2" applyBorder="1" applyAlignment="1">
      <alignment vertical="top" wrapText="1"/>
    </xf>
    <xf numFmtId="0" fontId="70" fillId="0" borderId="0" xfId="1" applyFont="1" applyAlignment="1" applyProtection="1">
      <alignment vertical="center"/>
    </xf>
    <xf numFmtId="0" fontId="6" fillId="0" borderId="0" xfId="2">
      <alignment vertical="center"/>
    </xf>
    <xf numFmtId="0" fontId="6" fillId="29" borderId="61" xfId="2" applyFill="1" applyBorder="1" applyAlignment="1">
      <alignment horizontal="left" vertical="top" wrapText="1"/>
    </xf>
    <xf numFmtId="0" fontId="6" fillId="29" borderId="153" xfId="2" applyFill="1" applyBorder="1" applyAlignment="1">
      <alignment horizontal="left" vertical="top" wrapText="1"/>
    </xf>
    <xf numFmtId="0" fontId="6" fillId="29" borderId="187" xfId="2" applyFill="1" applyBorder="1" applyAlignment="1">
      <alignment horizontal="left" vertical="top" wrapText="1"/>
    </xf>
    <xf numFmtId="0" fontId="1" fillId="39" borderId="61" xfId="2" applyFont="1" applyFill="1" applyBorder="1" applyAlignment="1">
      <alignment horizontal="left" vertical="top" wrapText="1"/>
    </xf>
    <xf numFmtId="0" fontId="1" fillId="39" borderId="72" xfId="2" applyFont="1" applyFill="1" applyBorder="1" applyAlignment="1">
      <alignment horizontal="left" vertical="top" wrapText="1"/>
    </xf>
    <xf numFmtId="0" fontId="8" fillId="39" borderId="153" xfId="1" applyFill="1" applyBorder="1" applyAlignment="1" applyProtection="1">
      <alignment horizontal="left" vertical="top"/>
    </xf>
    <xf numFmtId="0" fontId="6" fillId="39" borderId="186" xfId="2" applyFill="1" applyBorder="1" applyAlignment="1">
      <alignment horizontal="left" vertical="top"/>
    </xf>
    <xf numFmtId="0" fontId="6" fillId="2" borderId="78" xfId="2" applyFill="1" applyBorder="1" applyAlignment="1">
      <alignment vertical="top" wrapText="1"/>
    </xf>
    <xf numFmtId="0" fontId="15" fillId="2" borderId="69" xfId="0" applyFont="1" applyFill="1" applyBorder="1" applyAlignment="1">
      <alignment vertical="top" wrapText="1"/>
    </xf>
    <xf numFmtId="0" fontId="1" fillId="2" borderId="78" xfId="2" applyFont="1" applyFill="1" applyBorder="1" applyAlignment="1">
      <alignment horizontal="left" vertical="top" wrapText="1"/>
    </xf>
    <xf numFmtId="0" fontId="1" fillId="2" borderId="69" xfId="2" applyFont="1" applyFill="1" applyBorder="1" applyAlignment="1">
      <alignment horizontal="left" vertical="top" wrapText="1"/>
    </xf>
    <xf numFmtId="0" fontId="26" fillId="0" borderId="0" xfId="19" applyFont="1" applyAlignment="1">
      <alignment vertical="center" wrapText="1"/>
    </xf>
    <xf numFmtId="0" fontId="193" fillId="0" borderId="105" xfId="2" applyFont="1" applyBorder="1" applyAlignment="1">
      <alignment horizontal="center" vertical="center" wrapText="1" shrinkToFit="1"/>
    </xf>
    <xf numFmtId="0" fontId="112" fillId="0" borderId="32" xfId="2" applyFont="1" applyBorder="1" applyAlignment="1">
      <alignment horizontal="center" vertical="center" wrapText="1" shrinkToFit="1"/>
    </xf>
    <xf numFmtId="0" fontId="112" fillId="0" borderId="106" xfId="2" applyFont="1" applyBorder="1" applyAlignment="1">
      <alignment horizontal="center" vertical="center" wrapText="1" shrinkToFit="1"/>
    </xf>
    <xf numFmtId="0" fontId="28" fillId="24" borderId="105" xfId="2" applyFont="1" applyFill="1" applyBorder="1" applyAlignment="1">
      <alignment horizontal="center" vertical="center" shrinkToFit="1"/>
    </xf>
    <xf numFmtId="0" fontId="18" fillId="24" borderId="32" xfId="2" applyFont="1" applyFill="1" applyBorder="1" applyAlignment="1">
      <alignment horizontal="center" vertical="center" shrinkToFit="1"/>
    </xf>
    <xf numFmtId="0" fontId="18" fillId="24" borderId="106" xfId="2" applyFont="1" applyFill="1" applyBorder="1" applyAlignment="1">
      <alignment horizontal="center" vertical="center" shrinkToFit="1"/>
    </xf>
    <xf numFmtId="0" fontId="156" fillId="43" borderId="105" xfId="2" applyFont="1" applyFill="1" applyBorder="1" applyAlignment="1">
      <alignment horizontal="center" vertical="center" wrapText="1" shrinkToFit="1"/>
    </xf>
    <xf numFmtId="0" fontId="33" fillId="43" borderId="32" xfId="2" applyFont="1" applyFill="1" applyBorder="1" applyAlignment="1">
      <alignment horizontal="center" vertical="center" shrinkToFit="1"/>
    </xf>
    <xf numFmtId="0" fontId="33" fillId="43" borderId="106" xfId="2" applyFont="1" applyFill="1" applyBorder="1" applyAlignment="1">
      <alignment horizontal="center" vertical="center" shrinkToFit="1"/>
    </xf>
    <xf numFmtId="0" fontId="21" fillId="43" borderId="102" xfId="1" applyFont="1" applyFill="1" applyBorder="1" applyAlignment="1" applyProtection="1">
      <alignment vertical="top" wrapText="1"/>
    </xf>
    <xf numFmtId="0" fontId="21" fillId="43" borderId="103" xfId="2" applyFont="1" applyFill="1" applyBorder="1" applyAlignment="1">
      <alignment vertical="top" wrapText="1"/>
    </xf>
    <xf numFmtId="0" fontId="21" fillId="43" borderId="104" xfId="2" applyFont="1" applyFill="1" applyBorder="1" applyAlignment="1">
      <alignment vertical="top" wrapText="1"/>
    </xf>
    <xf numFmtId="0" fontId="28" fillId="0" borderId="105" xfId="2" applyFont="1" applyBorder="1" applyAlignment="1">
      <alignment horizontal="center" vertical="center" wrapText="1" shrinkToFit="1"/>
    </xf>
    <xf numFmtId="0" fontId="112" fillId="0" borderId="32" xfId="2" applyFont="1" applyBorder="1" applyAlignment="1">
      <alignment horizontal="center" vertical="center" shrinkToFit="1"/>
    </xf>
    <xf numFmtId="0" fontId="112" fillId="0" borderId="106" xfId="2" applyFont="1" applyBorder="1" applyAlignment="1">
      <alignment horizontal="center" vertical="center" shrinkToFit="1"/>
    </xf>
    <xf numFmtId="0" fontId="21" fillId="0" borderId="215" xfId="1" applyFont="1" applyBorder="1" applyAlignment="1" applyProtection="1">
      <alignment horizontal="left" vertical="top" wrapText="1"/>
    </xf>
    <xf numFmtId="0" fontId="21" fillId="0" borderId="216" xfId="1" applyFont="1" applyBorder="1" applyAlignment="1" applyProtection="1">
      <alignment horizontal="left" vertical="top" wrapText="1"/>
    </xf>
    <xf numFmtId="0" fontId="21" fillId="0" borderId="217" xfId="1" applyFont="1" applyBorder="1" applyAlignment="1" applyProtection="1">
      <alignment horizontal="left" vertical="top" wrapText="1"/>
    </xf>
    <xf numFmtId="0" fontId="28" fillId="43" borderId="189" xfId="2" applyFont="1" applyFill="1" applyBorder="1" applyAlignment="1">
      <alignment horizontal="center" vertical="center" wrapText="1" shrinkToFit="1"/>
    </xf>
    <xf numFmtId="0" fontId="28" fillId="43" borderId="190" xfId="2" applyFont="1" applyFill="1" applyBorder="1" applyAlignment="1">
      <alignment horizontal="center" vertical="center" wrapText="1" shrinkToFit="1"/>
    </xf>
    <xf numFmtId="0" fontId="28" fillId="43" borderId="191" xfId="2" applyFont="1" applyFill="1" applyBorder="1" applyAlignment="1">
      <alignment horizontal="center" vertical="center" wrapText="1" shrinkToFit="1"/>
    </xf>
    <xf numFmtId="0" fontId="20" fillId="43" borderId="62" xfId="2" applyFont="1" applyFill="1" applyBorder="1" applyAlignment="1">
      <alignment horizontal="left" vertical="top" wrapText="1" shrinkToFit="1"/>
    </xf>
    <xf numFmtId="0" fontId="20" fillId="43" borderId="63" xfId="2" applyFont="1" applyFill="1" applyBorder="1" applyAlignment="1">
      <alignment horizontal="left" vertical="top" wrapText="1" shrinkToFit="1"/>
    </xf>
    <xf numFmtId="0" fontId="20" fillId="43" borderId="64" xfId="2" applyFont="1" applyFill="1" applyBorder="1" applyAlignment="1">
      <alignment horizontal="left" vertical="top" wrapText="1" shrinkToFit="1"/>
    </xf>
    <xf numFmtId="0" fontId="21" fillId="0" borderId="102" xfId="1" applyFont="1" applyBorder="1" applyAlignment="1" applyProtection="1">
      <alignment vertical="top" wrapText="1"/>
    </xf>
    <xf numFmtId="0" fontId="21" fillId="0" borderId="209" xfId="1" applyFont="1" applyBorder="1" applyAlignment="1" applyProtection="1">
      <alignment vertical="top" wrapText="1"/>
    </xf>
    <xf numFmtId="0" fontId="21" fillId="0" borderId="210" xfId="1" applyFont="1" applyBorder="1" applyAlignment="1" applyProtection="1">
      <alignment vertical="top" wrapText="1"/>
    </xf>
    <xf numFmtId="0" fontId="25" fillId="22" borderId="113" xfId="2" applyFont="1" applyFill="1" applyBorder="1" applyAlignment="1">
      <alignment horizontal="left" vertical="top" wrapText="1"/>
    </xf>
    <xf numFmtId="0" fontId="25" fillId="22" borderId="114" xfId="2" applyFont="1" applyFill="1" applyBorder="1" applyAlignment="1">
      <alignment horizontal="left" vertical="top" wrapText="1"/>
    </xf>
    <xf numFmtId="0" fontId="25" fillId="22" borderId="115" xfId="2" applyFont="1" applyFill="1" applyBorder="1" applyAlignment="1">
      <alignment horizontal="left" vertical="top" wrapText="1"/>
    </xf>
    <xf numFmtId="0" fontId="114" fillId="43" borderId="105" xfId="2" applyFont="1" applyFill="1" applyBorder="1" applyAlignment="1">
      <alignment horizontal="center" vertical="center" wrapText="1" shrinkToFit="1"/>
    </xf>
    <xf numFmtId="0" fontId="28" fillId="20" borderId="63" xfId="2" applyFont="1" applyFill="1" applyBorder="1" applyAlignment="1">
      <alignment horizontal="center" vertical="center" shrinkToFit="1"/>
    </xf>
    <xf numFmtId="0" fontId="28" fillId="20" borderId="64" xfId="2" applyFont="1" applyFill="1" applyBorder="1" applyAlignment="1">
      <alignment horizontal="center" vertical="center" shrinkToFit="1"/>
    </xf>
    <xf numFmtId="0" fontId="7" fillId="8" borderId="189" xfId="2" applyFont="1" applyFill="1" applyBorder="1" applyAlignment="1">
      <alignment horizontal="left" vertical="top" wrapText="1"/>
    </xf>
    <xf numFmtId="0" fontId="7" fillId="8" borderId="190" xfId="2" applyFont="1" applyFill="1" applyBorder="1" applyAlignment="1">
      <alignment horizontal="left" vertical="top" wrapText="1"/>
    </xf>
    <xf numFmtId="0" fontId="7" fillId="8" borderId="191" xfId="2" applyFont="1" applyFill="1" applyBorder="1" applyAlignment="1">
      <alignment horizontal="left" vertical="top" wrapText="1"/>
    </xf>
    <xf numFmtId="178" fontId="27" fillId="3" borderId="2" xfId="2" applyNumberFormat="1" applyFont="1" applyFill="1" applyBorder="1" applyAlignment="1">
      <alignment horizontal="center" vertical="center"/>
    </xf>
    <xf numFmtId="178" fontId="27" fillId="3" borderId="2" xfId="0" applyNumberFormat="1" applyFont="1" applyFill="1" applyBorder="1" applyAlignment="1">
      <alignment horizontal="center" vertical="center"/>
    </xf>
    <xf numFmtId="0" fontId="201" fillId="22" borderId="0" xfId="0" applyFont="1" applyFill="1" applyAlignment="1">
      <alignment horizontal="center" vertical="top" wrapText="1"/>
    </xf>
    <xf numFmtId="0" fontId="0" fillId="22" borderId="0" xfId="0" applyFill="1" applyAlignment="1">
      <alignment horizontal="center" vertical="center" wrapText="1"/>
    </xf>
    <xf numFmtId="0" fontId="183" fillId="22" borderId="0" xfId="0" applyFont="1" applyFill="1" applyAlignment="1">
      <alignment horizontal="center" vertical="center" wrapText="1"/>
    </xf>
    <xf numFmtId="0" fontId="203" fillId="22" borderId="0" xfId="0" applyFont="1" applyFill="1" applyAlignment="1">
      <alignment horizontal="left" vertical="top" wrapText="1" indent="1"/>
    </xf>
    <xf numFmtId="0" fontId="132" fillId="22" borderId="0" xfId="0" applyFont="1" applyFill="1" applyAlignment="1">
      <alignment horizontal="center" vertical="top" wrapText="1"/>
    </xf>
    <xf numFmtId="0" fontId="184" fillId="40" borderId="0" xfId="0" applyFont="1" applyFill="1" applyAlignment="1">
      <alignment horizontal="left" vertical="top" wrapText="1"/>
    </xf>
    <xf numFmtId="0" fontId="184" fillId="49" borderId="0" xfId="0" applyFont="1" applyFill="1" applyAlignment="1">
      <alignment horizontal="center" vertical="top" wrapText="1"/>
    </xf>
    <xf numFmtId="0" fontId="184" fillId="49" borderId="0" xfId="0" applyFont="1" applyFill="1" applyAlignment="1">
      <alignment vertical="top" wrapText="1"/>
    </xf>
    <xf numFmtId="0" fontId="185" fillId="40" borderId="0" xfId="0" applyFont="1" applyFill="1" applyAlignment="1">
      <alignment vertical="center"/>
    </xf>
    <xf numFmtId="0" fontId="184" fillId="40" borderId="0" xfId="0" applyFont="1" applyFill="1" applyAlignment="1">
      <alignment horizontal="center" vertical="center" wrapText="1"/>
    </xf>
    <xf numFmtId="0" fontId="204" fillId="50" borderId="0" xfId="0" applyFont="1" applyFill="1" applyAlignment="1">
      <alignment horizontal="center" vertical="center" wrapText="1"/>
    </xf>
    <xf numFmtId="0" fontId="184" fillId="51" borderId="229" xfId="0" applyFont="1" applyFill="1" applyBorder="1" applyAlignment="1">
      <alignment vertical="top" wrapText="1"/>
    </xf>
    <xf numFmtId="0" fontId="184" fillId="51" borderId="230" xfId="0" applyFont="1" applyFill="1" applyBorder="1" applyAlignment="1">
      <alignment vertical="top" wrapText="1"/>
    </xf>
    <xf numFmtId="0" fontId="0" fillId="51" borderId="230" xfId="0" applyFill="1" applyBorder="1">
      <alignment vertical="center"/>
    </xf>
    <xf numFmtId="0" fontId="0" fillId="51" borderId="231" xfId="0" applyFill="1" applyBorder="1">
      <alignment vertical="center"/>
    </xf>
    <xf numFmtId="0" fontId="184" fillId="51" borderId="232" xfId="0" applyFont="1" applyFill="1" applyBorder="1" applyAlignment="1">
      <alignment vertical="top" wrapText="1"/>
    </xf>
    <xf numFmtId="0" fontId="184" fillId="51" borderId="0" xfId="0" applyFont="1" applyFill="1" applyBorder="1" applyAlignment="1">
      <alignment vertical="top" wrapText="1"/>
    </xf>
    <xf numFmtId="0" fontId="184" fillId="51" borderId="233" xfId="0" applyFont="1" applyFill="1" applyBorder="1" applyAlignment="1">
      <alignment vertical="top" wrapText="1"/>
    </xf>
    <xf numFmtId="0" fontId="197" fillId="51" borderId="0" xfId="0" applyFont="1" applyFill="1" applyBorder="1" applyAlignment="1">
      <alignment horizontal="center" vertical="center" wrapText="1"/>
    </xf>
    <xf numFmtId="0" fontId="197" fillId="51" borderId="233" xfId="0" applyFont="1" applyFill="1" applyBorder="1" applyAlignment="1">
      <alignment horizontal="center" vertical="center" wrapText="1"/>
    </xf>
    <xf numFmtId="0" fontId="184" fillId="51" borderId="0" xfId="0" applyFont="1" applyFill="1" applyBorder="1" applyAlignment="1">
      <alignment horizontal="center" vertical="top" wrapText="1"/>
    </xf>
    <xf numFmtId="0" fontId="184" fillId="51" borderId="0" xfId="0" applyFont="1" applyFill="1" applyBorder="1" applyAlignment="1">
      <alignment horizontal="left" vertical="top" wrapText="1"/>
    </xf>
    <xf numFmtId="0" fontId="184" fillId="51" borderId="0" xfId="0" applyFont="1" applyFill="1" applyBorder="1" applyAlignment="1">
      <alignment horizontal="left" vertical="top"/>
    </xf>
    <xf numFmtId="0" fontId="184" fillId="51" borderId="233" xfId="0" applyFont="1" applyFill="1" applyBorder="1" applyAlignment="1">
      <alignment horizontal="center" vertical="top" wrapText="1"/>
    </xf>
    <xf numFmtId="0" fontId="184" fillId="51" borderId="234" xfId="0" applyFont="1" applyFill="1" applyBorder="1" applyAlignment="1">
      <alignment vertical="top" wrapText="1"/>
    </xf>
    <xf numFmtId="0" fontId="184" fillId="51" borderId="235" xfId="0" applyFont="1" applyFill="1" applyBorder="1" applyAlignment="1">
      <alignment vertical="top" wrapText="1"/>
    </xf>
    <xf numFmtId="0" fontId="184" fillId="51" borderId="236" xfId="0" applyFont="1" applyFill="1" applyBorder="1" applyAlignment="1">
      <alignment vertical="top" wrapText="1"/>
    </xf>
    <xf numFmtId="0" fontId="184" fillId="52" borderId="0" xfId="0" applyFont="1" applyFill="1" applyBorder="1" applyAlignment="1">
      <alignment vertical="top" wrapText="1"/>
    </xf>
    <xf numFmtId="0" fontId="184" fillId="52" borderId="0" xfId="0" applyFont="1" applyFill="1" applyBorder="1" applyAlignment="1">
      <alignment horizontal="center" vertical="top" wrapText="1"/>
    </xf>
    <xf numFmtId="0" fontId="205" fillId="40" borderId="0" xfId="1" applyFont="1" applyFill="1" applyAlignment="1" applyProtection="1">
      <alignment horizontal="center" vertical="center" wrapText="1"/>
    </xf>
    <xf numFmtId="0" fontId="206" fillId="40" borderId="0" xfId="0" applyFont="1" applyFill="1" applyAlignment="1">
      <alignment vertical="top" wrapText="1"/>
    </xf>
    <xf numFmtId="0" fontId="203" fillId="40" borderId="0" xfId="0" applyFont="1" applyFill="1">
      <alignment vertical="center"/>
    </xf>
    <xf numFmtId="0" fontId="207" fillId="40" borderId="0" xfId="0" applyFont="1" applyFill="1" applyAlignment="1">
      <alignment vertical="center" wrapText="1"/>
    </xf>
    <xf numFmtId="0" fontId="207" fillId="40" borderId="0" xfId="0" applyFont="1" applyFill="1" applyAlignment="1">
      <alignment horizontal="left" vertical="center" wrapText="1"/>
    </xf>
    <xf numFmtId="0" fontId="183" fillId="40" borderId="0" xfId="0" applyFont="1" applyFill="1" applyAlignment="1">
      <alignment vertical="top" wrapText="1"/>
    </xf>
    <xf numFmtId="0" fontId="0" fillId="40" borderId="0" xfId="0" applyFill="1" applyAlignment="1">
      <alignment horizontal="left" vertical="center"/>
    </xf>
    <xf numFmtId="0" fontId="208" fillId="53" borderId="0" xfId="20" applyFont="1" applyFill="1" applyAlignment="1">
      <alignment horizontal="center" vertical="center"/>
    </xf>
    <xf numFmtId="0" fontId="6" fillId="0" borderId="0" xfId="20">
      <alignment vertical="center"/>
    </xf>
    <xf numFmtId="0" fontId="6" fillId="0" borderId="0" xfId="4"/>
    <xf numFmtId="0" fontId="111" fillId="0" borderId="0" xfId="20" applyFont="1" applyAlignment="1">
      <alignment horizontal="center" vertical="center"/>
    </xf>
    <xf numFmtId="0" fontId="21" fillId="0" borderId="0" xfId="20" applyFont="1" applyAlignment="1">
      <alignment horizontal="center" vertical="center"/>
    </xf>
    <xf numFmtId="0" fontId="209" fillId="0" borderId="0" xfId="20" applyFont="1">
      <alignment vertical="center"/>
    </xf>
    <xf numFmtId="0" fontId="6" fillId="0" borderId="0" xfId="20">
      <alignment vertical="center"/>
    </xf>
    <xf numFmtId="0" fontId="111" fillId="54" borderId="0" xfId="20" applyFont="1" applyFill="1" applyAlignment="1">
      <alignment horizontal="center" vertical="center" wrapText="1" shrinkToFit="1"/>
    </xf>
    <xf numFmtId="0" fontId="21" fillId="54" borderId="0" xfId="20" applyFont="1" applyFill="1" applyAlignment="1">
      <alignment horizontal="center" vertical="center" wrapText="1" shrinkToFit="1"/>
    </xf>
    <xf numFmtId="0" fontId="210" fillId="0" borderId="0" xfId="20" applyFont="1">
      <alignment vertical="center"/>
    </xf>
    <xf numFmtId="0" fontId="211" fillId="0" borderId="0" xfId="20" applyFont="1" applyAlignment="1">
      <alignment horizontal="center" vertical="center"/>
    </xf>
    <xf numFmtId="0" fontId="6" fillId="0" borderId="0" xfId="20" applyAlignment="1">
      <alignment horizontal="center" vertical="center"/>
    </xf>
    <xf numFmtId="0" fontId="212" fillId="0" borderId="0" xfId="20" applyFont="1">
      <alignment vertical="center"/>
    </xf>
    <xf numFmtId="0" fontId="7" fillId="55" borderId="0" xfId="4" applyFont="1" applyFill="1" applyAlignment="1">
      <alignment vertical="top"/>
    </xf>
    <xf numFmtId="0" fontId="116" fillId="55" borderId="0" xfId="20" applyFont="1" applyFill="1" applyAlignment="1">
      <alignment vertical="top"/>
    </xf>
    <xf numFmtId="0" fontId="7" fillId="55" borderId="0" xfId="20" applyFont="1" applyFill="1" applyAlignment="1">
      <alignment vertical="top"/>
    </xf>
    <xf numFmtId="0" fontId="213" fillId="2" borderId="0" xfId="20" applyFont="1" applyFill="1" applyAlignment="1">
      <alignment vertical="top" wrapText="1"/>
    </xf>
    <xf numFmtId="0" fontId="214" fillId="2" borderId="0" xfId="20" applyFont="1" applyFill="1" applyAlignment="1">
      <alignment vertical="top" wrapText="1"/>
    </xf>
    <xf numFmtId="0" fontId="52" fillId="56" borderId="0" xfId="20" applyFont="1" applyFill="1" applyAlignment="1">
      <alignment horizontal="left" vertical="center" wrapText="1" indent="1"/>
    </xf>
    <xf numFmtId="0" fontId="217" fillId="0" borderId="0" xfId="20" applyFont="1" applyAlignment="1">
      <alignment horizontal="left" vertical="center" wrapText="1" indent="1"/>
    </xf>
    <xf numFmtId="0" fontId="214" fillId="0" borderId="0" xfId="20" applyFont="1" applyAlignment="1">
      <alignment vertical="top" wrapText="1"/>
    </xf>
    <xf numFmtId="0" fontId="8" fillId="0" borderId="0" xfId="1" applyAlignment="1" applyProtection="1">
      <alignment vertical="center"/>
    </xf>
    <xf numFmtId="0" fontId="218" fillId="55" borderId="0" xfId="20" applyFont="1" applyFill="1" applyAlignment="1">
      <alignment vertical="top"/>
    </xf>
    <xf numFmtId="0" fontId="35" fillId="55" borderId="0" xfId="20" applyFont="1" applyFill="1" applyAlignment="1">
      <alignment vertical="top"/>
    </xf>
    <xf numFmtId="0" fontId="6" fillId="0" borderId="0" xfId="20" applyAlignment="1">
      <alignment vertical="top" wrapText="1"/>
    </xf>
    <xf numFmtId="0" fontId="219" fillId="55" borderId="0" xfId="20" applyFont="1" applyFill="1" applyAlignment="1">
      <alignment vertical="top"/>
    </xf>
    <xf numFmtId="0" fontId="36" fillId="57" borderId="0" xfId="4" applyFont="1" applyFill="1"/>
    <xf numFmtId="0" fontId="116" fillId="57" borderId="0" xfId="4" applyFont="1" applyFill="1"/>
    <xf numFmtId="0" fontId="6" fillId="57" borderId="0" xfId="4" applyFill="1"/>
    <xf numFmtId="0" fontId="52" fillId="58" borderId="237" xfId="4" applyFont="1" applyFill="1" applyBorder="1" applyAlignment="1">
      <alignment horizontal="left" vertical="center" wrapText="1" indent="1"/>
    </xf>
    <xf numFmtId="0" fontId="52" fillId="58" borderId="238" xfId="4" applyFont="1" applyFill="1" applyBorder="1" applyAlignment="1">
      <alignment horizontal="left" vertical="center" wrapText="1" indent="1"/>
    </xf>
    <xf numFmtId="0" fontId="52" fillId="58" borderId="239" xfId="4" applyFont="1" applyFill="1" applyBorder="1" applyAlignment="1">
      <alignment horizontal="left" vertical="center" wrapText="1" indent="1"/>
    </xf>
    <xf numFmtId="0" fontId="52" fillId="58" borderId="240" xfId="4" applyFont="1" applyFill="1" applyBorder="1" applyAlignment="1">
      <alignment horizontal="left" vertical="center" wrapText="1" indent="1"/>
    </xf>
    <xf numFmtId="0" fontId="52" fillId="58" borderId="0" xfId="4" applyFont="1" applyFill="1" applyAlignment="1">
      <alignment horizontal="left" vertical="center" wrapText="1" indent="1"/>
    </xf>
    <xf numFmtId="0" fontId="52" fillId="58" borderId="241" xfId="4" applyFont="1" applyFill="1" applyBorder="1" applyAlignment="1">
      <alignment horizontal="left" vertical="center" wrapText="1" indent="1"/>
    </xf>
    <xf numFmtId="0" fontId="52" fillId="58" borderId="242" xfId="4" applyFont="1" applyFill="1" applyBorder="1" applyAlignment="1">
      <alignment horizontal="left" vertical="center" wrapText="1" indent="1"/>
    </xf>
    <xf numFmtId="0" fontId="52" fillId="58" borderId="243" xfId="4" applyFont="1" applyFill="1" applyBorder="1" applyAlignment="1">
      <alignment horizontal="left" vertical="center" wrapText="1" indent="1"/>
    </xf>
    <xf numFmtId="0" fontId="52" fillId="58" borderId="244" xfId="4" applyFont="1" applyFill="1" applyBorder="1" applyAlignment="1">
      <alignment horizontal="left" vertical="center" wrapText="1" indent="1"/>
    </xf>
  </cellXfs>
  <cellStyles count="22">
    <cellStyle name="ハイパーリンク" xfId="1" builtinId="8"/>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6CCFF"/>
      <color rgb="FFBB1F05"/>
      <color rgb="FF6EF729"/>
      <color rgb="FF00CC00"/>
      <color rgb="FFFFE7FF"/>
      <color rgb="FFFF99FF"/>
      <color rgb="FFFF0066"/>
      <color rgb="FF3399FF"/>
      <color rgb="FFF6B30A"/>
      <color rgb="FFEBA9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7"/>
          <c:order val="0"/>
          <c:tx>
            <c:v>2021年</c:v>
          </c:tx>
          <c:spPr>
            <a:ln w="63500" cap="rnd">
              <a:solidFill>
                <a:srgbClr val="FF0000"/>
              </a:solidFill>
              <a:round/>
            </a:ln>
            <a:effectLst/>
          </c:spPr>
          <c:marker>
            <c:symbol val="none"/>
          </c:marker>
          <c:val>
            <c:numRef>
              <c:f>'51　感染症統計'!$B$7:$M$7</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0-C787-4C46-91A4-F2CCA7AB2E20}"/>
            </c:ext>
          </c:extLst>
        </c:ser>
        <c:ser>
          <c:idx val="0"/>
          <c:order val="1"/>
          <c:tx>
            <c:strRef>
              <c:f>'51　感染症統計'!$A$8</c:f>
              <c:strCache>
                <c:ptCount val="1"/>
                <c:pt idx="0">
                  <c:v>2020年</c:v>
                </c:pt>
              </c:strCache>
            </c:strRef>
          </c:tx>
          <c:spPr>
            <a:ln w="28575" cap="rnd">
              <a:solidFill>
                <a:schemeClr val="accent1"/>
              </a:solidFill>
              <a:round/>
            </a:ln>
            <a:effectLst/>
          </c:spPr>
          <c:marker>
            <c:symbol val="none"/>
          </c:marker>
          <c:val>
            <c:numRef>
              <c:f>'51　感染症統計'!$B$8:$M$8</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1-C787-4C46-91A4-F2CCA7AB2E20}"/>
            </c:ext>
          </c:extLst>
        </c:ser>
        <c:ser>
          <c:idx val="1"/>
          <c:order val="2"/>
          <c:tx>
            <c:strRef>
              <c:f>'51　感染症統計'!$A$9</c:f>
              <c:strCache>
                <c:ptCount val="1"/>
                <c:pt idx="0">
                  <c:v>2019年</c:v>
                </c:pt>
              </c:strCache>
            </c:strRef>
          </c:tx>
          <c:spPr>
            <a:ln w="12700" cap="rnd">
              <a:solidFill>
                <a:srgbClr val="FF0066"/>
              </a:solidFill>
              <a:round/>
            </a:ln>
            <a:effectLst/>
          </c:spPr>
          <c:marker>
            <c:symbol val="none"/>
          </c:marker>
          <c:val>
            <c:numRef>
              <c:f>'51　感染症統計'!$B$9:$M$9</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2-C787-4C46-91A4-F2CCA7AB2E20}"/>
            </c:ext>
          </c:extLst>
        </c:ser>
        <c:ser>
          <c:idx val="2"/>
          <c:order val="3"/>
          <c:tx>
            <c:strRef>
              <c:f>'51　感染症統計'!$A$10</c:f>
              <c:strCache>
                <c:ptCount val="1"/>
                <c:pt idx="0">
                  <c:v>2018年</c:v>
                </c:pt>
              </c:strCache>
            </c:strRef>
          </c:tx>
          <c:spPr>
            <a:ln w="12700" cap="rnd">
              <a:solidFill>
                <a:schemeClr val="accent3"/>
              </a:solidFill>
              <a:round/>
            </a:ln>
            <a:effectLst/>
          </c:spPr>
          <c:marker>
            <c:symbol val="none"/>
          </c:marker>
          <c:val>
            <c:numRef>
              <c:f>'51　感染症統計'!$B$10:$M$10</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3-C787-4C46-91A4-F2CCA7AB2E20}"/>
            </c:ext>
          </c:extLst>
        </c:ser>
        <c:ser>
          <c:idx val="3"/>
          <c:order val="4"/>
          <c:tx>
            <c:strRef>
              <c:f>'51　感染症統計'!$A$11</c:f>
              <c:strCache>
                <c:ptCount val="1"/>
                <c:pt idx="0">
                  <c:v>2017年</c:v>
                </c:pt>
              </c:strCache>
            </c:strRef>
          </c:tx>
          <c:spPr>
            <a:ln w="12700" cap="rnd">
              <a:solidFill>
                <a:schemeClr val="accent4"/>
              </a:solidFill>
              <a:round/>
            </a:ln>
            <a:effectLst/>
          </c:spPr>
          <c:marker>
            <c:symbol val="none"/>
          </c:marker>
          <c:val>
            <c:numRef>
              <c:f>'51　感染症統計'!$B$11:$M$11</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4-C787-4C46-91A4-F2CCA7AB2E20}"/>
            </c:ext>
          </c:extLst>
        </c:ser>
        <c:ser>
          <c:idx val="4"/>
          <c:order val="5"/>
          <c:tx>
            <c:strRef>
              <c:f>'51　感染症統計'!$A$12</c:f>
              <c:strCache>
                <c:ptCount val="1"/>
                <c:pt idx="0">
                  <c:v>2016年</c:v>
                </c:pt>
              </c:strCache>
            </c:strRef>
          </c:tx>
          <c:spPr>
            <a:ln w="12700" cap="rnd">
              <a:solidFill>
                <a:schemeClr val="accent5"/>
              </a:solidFill>
              <a:round/>
            </a:ln>
            <a:effectLst/>
          </c:spPr>
          <c:marker>
            <c:symbol val="none"/>
          </c:marker>
          <c:val>
            <c:numRef>
              <c:f>'51　感染症統計'!$B$12:$M$12</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5-C787-4C46-91A4-F2CCA7AB2E20}"/>
            </c:ext>
          </c:extLst>
        </c:ser>
        <c:ser>
          <c:idx val="5"/>
          <c:order val="6"/>
          <c:tx>
            <c:strRef>
              <c:f>'51　感染症統計'!$A$13</c:f>
              <c:strCache>
                <c:ptCount val="1"/>
                <c:pt idx="0">
                  <c:v>2015年</c:v>
                </c:pt>
              </c:strCache>
            </c:strRef>
          </c:tx>
          <c:spPr>
            <a:ln w="12700" cap="rnd">
              <a:solidFill>
                <a:schemeClr val="accent6"/>
              </a:solidFill>
              <a:round/>
            </a:ln>
            <a:effectLst/>
          </c:spPr>
          <c:marker>
            <c:symbol val="none"/>
          </c:marker>
          <c:val>
            <c:numRef>
              <c:f>'51　感染症統計'!$B$13:$M$13</c:f>
              <c:numCache>
                <c:formatCode>#,##0_ </c:formatCode>
                <c:ptCount val="12"/>
                <c:pt idx="0">
                  <c:v>71</c:v>
                </c:pt>
                <c:pt idx="1">
                  <c:v>97</c:v>
                </c:pt>
                <c:pt idx="2">
                  <c:v>61</c:v>
                </c:pt>
                <c:pt idx="3">
                  <c:v>105</c:v>
                </c:pt>
                <c:pt idx="4">
                  <c:v>198</c:v>
                </c:pt>
                <c:pt idx="5">
                  <c:v>442</c:v>
                </c:pt>
                <c:pt idx="6">
                  <c:v>790</c:v>
                </c:pt>
                <c:pt idx="7" formatCode="General">
                  <c:v>674</c:v>
                </c:pt>
                <c:pt idx="8" formatCode="General">
                  <c:v>594</c:v>
                </c:pt>
                <c:pt idx="9">
                  <c:v>275</c:v>
                </c:pt>
                <c:pt idx="10">
                  <c:v>133</c:v>
                </c:pt>
                <c:pt idx="11">
                  <c:v>108</c:v>
                </c:pt>
              </c:numCache>
            </c:numRef>
          </c:val>
          <c:smooth val="0"/>
          <c:extLst>
            <c:ext xmlns:c16="http://schemas.microsoft.com/office/drawing/2014/chart" uri="{C3380CC4-5D6E-409C-BE32-E72D297353CC}">
              <c16:uniqueId val="{00000006-C787-4C46-91A4-F2CCA7AB2E20}"/>
            </c:ext>
          </c:extLst>
        </c:ser>
        <c:dLbls>
          <c:showLegendKey val="0"/>
          <c:showVal val="0"/>
          <c:showCatName val="0"/>
          <c:showSerName val="0"/>
          <c:showPercent val="0"/>
          <c:showBubbleSize val="0"/>
        </c:dLbls>
        <c:smooth val="0"/>
        <c:axId val="1234518832"/>
        <c:axId val="1234519248"/>
      </c:lineChart>
      <c:catAx>
        <c:axId val="123451883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34519248"/>
        <c:crosses val="autoZero"/>
        <c:auto val="1"/>
        <c:lblAlgn val="ctr"/>
        <c:lblOffset val="100"/>
        <c:noMultiLvlLbl val="0"/>
      </c:catAx>
      <c:valAx>
        <c:axId val="123451924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34518832"/>
        <c:crosses val="autoZero"/>
        <c:crossBetween val="between"/>
      </c:valAx>
      <c:spPr>
        <a:noFill/>
        <a:ln>
          <a:noFill/>
        </a:ln>
        <a:effectLst/>
      </c:spPr>
    </c:plotArea>
    <c:legend>
      <c:legendPos val="b"/>
      <c:legendEntry>
        <c:idx val="1"/>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2"/>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5728307813113469"/>
          <c:y val="0.15798556430446195"/>
          <c:w val="0.11778563015312132"/>
          <c:h val="0.666088509769612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14637447241E-2"/>
          <c:y val="0.14181128806596868"/>
          <c:w val="0.71832911183304882"/>
          <c:h val="0.62589415129079018"/>
        </c:manualLayout>
      </c:layout>
      <c:lineChart>
        <c:grouping val="standard"/>
        <c:varyColors val="0"/>
        <c:ser>
          <c:idx val="7"/>
          <c:order val="1"/>
          <c:tx>
            <c:v>2021年</c:v>
          </c:tx>
          <c:spPr>
            <a:ln w="57150" cap="rnd">
              <a:solidFill>
                <a:srgbClr val="FF0000"/>
              </a:solidFill>
              <a:round/>
            </a:ln>
            <a:effectLst/>
          </c:spPr>
          <c:marker>
            <c:symbol val="none"/>
          </c:marker>
          <c:val>
            <c:numRef>
              <c:f>'51　感染症統計'!$Q$7:$AB$7</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0-B61C-425D-92FC-66BD9BB69044}"/>
            </c:ext>
          </c:extLst>
        </c:ser>
        <c:ser>
          <c:idx val="0"/>
          <c:order val="2"/>
          <c:tx>
            <c:strRef>
              <c:f>'51　感染症統計'!$P$8</c:f>
              <c:strCache>
                <c:ptCount val="1"/>
                <c:pt idx="0">
                  <c:v>2020年</c:v>
                </c:pt>
              </c:strCache>
            </c:strRef>
          </c:tx>
          <c:spPr>
            <a:ln w="38100" cap="rnd">
              <a:solidFill>
                <a:schemeClr val="accent1"/>
              </a:solidFill>
              <a:round/>
            </a:ln>
            <a:effectLst/>
          </c:spPr>
          <c:marker>
            <c:symbol val="none"/>
          </c:marker>
          <c:cat>
            <c:numRef>
              <c:f>'51　感染症統計'!$Q$7:$AB$7</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cat>
          <c:val>
            <c:numRef>
              <c:f>'51　感染症統計'!$Q$8:$AB$8</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1</c:v>
                </c:pt>
              </c:numCache>
            </c:numRef>
          </c:val>
          <c:smooth val="0"/>
          <c:extLst>
            <c:ext xmlns:c16="http://schemas.microsoft.com/office/drawing/2014/chart" uri="{C3380CC4-5D6E-409C-BE32-E72D297353CC}">
              <c16:uniqueId val="{00000001-B61C-425D-92FC-66BD9BB69044}"/>
            </c:ext>
          </c:extLst>
        </c:ser>
        <c:ser>
          <c:idx val="1"/>
          <c:order val="3"/>
          <c:tx>
            <c:strRef>
              <c:f>'51　感染症統計'!$P$9</c:f>
              <c:strCache>
                <c:ptCount val="1"/>
                <c:pt idx="0">
                  <c:v>2019年</c:v>
                </c:pt>
              </c:strCache>
            </c:strRef>
          </c:tx>
          <c:spPr>
            <a:ln w="12700" cap="rnd">
              <a:solidFill>
                <a:schemeClr val="accent2"/>
              </a:solidFill>
              <a:round/>
            </a:ln>
            <a:effectLst/>
          </c:spPr>
          <c:marker>
            <c:symbol val="none"/>
          </c:marker>
          <c:cat>
            <c:numRef>
              <c:f>'51　感染症統計'!$Q$7:$AB$7</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cat>
          <c:val>
            <c:numRef>
              <c:f>'51　感染症統計'!$Q$9:$AB$9</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35</c:v>
                </c:pt>
              </c:numCache>
            </c:numRef>
          </c:val>
          <c:smooth val="0"/>
          <c:extLst>
            <c:ext xmlns:c16="http://schemas.microsoft.com/office/drawing/2014/chart" uri="{C3380CC4-5D6E-409C-BE32-E72D297353CC}">
              <c16:uniqueId val="{00000002-B61C-425D-92FC-66BD9BB69044}"/>
            </c:ext>
          </c:extLst>
        </c:ser>
        <c:ser>
          <c:idx val="2"/>
          <c:order val="4"/>
          <c:tx>
            <c:strRef>
              <c:f>'51　感染症統計'!$P$10</c:f>
              <c:strCache>
                <c:ptCount val="1"/>
                <c:pt idx="0">
                  <c:v>2018年</c:v>
                </c:pt>
              </c:strCache>
            </c:strRef>
          </c:tx>
          <c:spPr>
            <a:ln w="12700" cap="rnd">
              <a:solidFill>
                <a:schemeClr val="accent3"/>
              </a:solidFill>
              <a:round/>
            </a:ln>
            <a:effectLst/>
          </c:spPr>
          <c:marker>
            <c:symbol val="none"/>
          </c:marker>
          <c:cat>
            <c:numRef>
              <c:f>'51　感染症統計'!$Q$7:$AB$7</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cat>
          <c:val>
            <c:numRef>
              <c:f>'51　感染症統計'!$Q$10:$AB$10</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3-B61C-425D-92FC-66BD9BB69044}"/>
            </c:ext>
          </c:extLst>
        </c:ser>
        <c:ser>
          <c:idx val="3"/>
          <c:order val="5"/>
          <c:tx>
            <c:strRef>
              <c:f>'51　感染症統計'!$P$11</c:f>
              <c:strCache>
                <c:ptCount val="1"/>
                <c:pt idx="0">
                  <c:v>2017年</c:v>
                </c:pt>
              </c:strCache>
            </c:strRef>
          </c:tx>
          <c:spPr>
            <a:ln w="12700" cap="rnd">
              <a:solidFill>
                <a:schemeClr val="accent4"/>
              </a:solidFill>
              <a:round/>
            </a:ln>
            <a:effectLst/>
          </c:spPr>
          <c:marker>
            <c:symbol val="none"/>
          </c:marker>
          <c:cat>
            <c:numRef>
              <c:f>'51　感染症統計'!$Q$7:$AB$7</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cat>
          <c:val>
            <c:numRef>
              <c:f>'51　感染症統計'!$Q$11:$AB$11</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4-B61C-425D-92FC-66BD9BB69044}"/>
            </c:ext>
          </c:extLst>
        </c:ser>
        <c:ser>
          <c:idx val="4"/>
          <c:order val="6"/>
          <c:tx>
            <c:strRef>
              <c:f>'51　感染症統計'!$P$12</c:f>
              <c:strCache>
                <c:ptCount val="1"/>
                <c:pt idx="0">
                  <c:v>2016年</c:v>
                </c:pt>
              </c:strCache>
            </c:strRef>
          </c:tx>
          <c:spPr>
            <a:ln w="12700" cap="rnd">
              <a:solidFill>
                <a:schemeClr val="accent5"/>
              </a:solidFill>
              <a:round/>
            </a:ln>
            <a:effectLst/>
          </c:spPr>
          <c:marker>
            <c:symbol val="none"/>
          </c:marker>
          <c:cat>
            <c:numRef>
              <c:f>'51　感染症統計'!$Q$7:$AB$7</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cat>
          <c:val>
            <c:numRef>
              <c:f>'51　感染症統計'!$Q$12:$AB$12</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5-B61C-425D-92FC-66BD9BB69044}"/>
            </c:ext>
          </c:extLst>
        </c:ser>
        <c:ser>
          <c:idx val="5"/>
          <c:order val="7"/>
          <c:tx>
            <c:strRef>
              <c:f>'51　感染症統計'!$P$13</c:f>
              <c:strCache>
                <c:ptCount val="1"/>
                <c:pt idx="0">
                  <c:v>2015年</c:v>
                </c:pt>
              </c:strCache>
            </c:strRef>
          </c:tx>
          <c:spPr>
            <a:ln w="12700" cap="rnd">
              <a:solidFill>
                <a:schemeClr val="accent6"/>
              </a:solidFill>
              <a:round/>
            </a:ln>
            <a:effectLst/>
          </c:spPr>
          <c:marker>
            <c:symbol val="none"/>
          </c:marker>
          <c:cat>
            <c:numRef>
              <c:f>'51　感染症統計'!$Q$7:$AB$7</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cat>
          <c:val>
            <c:numRef>
              <c:f>'51　感染症統計'!$Q$13:$AB$13</c:f>
              <c:numCache>
                <c:formatCode>#,##0_ </c:formatCode>
                <c:ptCount val="12"/>
                <c:pt idx="0">
                  <c:v>7</c:v>
                </c:pt>
                <c:pt idx="1">
                  <c:v>13</c:v>
                </c:pt>
                <c:pt idx="2">
                  <c:v>11</c:v>
                </c:pt>
                <c:pt idx="3">
                  <c:v>11</c:v>
                </c:pt>
                <c:pt idx="4">
                  <c:v>12</c:v>
                </c:pt>
                <c:pt idx="5">
                  <c:v>15</c:v>
                </c:pt>
                <c:pt idx="6">
                  <c:v>20</c:v>
                </c:pt>
                <c:pt idx="7">
                  <c:v>15</c:v>
                </c:pt>
                <c:pt idx="8">
                  <c:v>15</c:v>
                </c:pt>
                <c:pt idx="9">
                  <c:v>20</c:v>
                </c:pt>
                <c:pt idx="10">
                  <c:v>9</c:v>
                </c:pt>
                <c:pt idx="11">
                  <c:v>7</c:v>
                </c:pt>
              </c:numCache>
            </c:numRef>
          </c:val>
          <c:smooth val="0"/>
          <c:extLst>
            <c:ext xmlns:c16="http://schemas.microsoft.com/office/drawing/2014/chart" uri="{C3380CC4-5D6E-409C-BE32-E72D297353CC}">
              <c16:uniqueId val="{00000006-B61C-425D-92FC-66BD9BB69044}"/>
            </c:ext>
          </c:extLst>
        </c:ser>
        <c:dLbls>
          <c:showLegendKey val="0"/>
          <c:showVal val="0"/>
          <c:showCatName val="0"/>
          <c:showSerName val="0"/>
          <c:showPercent val="0"/>
          <c:showBubbleSize val="0"/>
        </c:dLbls>
        <c:smooth val="0"/>
        <c:axId val="1415465776"/>
        <c:axId val="1415475760"/>
        <c:extLst>
          <c:ext xmlns:c15="http://schemas.microsoft.com/office/drawing/2012/chart" uri="{02D57815-91ED-43cb-92C2-25804820EDAC}">
            <c15:filteredLineSeries>
              <c15:ser>
                <c:idx val="6"/>
                <c:order val="0"/>
                <c:tx>
                  <c:strRef>
                    <c:extLst>
                      <c:ext uri="{02D57815-91ED-43cb-92C2-25804820EDAC}">
                        <c15:formulaRef>
                          <c15:sqref>'51　感染症統計'!$P$7</c15:sqref>
                        </c15:formulaRef>
                      </c:ext>
                    </c:extLst>
                    <c:strCache>
                      <c:ptCount val="1"/>
                      <c:pt idx="0">
                        <c:v>2021年</c:v>
                      </c:pt>
                    </c:strCache>
                  </c:strRef>
                </c:tx>
                <c:spPr>
                  <a:ln w="28575" cap="rnd">
                    <a:solidFill>
                      <a:schemeClr val="accent1">
                        <a:lumMod val="60000"/>
                      </a:schemeClr>
                    </a:solidFill>
                    <a:round/>
                  </a:ln>
                  <a:effectLst/>
                </c:spPr>
                <c:marker>
                  <c:symbol val="none"/>
                </c:marker>
                <c:val>
                  <c:numRef>
                    <c:extLst>
                      <c:ext uri="{02D57815-91ED-43cb-92C2-25804820EDAC}">
                        <c15:formulaRef>
                          <c15:sqref>'51　感染症統計'!$Q$7:$AB$7</c15:sqref>
                        </c15:formulaRef>
                      </c:ext>
                    </c:extLst>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7-B61C-425D-92FC-66BD9BB69044}"/>
                  </c:ext>
                </c:extLst>
              </c15:ser>
            </c15:filteredLineSeries>
          </c:ext>
        </c:extLst>
      </c:lineChart>
      <c:catAx>
        <c:axId val="1415465776"/>
        <c:scaling>
          <c:orientation val="minMax"/>
        </c:scaling>
        <c:delete val="1"/>
        <c:axPos val="b"/>
        <c:numFmt formatCode="g/&quot;標&quot;&quot;準&quot;" sourceLinked="1"/>
        <c:majorTickMark val="none"/>
        <c:minorTickMark val="none"/>
        <c:tickLblPos val="nextTo"/>
        <c:crossAx val="1415475760"/>
        <c:crosses val="autoZero"/>
        <c:auto val="0"/>
        <c:lblAlgn val="ctr"/>
        <c:lblOffset val="100"/>
        <c:noMultiLvlLbl val="0"/>
      </c:catAx>
      <c:valAx>
        <c:axId val="1415475760"/>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15465776"/>
        <c:crosses val="max"/>
        <c:crossBetween val="between"/>
      </c:valAx>
      <c:spPr>
        <a:noFill/>
        <a:ln>
          <a:noFill/>
        </a:ln>
        <a:effectLst/>
      </c:spPr>
    </c:plotArea>
    <c:legend>
      <c:legendPos val="b"/>
      <c:layout>
        <c:manualLayout>
          <c:xMode val="edge"/>
          <c:yMode val="edge"/>
          <c:x val="0.82593622475512241"/>
          <c:y val="0.13335068191102975"/>
          <c:w val="0.12124317065261947"/>
          <c:h val="0.6676443429645920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388&amp;page=1&amp;start=0&amp;ndsp=15" TargetMode="External"/></Relationships>
</file>

<file path=xl/drawings/_rels/drawing5.xml.rels><?xml version="1.0" encoding="UTF-8" standalone="yes"?>
<Relationships xmlns="http://schemas.openxmlformats.org/package/2006/relationships"><Relationship Id="rId8" Type="http://schemas.openxmlformats.org/officeDocument/2006/relationships/image" Target="../media/image16.png"/><Relationship Id="rId3" Type="http://schemas.openxmlformats.org/officeDocument/2006/relationships/image" Target="../media/image11.svg"/><Relationship Id="rId7" Type="http://schemas.openxmlformats.org/officeDocument/2006/relationships/image" Target="../media/image15.png"/><Relationship Id="rId2" Type="http://schemas.openxmlformats.org/officeDocument/2006/relationships/image" Target="../media/image10.png"/><Relationship Id="rId1" Type="http://schemas.openxmlformats.org/officeDocument/2006/relationships/image" Target="../media/image9.png"/><Relationship Id="rId6" Type="http://schemas.openxmlformats.org/officeDocument/2006/relationships/image" Target="../media/image14.png"/><Relationship Id="rId5" Type="http://schemas.openxmlformats.org/officeDocument/2006/relationships/image" Target="../media/image13.svg"/><Relationship Id="rId10" Type="http://schemas.openxmlformats.org/officeDocument/2006/relationships/image" Target="../media/image18.png"/><Relationship Id="rId4" Type="http://schemas.openxmlformats.org/officeDocument/2006/relationships/image" Target="../media/image12.png"/><Relationship Id="rId9" Type="http://schemas.openxmlformats.org/officeDocument/2006/relationships/image" Target="../media/image17.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9.png"/></Relationships>
</file>

<file path=xl/drawings/_rels/drawing7.xml.rels><?xml version="1.0" encoding="UTF-8" standalone="yes"?>
<Relationships xmlns="http://schemas.openxmlformats.org/package/2006/relationships"><Relationship Id="rId1" Type="http://schemas.openxmlformats.org/officeDocument/2006/relationships/image" Target="../media/image20.png"/></Relationships>
</file>

<file path=xl/drawings/drawing1.xml><?xml version="1.0" encoding="utf-8"?>
<xdr:wsDr xmlns:xdr="http://schemas.openxmlformats.org/drawingml/2006/spreadsheetDrawing" xmlns:a="http://schemas.openxmlformats.org/drawingml/2006/main">
  <xdr:twoCellAnchor>
    <xdr:from>
      <xdr:col>1</xdr:col>
      <xdr:colOff>0</xdr:colOff>
      <xdr:row>22</xdr:row>
      <xdr:rowOff>76200</xdr:rowOff>
    </xdr:from>
    <xdr:to>
      <xdr:col>6</xdr:col>
      <xdr:colOff>28575</xdr:colOff>
      <xdr:row>28</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36</xdr:row>
      <xdr:rowOff>0</xdr:rowOff>
    </xdr:from>
    <xdr:to>
      <xdr:col>10</xdr:col>
      <xdr:colOff>47625</xdr:colOff>
      <xdr:row>36</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3</xdr:row>
      <xdr:rowOff>0</xdr:rowOff>
    </xdr:from>
    <xdr:to>
      <xdr:col>5</xdr:col>
      <xdr:colOff>488356</xdr:colOff>
      <xdr:row>14</xdr:row>
      <xdr:rowOff>8172</xdr:rowOff>
    </xdr:to>
    <xdr:pic>
      <xdr:nvPicPr>
        <xdr:cNvPr id="2" name="図 1">
          <a:extLst>
            <a:ext uri="{FF2B5EF4-FFF2-40B4-BE49-F238E27FC236}">
              <a16:creationId xmlns:a16="http://schemas.microsoft.com/office/drawing/2014/main" id="{540F8493-64E8-4649-87CC-7D14C1390EAA}"/>
            </a:ext>
          </a:extLst>
        </xdr:cNvPr>
        <xdr:cNvPicPr>
          <a:picLocks noChangeAspect="1"/>
        </xdr:cNvPicPr>
      </xdr:nvPicPr>
      <xdr:blipFill>
        <a:blip xmlns:r="http://schemas.openxmlformats.org/officeDocument/2006/relationships" r:embed="rId1"/>
        <a:stretch>
          <a:fillRect/>
        </a:stretch>
      </xdr:blipFill>
      <xdr:spPr>
        <a:xfrm>
          <a:off x="1005191" y="1386191"/>
          <a:ext cx="2514951" cy="3372321"/>
        </a:xfrm>
        <a:prstGeom prst="rect">
          <a:avLst/>
        </a:prstGeom>
      </xdr:spPr>
    </xdr:pic>
    <xdr:clientData/>
  </xdr:twoCellAnchor>
  <xdr:twoCellAnchor editAs="oneCell">
    <xdr:from>
      <xdr:col>7</xdr:col>
      <xdr:colOff>0</xdr:colOff>
      <xdr:row>3</xdr:row>
      <xdr:rowOff>0</xdr:rowOff>
    </xdr:from>
    <xdr:to>
      <xdr:col>12</xdr:col>
      <xdr:colOff>64851</xdr:colOff>
      <xdr:row>14</xdr:row>
      <xdr:rowOff>2931</xdr:rowOff>
    </xdr:to>
    <xdr:pic>
      <xdr:nvPicPr>
        <xdr:cNvPr id="7" name="図 6">
          <a:extLst>
            <a:ext uri="{FF2B5EF4-FFF2-40B4-BE49-F238E27FC236}">
              <a16:creationId xmlns:a16="http://schemas.microsoft.com/office/drawing/2014/main" id="{858C18AF-5811-4139-A934-200A47AA60B8}"/>
            </a:ext>
          </a:extLst>
        </xdr:cNvPr>
        <xdr:cNvPicPr>
          <a:picLocks noChangeAspect="1"/>
        </xdr:cNvPicPr>
      </xdr:nvPicPr>
      <xdr:blipFill>
        <a:blip xmlns:r="http://schemas.openxmlformats.org/officeDocument/2006/relationships" r:embed="rId2"/>
        <a:stretch>
          <a:fillRect/>
        </a:stretch>
      </xdr:blipFill>
      <xdr:spPr>
        <a:xfrm>
          <a:off x="4653064" y="1386191"/>
          <a:ext cx="3185808" cy="3363838"/>
        </a:xfrm>
        <a:prstGeom prst="rect">
          <a:avLst/>
        </a:prstGeom>
      </xdr:spPr>
    </xdr:pic>
    <xdr:clientData/>
  </xdr:twoCellAnchor>
  <xdr:twoCellAnchor editAs="oneCell">
    <xdr:from>
      <xdr:col>13</xdr:col>
      <xdr:colOff>299935</xdr:colOff>
      <xdr:row>3</xdr:row>
      <xdr:rowOff>0</xdr:rowOff>
    </xdr:from>
    <xdr:to>
      <xdr:col>18</xdr:col>
      <xdr:colOff>384432</xdr:colOff>
      <xdr:row>13</xdr:row>
      <xdr:rowOff>291830</xdr:rowOff>
    </xdr:to>
    <xdr:pic>
      <xdr:nvPicPr>
        <xdr:cNvPr id="8" name="図 7">
          <a:extLst>
            <a:ext uri="{FF2B5EF4-FFF2-40B4-BE49-F238E27FC236}">
              <a16:creationId xmlns:a16="http://schemas.microsoft.com/office/drawing/2014/main" id="{8AAFF345-3ABA-4A59-B7C6-9AF1C2DB1B97}"/>
            </a:ext>
          </a:extLst>
        </xdr:cNvPr>
        <xdr:cNvPicPr>
          <a:picLocks noChangeAspect="1"/>
        </xdr:cNvPicPr>
      </xdr:nvPicPr>
      <xdr:blipFill>
        <a:blip xmlns:r="http://schemas.openxmlformats.org/officeDocument/2006/relationships" r:embed="rId3"/>
        <a:stretch>
          <a:fillRect/>
        </a:stretch>
      </xdr:blipFill>
      <xdr:spPr>
        <a:xfrm>
          <a:off x="8430637" y="1386191"/>
          <a:ext cx="2654221" cy="33479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22860</xdr:colOff>
      <xdr:row>4</xdr:row>
      <xdr:rowOff>0</xdr:rowOff>
    </xdr:from>
    <xdr:to>
      <xdr:col>13</xdr:col>
      <xdr:colOff>137160</xdr:colOff>
      <xdr:row>18</xdr:row>
      <xdr:rowOff>22860</xdr:rowOff>
    </xdr:to>
    <xdr:pic>
      <xdr:nvPicPr>
        <xdr:cNvPr id="15" name="図 14" descr="感染性胃腸炎患者報告数　直近5シーズン">
          <a:extLst>
            <a:ext uri="{FF2B5EF4-FFF2-40B4-BE49-F238E27FC236}">
              <a16:creationId xmlns:a16="http://schemas.microsoft.com/office/drawing/2014/main" id="{7CBDC9DD-829B-44DE-B5DF-82C5389E53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56760" y="990600"/>
          <a:ext cx="7185660" cy="2834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531680</xdr:colOff>
      <xdr:row>9</xdr:row>
      <xdr:rowOff>91419</xdr:rowOff>
    </xdr:from>
    <xdr:to>
      <xdr:col>13</xdr:col>
      <xdr:colOff>350705</xdr:colOff>
      <xdr:row>16</xdr:row>
      <xdr:rowOff>22843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65580" y="1973559"/>
          <a:ext cx="6890385" cy="1104904"/>
          <a:chOff x="15526115" y="3871792"/>
          <a:chExt cx="7163624"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19050" algn="ctr">
            <a:solidFill>
              <a:srgbClr val="FF0000"/>
            </a:solidFill>
            <a:prstDash val="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flipV="1">
            <a:off x="15659576" y="4473705"/>
            <a:ext cx="7030163" cy="23932"/>
          </a:xfrm>
          <a:prstGeom prst="line">
            <a:avLst/>
          </a:prstGeom>
          <a:noFill/>
          <a:ln w="12700" algn="ctr">
            <a:solidFill>
              <a:srgbClr val="00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a:t>
          </a:r>
          <a:r>
            <a:rPr lang="en-US" altLang="ja-JP" sz="1200" b="1" i="0" u="none" strike="noStrike" baseline="0">
              <a:solidFill>
                <a:srgbClr val="FF0000"/>
              </a:solidFill>
              <a:latin typeface="ＭＳ Ｐゴシック"/>
              <a:ea typeface="ＭＳ Ｐゴシック"/>
            </a:rPr>
            <a:t>2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200" b="1" i="0" u="none" strike="noStrike" baseline="0">
              <a:solidFill>
                <a:srgbClr val="FF0000"/>
              </a:solidFill>
              <a:latin typeface="ＭＳ Ｐゴシック"/>
              <a:ea typeface="ＭＳ Ｐゴシック"/>
            </a:rPr>
            <a:t>2)</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7.78</a:t>
          </a: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775162</xdr:colOff>
      <xdr:row>4</xdr:row>
      <xdr:rowOff>7991</xdr:rowOff>
    </xdr:from>
    <xdr:to>
      <xdr:col>12</xdr:col>
      <xdr:colOff>908891</xdr:colOff>
      <xdr:row>7</xdr:row>
      <xdr:rowOff>45903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134302" y="998591"/>
          <a:ext cx="2457829" cy="594172"/>
        </a:xfrm>
        <a:prstGeom prst="borderCallout2">
          <a:avLst>
            <a:gd name="adj1" fmla="val 103844"/>
            <a:gd name="adj2" fmla="val 52920"/>
            <a:gd name="adj3" fmla="val 210486"/>
            <a:gd name="adj4" fmla="val 51057"/>
            <a:gd name="adj5" fmla="val 325003"/>
            <a:gd name="adj6" fmla="val -77682"/>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散発事故事例の報告がでてきています。</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8</xdr:col>
      <xdr:colOff>633184</xdr:colOff>
      <xdr:row>14</xdr:row>
      <xdr:rowOff>77327</xdr:rowOff>
    </xdr:from>
    <xdr:to>
      <xdr:col>9</xdr:col>
      <xdr:colOff>64462</xdr:colOff>
      <xdr:row>16</xdr:row>
      <xdr:rowOff>41446</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6995884" y="2797667"/>
          <a:ext cx="322818" cy="299399"/>
        </a:xfrm>
        <a:prstGeom prst="ellipse">
          <a:avLst/>
        </a:prstGeom>
        <a:noFill/>
        <a:ln w="25400" algn="ctr">
          <a:solidFill>
            <a:srgbClr val="000000"/>
          </a:solidFill>
          <a:round/>
          <a:headEnd/>
          <a:tailEnd/>
        </a:ln>
      </xdr:spPr>
    </xdr:sp>
    <xdr:clientData/>
  </xdr:twoCellAnchor>
  <xdr:twoCellAnchor>
    <xdr:from>
      <xdr:col>11</xdr:col>
      <xdr:colOff>798724</xdr:colOff>
      <xdr:row>2</xdr:row>
      <xdr:rowOff>175260</xdr:rowOff>
    </xdr:from>
    <xdr:to>
      <xdr:col>13</xdr:col>
      <xdr:colOff>175260</xdr:colOff>
      <xdr:row>16</xdr:row>
      <xdr:rowOff>64265</xdr:rowOff>
    </xdr:to>
    <xdr:cxnSp macro="">
      <xdr:nvCxnSpPr>
        <xdr:cNvPr id="13" name="直線矢印コネクタ 12">
          <a:extLst>
            <a:ext uri="{FF2B5EF4-FFF2-40B4-BE49-F238E27FC236}">
              <a16:creationId xmlns:a16="http://schemas.microsoft.com/office/drawing/2014/main" id="{9F931371-065C-4A5E-AB96-FCF81EA5EAF0}"/>
            </a:ext>
          </a:extLst>
        </xdr:cNvPr>
        <xdr:cNvCxnSpPr/>
      </xdr:nvCxnSpPr>
      <xdr:spPr>
        <a:xfrm flipH="1">
          <a:off x="10079884" y="723900"/>
          <a:ext cx="1700636" cy="2395985"/>
        </a:xfrm>
        <a:prstGeom prst="straightConnector1">
          <a:avLst/>
        </a:prstGeom>
        <a:ln>
          <a:solidFill>
            <a:schemeClr val="tx2">
              <a:lumMod val="60000"/>
              <a:lumOff val="40000"/>
            </a:schemeClr>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editAs="oneCell">
    <xdr:from>
      <xdr:col>0</xdr:col>
      <xdr:colOff>0</xdr:colOff>
      <xdr:row>2</xdr:row>
      <xdr:rowOff>1</xdr:rowOff>
    </xdr:from>
    <xdr:to>
      <xdr:col>3</xdr:col>
      <xdr:colOff>115797</xdr:colOff>
      <xdr:row>16</xdr:row>
      <xdr:rowOff>7621</xdr:rowOff>
    </xdr:to>
    <xdr:pic>
      <xdr:nvPicPr>
        <xdr:cNvPr id="16" name="図 15">
          <a:extLst>
            <a:ext uri="{FF2B5EF4-FFF2-40B4-BE49-F238E27FC236}">
              <a16:creationId xmlns:a16="http://schemas.microsoft.com/office/drawing/2014/main" id="{661BDEDF-2F72-485F-8BAA-F475482FB5BF}"/>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0" y="548641"/>
          <a:ext cx="1601697" cy="2514600"/>
        </a:xfrm>
        <a:prstGeom prst="rect">
          <a:avLst/>
        </a:prstGeom>
      </xdr:spPr>
    </xdr:pic>
    <xdr:clientData/>
  </xdr:twoCellAnchor>
  <xdr:twoCellAnchor editAs="oneCell">
    <xdr:from>
      <xdr:col>4</xdr:col>
      <xdr:colOff>868680</xdr:colOff>
      <xdr:row>2</xdr:row>
      <xdr:rowOff>15240</xdr:rowOff>
    </xdr:from>
    <xdr:to>
      <xdr:col>6</xdr:col>
      <xdr:colOff>759234</xdr:colOff>
      <xdr:row>15</xdr:row>
      <xdr:rowOff>160020</xdr:rowOff>
    </xdr:to>
    <xdr:pic>
      <xdr:nvPicPr>
        <xdr:cNvPr id="2" name="図 1">
          <a:extLst>
            <a:ext uri="{FF2B5EF4-FFF2-40B4-BE49-F238E27FC236}">
              <a16:creationId xmlns:a16="http://schemas.microsoft.com/office/drawing/2014/main" id="{34CFA12E-060D-42EA-9472-38389EE4C3A2}"/>
            </a:ext>
          </a:extLst>
        </xdr:cNvPr>
        <xdr:cNvPicPr>
          <a:picLocks noChangeAspect="1"/>
        </xdr:cNvPicPr>
      </xdr:nvPicPr>
      <xdr:blipFill>
        <a:blip xmlns:r="http://schemas.openxmlformats.org/officeDocument/2006/relationships" r:embed="rId3"/>
        <a:stretch>
          <a:fillRect/>
        </a:stretch>
      </xdr:blipFill>
      <xdr:spPr>
        <a:xfrm>
          <a:off x="2827020" y="563880"/>
          <a:ext cx="1688874" cy="24841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16</xdr:row>
      <xdr:rowOff>0</xdr:rowOff>
    </xdr:from>
    <xdr:to>
      <xdr:col>8</xdr:col>
      <xdr:colOff>304800</xdr:colOff>
      <xdr:row>17</xdr:row>
      <xdr:rowOff>78105</xdr:rowOff>
    </xdr:to>
    <xdr:sp macro="" textlink="">
      <xdr:nvSpPr>
        <xdr:cNvPr id="2"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BD598E16-73FC-4F09-8E93-07C857F60D3D}"/>
            </a:ext>
          </a:extLst>
        </xdr:cNvPr>
        <xdr:cNvSpPr>
          <a:spLocks noChangeAspect="1" noChangeArrowheads="1"/>
        </xdr:cNvSpPr>
      </xdr:nvSpPr>
      <xdr:spPr bwMode="auto">
        <a:xfrm>
          <a:off x="4655820" y="4251960"/>
          <a:ext cx="304800" cy="299085"/>
        </a:xfrm>
        <a:prstGeom prst="rect">
          <a:avLst/>
        </a:prstGeom>
        <a:noFill/>
        <a:ln w="9525">
          <a:noFill/>
          <a:miter lim="800000"/>
          <a:headEnd/>
          <a:tailEnd/>
        </a:ln>
      </xdr:spPr>
    </xdr:sp>
    <xdr:clientData/>
  </xdr:twoCellAnchor>
  <xdr:twoCellAnchor>
    <xdr:from>
      <xdr:col>5</xdr:col>
      <xdr:colOff>180975</xdr:colOff>
      <xdr:row>7</xdr:row>
      <xdr:rowOff>38100</xdr:rowOff>
    </xdr:from>
    <xdr:to>
      <xdr:col>6</xdr:col>
      <xdr:colOff>409575</xdr:colOff>
      <xdr:row>10</xdr:row>
      <xdr:rowOff>114300</xdr:rowOff>
    </xdr:to>
    <xdr:sp macro="" textlink="">
      <xdr:nvSpPr>
        <xdr:cNvPr id="3" name="右矢印 2">
          <a:extLst>
            <a:ext uri="{FF2B5EF4-FFF2-40B4-BE49-F238E27FC236}">
              <a16:creationId xmlns:a16="http://schemas.microsoft.com/office/drawing/2014/main" id="{09872828-9546-40BF-8827-01400B9BA631}"/>
            </a:ext>
          </a:extLst>
        </xdr:cNvPr>
        <xdr:cNvSpPr>
          <a:spLocks noChangeArrowheads="1"/>
        </xdr:cNvSpPr>
      </xdr:nvSpPr>
      <xdr:spPr bwMode="auto">
        <a:xfrm>
          <a:off x="2985135" y="1882140"/>
          <a:ext cx="845820" cy="899160"/>
        </a:xfrm>
        <a:prstGeom prst="rightArrow">
          <a:avLst>
            <a:gd name="adj1" fmla="val 50000"/>
            <a:gd name="adj2" fmla="val 50002"/>
          </a:avLst>
        </a:prstGeom>
        <a:solidFill>
          <a:srgbClr val="969696"/>
        </a:solidFill>
        <a:ln w="25400" algn="ctr">
          <a:solidFill>
            <a:srgbClr val="C0C0C0"/>
          </a:solidFill>
          <a:miter lim="800000"/>
          <a:headEnd/>
          <a:tailEnd/>
        </a:ln>
        <a:effectLst>
          <a:outerShdw dist="63500" dir="3187806" algn="ctr" rotWithShape="0">
            <a:srgbClr val="FFFFFF">
              <a:alpha val="50000"/>
            </a:srgbClr>
          </a:outerShdw>
        </a:effectLst>
      </xdr:spPr>
      <xdr:txBody>
        <a:bodyPr/>
        <a:lstStyle/>
        <a:p>
          <a:endParaRPr lang="ja-JP" altLang="en-US"/>
        </a:p>
      </xdr:txBody>
    </xdr:sp>
    <xdr:clientData/>
  </xdr:twoCellAnchor>
  <xdr:twoCellAnchor editAs="oneCell">
    <xdr:from>
      <xdr:col>0</xdr:col>
      <xdr:colOff>352425</xdr:colOff>
      <xdr:row>4</xdr:row>
      <xdr:rowOff>219075</xdr:rowOff>
    </xdr:from>
    <xdr:to>
      <xdr:col>5</xdr:col>
      <xdr:colOff>9525</xdr:colOff>
      <xdr:row>14</xdr:row>
      <xdr:rowOff>28575</xdr:rowOff>
    </xdr:to>
    <xdr:pic>
      <xdr:nvPicPr>
        <xdr:cNvPr id="4" name="図 3">
          <a:extLst>
            <a:ext uri="{FF2B5EF4-FFF2-40B4-BE49-F238E27FC236}">
              <a16:creationId xmlns:a16="http://schemas.microsoft.com/office/drawing/2014/main" id="{1B41CC22-C784-4E4F-932C-A256F314AF91}"/>
            </a:ext>
          </a:extLst>
        </xdr:cNvPr>
        <xdr:cNvPicPr>
          <a:picLocks noChangeAspect="1"/>
        </xdr:cNvPicPr>
      </xdr:nvPicPr>
      <xdr:blipFill>
        <a:blip xmlns:r="http://schemas.openxmlformats.org/officeDocument/2006/relationships" r:embed="rId2" cstate="print">
          <a:lum bright="10000" contrast="10000"/>
        </a:blip>
        <a:srcRect/>
        <a:stretch>
          <a:fillRect/>
        </a:stretch>
      </xdr:blipFill>
      <xdr:spPr bwMode="auto">
        <a:xfrm>
          <a:off x="337185" y="1293495"/>
          <a:ext cx="2476500" cy="2499360"/>
        </a:xfrm>
        <a:prstGeom prst="rect">
          <a:avLst/>
        </a:prstGeom>
        <a:noFill/>
        <a:ln w="9525">
          <a:noFill/>
          <a:miter lim="800000"/>
          <a:headEnd/>
          <a:tailEnd/>
        </a:ln>
      </xdr:spPr>
    </xdr:pic>
    <xdr:clientData/>
  </xdr:twoCellAnchor>
  <xdr:twoCellAnchor>
    <xdr:from>
      <xdr:col>3</xdr:col>
      <xdr:colOff>142875</xdr:colOff>
      <xdr:row>10</xdr:row>
      <xdr:rowOff>38100</xdr:rowOff>
    </xdr:from>
    <xdr:to>
      <xdr:col>4</xdr:col>
      <xdr:colOff>19050</xdr:colOff>
      <xdr:row>11</xdr:row>
      <xdr:rowOff>57150</xdr:rowOff>
    </xdr:to>
    <xdr:sp macro="" textlink="">
      <xdr:nvSpPr>
        <xdr:cNvPr id="5" name="テキスト ボックス 4">
          <a:extLst>
            <a:ext uri="{FF2B5EF4-FFF2-40B4-BE49-F238E27FC236}">
              <a16:creationId xmlns:a16="http://schemas.microsoft.com/office/drawing/2014/main" id="{1D143CB0-5D09-469F-82E7-42F3DE9B2C47}"/>
            </a:ext>
          </a:extLst>
        </xdr:cNvPr>
        <xdr:cNvSpPr txBox="1"/>
      </xdr:nvSpPr>
      <xdr:spPr>
        <a:xfrm>
          <a:off x="1712595" y="2705100"/>
          <a:ext cx="493395" cy="29337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揚油</a:t>
          </a:r>
        </a:p>
      </xdr:txBody>
    </xdr:sp>
    <xdr:clientData/>
  </xdr:twoCellAnchor>
  <xdr:twoCellAnchor>
    <xdr:from>
      <xdr:col>2</xdr:col>
      <xdr:colOff>142876</xdr:colOff>
      <xdr:row>10</xdr:row>
      <xdr:rowOff>257175</xdr:rowOff>
    </xdr:from>
    <xdr:to>
      <xdr:col>2</xdr:col>
      <xdr:colOff>676276</xdr:colOff>
      <xdr:row>12</xdr:row>
      <xdr:rowOff>95250</xdr:rowOff>
    </xdr:to>
    <xdr:sp macro="" textlink="">
      <xdr:nvSpPr>
        <xdr:cNvPr id="6" name="テキスト ボックス 5">
          <a:extLst>
            <a:ext uri="{FF2B5EF4-FFF2-40B4-BE49-F238E27FC236}">
              <a16:creationId xmlns:a16="http://schemas.microsoft.com/office/drawing/2014/main" id="{AC7975EF-A2D3-4214-84D1-5147DFB3A9CE}"/>
            </a:ext>
          </a:extLst>
        </xdr:cNvPr>
        <xdr:cNvSpPr txBox="1"/>
      </xdr:nvSpPr>
      <xdr:spPr>
        <a:xfrm>
          <a:off x="1095376" y="2924175"/>
          <a:ext cx="472440" cy="386715"/>
        </a:xfrm>
        <a:prstGeom prst="rect">
          <a:avLst/>
        </a:prstGeom>
        <a:solidFill>
          <a:schemeClr val="tx2">
            <a:lumMod val="40000"/>
            <a:lumOff val="60000"/>
          </a:schemeClr>
        </a:solidFill>
        <a:ln w="9525" cmpd="sng">
          <a:solidFill>
            <a:schemeClr val="tx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900"/>
            <a:t>機械油</a:t>
          </a:r>
        </a:p>
      </xdr:txBody>
    </xdr:sp>
    <xdr:clientData/>
  </xdr:twoCellAnchor>
  <xdr:twoCellAnchor>
    <xdr:from>
      <xdr:col>4</xdr:col>
      <xdr:colOff>95250</xdr:colOff>
      <xdr:row>9</xdr:row>
      <xdr:rowOff>200025</xdr:rowOff>
    </xdr:from>
    <xdr:to>
      <xdr:col>4</xdr:col>
      <xdr:colOff>657225</xdr:colOff>
      <xdr:row>10</xdr:row>
      <xdr:rowOff>219075</xdr:rowOff>
    </xdr:to>
    <xdr:sp macro="" textlink="">
      <xdr:nvSpPr>
        <xdr:cNvPr id="7" name="テキスト ボックス 6">
          <a:extLst>
            <a:ext uri="{FF2B5EF4-FFF2-40B4-BE49-F238E27FC236}">
              <a16:creationId xmlns:a16="http://schemas.microsoft.com/office/drawing/2014/main" id="{BE3E53EA-EAA3-4839-85E5-49E15C14B4BF}"/>
            </a:ext>
          </a:extLst>
        </xdr:cNvPr>
        <xdr:cNvSpPr txBox="1"/>
      </xdr:nvSpPr>
      <xdr:spPr>
        <a:xfrm>
          <a:off x="2282190" y="2592705"/>
          <a:ext cx="523875" cy="293370"/>
        </a:xfrm>
        <a:prstGeom prst="rect">
          <a:avLst/>
        </a:prstGeom>
        <a:solidFill>
          <a:schemeClr val="accent6">
            <a:lumMod val="75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900"/>
            <a:t>消毒剤</a:t>
          </a:r>
        </a:p>
      </xdr:txBody>
    </xdr:sp>
    <xdr:clientData/>
  </xdr:twoCellAnchor>
  <xdr:twoCellAnchor>
    <xdr:from>
      <xdr:col>1</xdr:col>
      <xdr:colOff>95250</xdr:colOff>
      <xdr:row>11</xdr:row>
      <xdr:rowOff>209550</xdr:rowOff>
    </xdr:from>
    <xdr:to>
      <xdr:col>1</xdr:col>
      <xdr:colOff>657225</xdr:colOff>
      <xdr:row>12</xdr:row>
      <xdr:rowOff>228600</xdr:rowOff>
    </xdr:to>
    <xdr:sp macro="" textlink="">
      <xdr:nvSpPr>
        <xdr:cNvPr id="8" name="テキスト ボックス 7">
          <a:extLst>
            <a:ext uri="{FF2B5EF4-FFF2-40B4-BE49-F238E27FC236}">
              <a16:creationId xmlns:a16="http://schemas.microsoft.com/office/drawing/2014/main" id="{51526030-917A-4E11-AA48-424B771E30C4}"/>
            </a:ext>
          </a:extLst>
        </xdr:cNvPr>
        <xdr:cNvSpPr txBox="1"/>
      </xdr:nvSpPr>
      <xdr:spPr>
        <a:xfrm>
          <a:off x="430530" y="3150870"/>
          <a:ext cx="523875" cy="29337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ミルク</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0</xdr:colOff>
      <xdr:row>30</xdr:row>
      <xdr:rowOff>50800</xdr:rowOff>
    </xdr:from>
    <xdr:to>
      <xdr:col>10</xdr:col>
      <xdr:colOff>257782</xdr:colOff>
      <xdr:row>47</xdr:row>
      <xdr:rowOff>193040</xdr:rowOff>
    </xdr:to>
    <xdr:pic>
      <xdr:nvPicPr>
        <xdr:cNvPr id="13" name="図 12">
          <a:extLst>
            <a:ext uri="{FF2B5EF4-FFF2-40B4-BE49-F238E27FC236}">
              <a16:creationId xmlns:a16="http://schemas.microsoft.com/office/drawing/2014/main" id="{3954E981-DBDD-413A-9F26-0C9915E3E7C3}"/>
            </a:ext>
          </a:extLst>
        </xdr:cNvPr>
        <xdr:cNvPicPr>
          <a:picLocks noChangeAspect="1"/>
        </xdr:cNvPicPr>
      </xdr:nvPicPr>
      <xdr:blipFill>
        <a:blip xmlns:r="http://schemas.openxmlformats.org/officeDocument/2006/relationships" r:embed="rId1"/>
        <a:stretch>
          <a:fillRect/>
        </a:stretch>
      </xdr:blipFill>
      <xdr:spPr>
        <a:xfrm>
          <a:off x="3220720" y="15107920"/>
          <a:ext cx="8660102" cy="4754880"/>
        </a:xfrm>
        <a:prstGeom prst="rect">
          <a:avLst/>
        </a:prstGeom>
      </xdr:spPr>
    </xdr:pic>
    <xdr:clientData/>
  </xdr:twoCellAnchor>
  <xdr:twoCellAnchor>
    <xdr:from>
      <xdr:col>12</xdr:col>
      <xdr:colOff>29211</xdr:colOff>
      <xdr:row>6</xdr:row>
      <xdr:rowOff>1389382</xdr:rowOff>
    </xdr:from>
    <xdr:to>
      <xdr:col>14</xdr:col>
      <xdr:colOff>10160</xdr:colOff>
      <xdr:row>10</xdr:row>
      <xdr:rowOff>182880</xdr:rowOff>
    </xdr:to>
    <xdr:sp macro="" textlink="">
      <xdr:nvSpPr>
        <xdr:cNvPr id="3" name="四角形吹き出し 7">
          <a:extLst>
            <a:ext uri="{FF2B5EF4-FFF2-40B4-BE49-F238E27FC236}">
              <a16:creationId xmlns:a16="http://schemas.microsoft.com/office/drawing/2014/main" id="{4536BC87-42E0-412F-82F9-981865BD05B8}"/>
            </a:ext>
          </a:extLst>
        </xdr:cNvPr>
        <xdr:cNvSpPr/>
      </xdr:nvSpPr>
      <xdr:spPr>
        <a:xfrm>
          <a:off x="13298171" y="9791702"/>
          <a:ext cx="3059429" cy="1008378"/>
        </a:xfrm>
        <a:prstGeom prst="wedgeRectCallout">
          <a:avLst>
            <a:gd name="adj1" fmla="val -47553"/>
            <a:gd name="adj2" fmla="val 72953"/>
          </a:avLst>
        </a:prstGeom>
        <a:solidFill>
          <a:schemeClr val="tx1"/>
        </a:solidFill>
        <a:ln>
          <a:solidFill>
            <a:schemeClr val="accent6">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rgbClr val="FFFF00"/>
              </a:solidFill>
            </a:rPr>
            <a:t>世界の感染率は</a:t>
          </a:r>
          <a:r>
            <a:rPr kumimoji="1" lang="en-US" altLang="ja-JP" sz="1400" b="1">
              <a:solidFill>
                <a:srgbClr val="FFFF00"/>
              </a:solidFill>
            </a:rPr>
            <a:t>3.5% </a:t>
          </a:r>
          <a:r>
            <a:rPr kumimoji="1" lang="ja-JP" altLang="en-US" sz="1400" b="1">
              <a:solidFill>
                <a:srgbClr val="FFFF00"/>
              </a:solidFill>
            </a:rPr>
            <a:t>急増</a:t>
          </a:r>
          <a:r>
            <a:rPr kumimoji="1" lang="en-US" altLang="ja-JP" sz="1400" b="1">
              <a:solidFill>
                <a:srgbClr val="FFFF00"/>
              </a:solidFill>
            </a:rPr>
            <a:t> </a:t>
          </a:r>
          <a:endParaRPr kumimoji="1" lang="ja-JP" altLang="en-US" sz="1400" b="1">
            <a:solidFill>
              <a:srgbClr val="FFFF00"/>
            </a:solidFill>
          </a:endParaRPr>
        </a:p>
        <a:p>
          <a:pPr algn="l"/>
          <a:r>
            <a:rPr kumimoji="1" lang="en-US" altLang="ja-JP" sz="1100">
              <a:solidFill>
                <a:schemeClr val="bg1"/>
              </a:solidFill>
            </a:rPr>
            <a:t>65</a:t>
          </a:r>
          <a:r>
            <a:rPr kumimoji="1" lang="ja-JP" altLang="en-US" sz="1100">
              <a:solidFill>
                <a:schemeClr val="bg1"/>
              </a:solidFill>
            </a:rPr>
            <a:t>歳以上の高齢者に肺炎発症による重度化リスクが高い　　</a:t>
          </a:r>
          <a:r>
            <a:rPr kumimoji="1" lang="ja-JP" altLang="en-US" sz="1100" b="1">
              <a:solidFill>
                <a:schemeClr val="bg1"/>
              </a:solidFill>
            </a:rPr>
            <a:t>　    </a:t>
          </a:r>
          <a:endParaRPr kumimoji="1" lang="en-US" altLang="ja-JP" sz="1100" b="1">
            <a:solidFill>
              <a:schemeClr val="bg1"/>
            </a:solidFill>
          </a:endParaRPr>
        </a:p>
        <a:p>
          <a:pPr algn="l"/>
          <a:r>
            <a:rPr kumimoji="1" lang="ja-JP" altLang="en-US" sz="1100" b="1">
              <a:solidFill>
                <a:schemeClr val="bg1"/>
              </a:solidFill>
            </a:rPr>
            <a:t>  </a:t>
          </a:r>
          <a:r>
            <a:rPr kumimoji="1" lang="ja-JP" altLang="en-US" sz="1400" b="1" i="0" u="sng">
              <a:solidFill>
                <a:schemeClr val="accent6">
                  <a:lumMod val="60000"/>
                  <a:lumOff val="40000"/>
                </a:schemeClr>
              </a:solidFill>
            </a:rPr>
            <a:t>致死率</a:t>
          </a:r>
          <a:r>
            <a:rPr kumimoji="1" lang="en-US" altLang="ja-JP" sz="1400" b="1" i="0" u="sng">
              <a:solidFill>
                <a:srgbClr val="FFC000"/>
              </a:solidFill>
            </a:rPr>
            <a:t>1.9%(</a:t>
          </a:r>
          <a:r>
            <a:rPr kumimoji="1" lang="ja-JP" altLang="en-US" sz="1400" b="1" i="0" u="sng">
              <a:solidFill>
                <a:srgbClr val="FFC000"/>
              </a:solidFill>
            </a:rPr>
            <a:t>▲</a:t>
          </a:r>
          <a:r>
            <a:rPr kumimoji="1" lang="en-US" altLang="ja-JP" sz="1400" b="1" i="0" u="sng">
              <a:solidFill>
                <a:srgbClr val="FFC000"/>
              </a:solidFill>
            </a:rPr>
            <a:t>0.</a:t>
          </a:r>
          <a:r>
            <a:rPr kumimoji="1" lang="ja-JP" altLang="en-US" sz="1400" b="1" i="0" u="sng">
              <a:solidFill>
                <a:srgbClr val="FFC000"/>
              </a:solidFill>
            </a:rPr>
            <a:t>１</a:t>
          </a:r>
          <a:r>
            <a:rPr kumimoji="1" lang="en-US" altLang="ja-JP" sz="1400" b="1" i="0" u="sng">
              <a:solidFill>
                <a:srgbClr val="FFC000"/>
              </a:solidFill>
            </a:rPr>
            <a:t>%)</a:t>
          </a:r>
        </a:p>
        <a:p>
          <a:pPr algn="l"/>
          <a:r>
            <a:rPr kumimoji="1" lang="en-US" altLang="ja-JP" sz="1400" b="1" i="0" u="sng">
              <a:solidFill>
                <a:srgbClr val="FFC000"/>
              </a:solidFill>
            </a:rPr>
            <a:t>)</a:t>
          </a:r>
          <a:endParaRPr kumimoji="1" lang="ja-JP" altLang="en-US" sz="1400" b="1" i="0" u="sng">
            <a:solidFill>
              <a:srgbClr val="FFC000"/>
            </a:solidFill>
          </a:endParaRPr>
        </a:p>
      </xdr:txBody>
    </xdr:sp>
    <xdr:clientData/>
  </xdr:twoCellAnchor>
  <xdr:twoCellAnchor>
    <xdr:from>
      <xdr:col>5</xdr:col>
      <xdr:colOff>558800</xdr:colOff>
      <xdr:row>65</xdr:row>
      <xdr:rowOff>265814</xdr:rowOff>
    </xdr:from>
    <xdr:to>
      <xdr:col>5</xdr:col>
      <xdr:colOff>593651</xdr:colOff>
      <xdr:row>86</xdr:row>
      <xdr:rowOff>101600</xdr:rowOff>
    </xdr:to>
    <xdr:cxnSp macro="">
      <xdr:nvCxnSpPr>
        <xdr:cNvPr id="5" name="直線矢印コネクタ 4">
          <a:extLst>
            <a:ext uri="{FF2B5EF4-FFF2-40B4-BE49-F238E27FC236}">
              <a16:creationId xmlns:a16="http://schemas.microsoft.com/office/drawing/2014/main" id="{38D8CF2F-16BC-4C80-BA5E-A4B32E25EEC4}"/>
            </a:ext>
          </a:extLst>
        </xdr:cNvPr>
        <xdr:cNvCxnSpPr/>
      </xdr:nvCxnSpPr>
      <xdr:spPr>
        <a:xfrm flipH="1">
          <a:off x="6685280" y="26549734"/>
          <a:ext cx="34851" cy="5322186"/>
        </a:xfrm>
        <a:prstGeom prst="straightConnector1">
          <a:avLst/>
        </a:prstGeom>
        <a:ln>
          <a:tailEnd type="triangle"/>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0</xdr:col>
      <xdr:colOff>828644</xdr:colOff>
      <xdr:row>10</xdr:row>
      <xdr:rowOff>163254</xdr:rowOff>
    </xdr:from>
    <xdr:to>
      <xdr:col>2</xdr:col>
      <xdr:colOff>150627</xdr:colOff>
      <xdr:row>27</xdr:row>
      <xdr:rowOff>265814</xdr:rowOff>
    </xdr:to>
    <xdr:sp macro="" textlink="">
      <xdr:nvSpPr>
        <xdr:cNvPr id="6" name="吹き出し: 四角形 5">
          <a:extLst>
            <a:ext uri="{FF2B5EF4-FFF2-40B4-BE49-F238E27FC236}">
              <a16:creationId xmlns:a16="http://schemas.microsoft.com/office/drawing/2014/main" id="{3CC40751-A841-46FA-96C6-42F7806D92A4}"/>
            </a:ext>
          </a:extLst>
        </xdr:cNvPr>
        <xdr:cNvSpPr/>
      </xdr:nvSpPr>
      <xdr:spPr>
        <a:xfrm>
          <a:off x="828644" y="5304214"/>
          <a:ext cx="1912783" cy="3689040"/>
        </a:xfrm>
        <a:prstGeom prst="wedgeRectCallout">
          <a:avLst>
            <a:gd name="adj1" fmla="val 153383"/>
            <a:gd name="adj2" fmla="val -40876"/>
          </a:avLst>
        </a:prstGeom>
        <a:solidFill>
          <a:schemeClr val="tx1"/>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r>
            <a:rPr kumimoji="1" lang="ja-JP" altLang="en-US" sz="1400" b="1">
              <a:solidFill>
                <a:srgbClr val="FFFF00"/>
              </a:solidFill>
            </a:rPr>
            <a:t>世界の増加率が上昇</a:t>
          </a:r>
        </a:p>
        <a:p>
          <a:pPr algn="l"/>
          <a:endParaRPr kumimoji="1" lang="ja-JP" altLang="en-US" sz="1400" b="1">
            <a:solidFill>
              <a:srgbClr val="FFFF00"/>
            </a:solidFill>
          </a:endParaRPr>
        </a:p>
        <a:p>
          <a:pPr algn="l"/>
          <a:endParaRPr kumimoji="1" lang="ja-JP" altLang="en-US" sz="1400" b="1">
            <a:solidFill>
              <a:srgbClr val="FFFF00"/>
            </a:solidFill>
          </a:endParaRPr>
        </a:p>
        <a:p>
          <a:pPr algn="l"/>
          <a:endParaRPr kumimoji="1" lang="ja-JP" altLang="en-US" sz="1400" b="1">
            <a:solidFill>
              <a:srgbClr val="FFFF00"/>
            </a:solidFill>
          </a:endParaRPr>
        </a:p>
        <a:p>
          <a:pPr algn="l"/>
          <a:endParaRPr kumimoji="1" lang="ja-JP" altLang="en-US" sz="1400" b="1">
            <a:solidFill>
              <a:srgbClr val="FFFF00"/>
            </a:solidFill>
          </a:endParaRPr>
        </a:p>
      </xdr:txBody>
    </xdr:sp>
    <xdr:clientData/>
  </xdr:twoCellAnchor>
  <xdr:twoCellAnchor>
    <xdr:from>
      <xdr:col>1</xdr:col>
      <xdr:colOff>1348740</xdr:colOff>
      <xdr:row>4</xdr:row>
      <xdr:rowOff>1181100</xdr:rowOff>
    </xdr:from>
    <xdr:to>
      <xdr:col>13</xdr:col>
      <xdr:colOff>1402080</xdr:colOff>
      <xdr:row>4</xdr:row>
      <xdr:rowOff>2367280</xdr:rowOff>
    </xdr:to>
    <xdr:sp macro="" textlink="">
      <xdr:nvSpPr>
        <xdr:cNvPr id="10" name="テキスト ボックス 9">
          <a:extLst>
            <a:ext uri="{FF2B5EF4-FFF2-40B4-BE49-F238E27FC236}">
              <a16:creationId xmlns:a16="http://schemas.microsoft.com/office/drawing/2014/main" id="{995E2A9C-FBB0-4719-9C03-1A670623514F}"/>
            </a:ext>
          </a:extLst>
        </xdr:cNvPr>
        <xdr:cNvSpPr txBox="1"/>
      </xdr:nvSpPr>
      <xdr:spPr>
        <a:xfrm>
          <a:off x="2222500" y="5722620"/>
          <a:ext cx="12926060" cy="118618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000" b="1">
              <a:solidFill>
                <a:srgbClr val="FFFF00"/>
              </a:solidFill>
            </a:rPr>
            <a:t>*評価に値する政府のコロナ対策</a:t>
          </a:r>
          <a:r>
            <a:rPr kumimoji="1" lang="ja-JP" altLang="en-US" sz="2000" b="1" baseline="0">
              <a:solidFill>
                <a:srgbClr val="FFFF00"/>
              </a:solidFill>
            </a:rPr>
            <a:t>   </a:t>
          </a:r>
          <a:r>
            <a:rPr kumimoji="1" lang="ja-JP" altLang="en-US" sz="2000" b="1" baseline="0">
              <a:solidFill>
                <a:schemeClr val="bg1"/>
              </a:solidFill>
            </a:rPr>
            <a:t>第三回ブースター接種の予定を明確にすべき時期</a:t>
          </a:r>
          <a:r>
            <a:rPr kumimoji="1" lang="en-US" altLang="ja-JP" sz="2000" b="1" baseline="0">
              <a:solidFill>
                <a:schemeClr val="bg1"/>
              </a:solidFill>
            </a:rPr>
            <a:t>!!</a:t>
          </a:r>
          <a:endParaRPr kumimoji="1" lang="en-US" altLang="ja-JP" sz="2000" b="1">
            <a:solidFill>
              <a:schemeClr val="bg1"/>
            </a:solidFill>
          </a:endParaRPr>
        </a:p>
        <a:p>
          <a:pPr algn="l"/>
          <a:r>
            <a:rPr kumimoji="1" lang="ja-JP" altLang="en-US" sz="2000" b="1">
              <a:solidFill>
                <a:srgbClr val="FFFF00"/>
              </a:solidFill>
            </a:rPr>
            <a:t>*世界は感染第</a:t>
          </a:r>
          <a:r>
            <a:rPr kumimoji="1" lang="en-US" altLang="ja-JP" sz="2000" b="1">
              <a:solidFill>
                <a:srgbClr val="FFFF00"/>
              </a:solidFill>
            </a:rPr>
            <a:t>4</a:t>
          </a:r>
          <a:r>
            <a:rPr kumimoji="1" lang="ja-JP" altLang="en-US" sz="2000" b="1">
              <a:solidFill>
                <a:srgbClr val="FFFF00"/>
              </a:solidFill>
            </a:rPr>
            <a:t>波ピークにさしかかり　今週は毎日</a:t>
          </a:r>
          <a:r>
            <a:rPr kumimoji="1" lang="en-US" altLang="ja-JP" sz="2000" b="1">
              <a:solidFill>
                <a:srgbClr val="FFFF00"/>
              </a:solidFill>
            </a:rPr>
            <a:t>140</a:t>
          </a:r>
          <a:r>
            <a:rPr kumimoji="1" lang="ja-JP" altLang="en-US" sz="2000" b="1">
              <a:solidFill>
                <a:srgbClr val="FFFF00"/>
              </a:solidFill>
            </a:rPr>
            <a:t>万人が新規感染状態。　　　　　　　　　　　　　　　　　　　　　　　　　　　　　*</a:t>
          </a:r>
          <a:r>
            <a:rPr kumimoji="1" lang="ja-JP" altLang="en-US" sz="2000" b="1">
              <a:solidFill>
                <a:schemeClr val="bg1"/>
              </a:solidFill>
            </a:rPr>
            <a:t>国産ワクチン製造承認と経済再生プログラムの更なる後押しが急務</a:t>
          </a:r>
          <a:endParaRPr kumimoji="1" lang="en-US" altLang="ja-JP" sz="2000" b="1">
            <a:solidFill>
              <a:schemeClr val="bg1"/>
            </a:solidFill>
          </a:endParaRPr>
        </a:p>
      </xdr:txBody>
    </xdr:sp>
    <xdr:clientData/>
  </xdr:twoCellAnchor>
  <xdr:twoCellAnchor editAs="oneCell">
    <xdr:from>
      <xdr:col>1</xdr:col>
      <xdr:colOff>277511</xdr:colOff>
      <xdr:row>4</xdr:row>
      <xdr:rowOff>964727</xdr:rowOff>
    </xdr:from>
    <xdr:to>
      <xdr:col>1</xdr:col>
      <xdr:colOff>1190021</xdr:colOff>
      <xdr:row>4</xdr:row>
      <xdr:rowOff>1879127</xdr:rowOff>
    </xdr:to>
    <xdr:pic>
      <xdr:nvPicPr>
        <xdr:cNvPr id="8" name="グラフィックス 7" descr="針">
          <a:extLst>
            <a:ext uri="{FF2B5EF4-FFF2-40B4-BE49-F238E27FC236}">
              <a16:creationId xmlns:a16="http://schemas.microsoft.com/office/drawing/2014/main" id="{4F2E414E-B222-4085-A733-CD7BE0A0758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 uri="{96DAC541-7B7A-43D3-8B79-37D633B846F1}">
              <asvg:svgBlip xmlns:asvg="http://schemas.microsoft.com/office/drawing/2016/SVG/main" r:embed="rId3"/>
            </a:ext>
          </a:extLst>
        </a:blip>
        <a:stretch>
          <a:fillRect/>
        </a:stretch>
      </xdr:blipFill>
      <xdr:spPr>
        <a:xfrm>
          <a:off x="1151271" y="5110007"/>
          <a:ext cx="912510" cy="914400"/>
        </a:xfrm>
        <a:prstGeom prst="rect">
          <a:avLst/>
        </a:prstGeom>
      </xdr:spPr>
    </xdr:pic>
    <xdr:clientData/>
  </xdr:twoCellAnchor>
  <xdr:twoCellAnchor editAs="oneCell">
    <xdr:from>
      <xdr:col>1</xdr:col>
      <xdr:colOff>1011275</xdr:colOff>
      <xdr:row>31</xdr:row>
      <xdr:rowOff>0</xdr:rowOff>
    </xdr:from>
    <xdr:to>
      <xdr:col>2</xdr:col>
      <xdr:colOff>206745</xdr:colOff>
      <xdr:row>34</xdr:row>
      <xdr:rowOff>133615</xdr:rowOff>
    </xdr:to>
    <xdr:pic>
      <xdr:nvPicPr>
        <xdr:cNvPr id="11" name="グラフィックス 10" descr="針">
          <a:extLst>
            <a:ext uri="{FF2B5EF4-FFF2-40B4-BE49-F238E27FC236}">
              <a16:creationId xmlns:a16="http://schemas.microsoft.com/office/drawing/2014/main" id="{A728F270-B4D6-417C-AD76-74AD289D8B6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a:ext>
            <a:ext uri="{96DAC541-7B7A-43D3-8B79-37D633B846F1}">
              <asvg:svgBlip xmlns:asvg="http://schemas.microsoft.com/office/drawing/2016/SVG/main" r:embed="rId5"/>
            </a:ext>
          </a:extLst>
        </a:blip>
        <a:stretch>
          <a:fillRect/>
        </a:stretch>
      </xdr:blipFill>
      <xdr:spPr>
        <a:xfrm rot="10800000">
          <a:off x="1885035" y="15449463"/>
          <a:ext cx="912510" cy="936255"/>
        </a:xfrm>
        <a:prstGeom prst="rect">
          <a:avLst/>
        </a:prstGeom>
      </xdr:spPr>
    </xdr:pic>
    <xdr:clientData/>
  </xdr:twoCellAnchor>
  <xdr:twoCellAnchor>
    <xdr:from>
      <xdr:col>5</xdr:col>
      <xdr:colOff>711200</xdr:colOff>
      <xdr:row>1</xdr:row>
      <xdr:rowOff>50800</xdr:rowOff>
    </xdr:from>
    <xdr:to>
      <xdr:col>13</xdr:col>
      <xdr:colOff>1351280</xdr:colOff>
      <xdr:row>2</xdr:row>
      <xdr:rowOff>3098800</xdr:rowOff>
    </xdr:to>
    <xdr:sp macro="" textlink="">
      <xdr:nvSpPr>
        <xdr:cNvPr id="24" name="テキスト ボックス 23">
          <a:extLst>
            <a:ext uri="{FF2B5EF4-FFF2-40B4-BE49-F238E27FC236}">
              <a16:creationId xmlns:a16="http://schemas.microsoft.com/office/drawing/2014/main" id="{87A11060-5553-4DE4-913E-BB156696BAD6}"/>
            </a:ext>
          </a:extLst>
        </xdr:cNvPr>
        <xdr:cNvSpPr txBox="1"/>
      </xdr:nvSpPr>
      <xdr:spPr>
        <a:xfrm>
          <a:off x="6664960" y="447040"/>
          <a:ext cx="8432800" cy="34442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2000" b="0" i="0">
              <a:solidFill>
                <a:schemeClr val="dk1"/>
              </a:solidFill>
              <a:effectLst/>
              <a:latin typeface="+mn-lt"/>
              <a:ea typeface="+mn-ea"/>
              <a:cs typeface="+mn-cs"/>
            </a:rPr>
            <a:t>ο(</a:t>
          </a:r>
          <a:r>
            <a:rPr lang="ja-JP" altLang="en-US" sz="2000" b="0" i="0">
              <a:solidFill>
                <a:schemeClr val="dk1"/>
              </a:solidFill>
              <a:effectLst/>
              <a:latin typeface="+mn-lt"/>
              <a:ea typeface="+mn-ea"/>
              <a:cs typeface="+mn-cs"/>
            </a:rPr>
            <a:t>オミクロン</a:t>
          </a:r>
          <a:r>
            <a:rPr lang="en-US" altLang="ja-JP" sz="2000" b="0" i="0">
              <a:solidFill>
                <a:schemeClr val="dk1"/>
              </a:solidFill>
              <a:effectLst/>
              <a:latin typeface="+mn-lt"/>
              <a:ea typeface="+mn-ea"/>
              <a:cs typeface="+mn-cs"/>
            </a:rPr>
            <a:t>)</a:t>
          </a:r>
          <a:r>
            <a:rPr lang="ja-JP" altLang="en-US" sz="2000" b="0" i="0">
              <a:solidFill>
                <a:schemeClr val="dk1"/>
              </a:solidFill>
              <a:effectLst/>
              <a:latin typeface="+mn-lt"/>
              <a:ea typeface="+mn-ea"/>
              <a:cs typeface="+mn-cs"/>
            </a:rPr>
            <a:t>株の感染スピードは、これまでの変異株の中で驚異的に早い。感染力が格段に強いことを示している。一方で感染部位は主に上気道にとどまること、肺胞部への感染侵入が弱く、重症化傾向は低いとされる、臨床報告が各方面からなされている。また変異発祥の南アフリカでは、感染ピークが約一ヵ月と短期で終息した。イギリスでも年初日</a:t>
          </a:r>
          <a:r>
            <a:rPr lang="en-US" altLang="ja-JP" sz="2000" b="0" i="0">
              <a:solidFill>
                <a:schemeClr val="dk1"/>
              </a:solidFill>
              <a:effectLst/>
              <a:latin typeface="+mn-lt"/>
              <a:ea typeface="+mn-ea"/>
              <a:cs typeface="+mn-cs"/>
            </a:rPr>
            <a:t>100</a:t>
          </a:r>
          <a:r>
            <a:rPr lang="ja-JP" altLang="en-US" sz="2000" b="0" i="0">
              <a:solidFill>
                <a:schemeClr val="dk1"/>
              </a:solidFill>
              <a:effectLst/>
              <a:latin typeface="+mn-lt"/>
              <a:ea typeface="+mn-ea"/>
              <a:cs typeface="+mn-cs"/>
            </a:rPr>
            <a:t>万人の感染者数は、</a:t>
          </a:r>
          <a:r>
            <a:rPr lang="en-US" altLang="ja-JP" sz="2000" b="0" i="0">
              <a:solidFill>
                <a:schemeClr val="dk1"/>
              </a:solidFill>
              <a:effectLst/>
              <a:latin typeface="+mn-lt"/>
              <a:ea typeface="+mn-ea"/>
              <a:cs typeface="+mn-cs"/>
            </a:rPr>
            <a:t>9</a:t>
          </a:r>
          <a:r>
            <a:rPr lang="ja-JP" altLang="en-US" sz="2000" b="0" i="0">
              <a:solidFill>
                <a:schemeClr val="dk1"/>
              </a:solidFill>
              <a:effectLst/>
              <a:latin typeface="+mn-lt"/>
              <a:ea typeface="+mn-ea"/>
              <a:cs typeface="+mn-cs"/>
            </a:rPr>
            <a:t>日には</a:t>
          </a:r>
          <a:r>
            <a:rPr lang="en-US" altLang="ja-JP" sz="2000" b="0" i="0">
              <a:solidFill>
                <a:schemeClr val="dk1"/>
              </a:solidFill>
              <a:effectLst/>
              <a:latin typeface="+mn-lt"/>
              <a:ea typeface="+mn-ea"/>
              <a:cs typeface="+mn-cs"/>
            </a:rPr>
            <a:t>30</a:t>
          </a:r>
          <a:r>
            <a:rPr lang="ja-JP" altLang="en-US" sz="2000" b="0" i="0">
              <a:solidFill>
                <a:schemeClr val="dk1"/>
              </a:solidFill>
              <a:effectLst/>
              <a:latin typeface="+mn-lt"/>
              <a:ea typeface="+mn-ea"/>
              <a:cs typeface="+mn-cs"/>
            </a:rPr>
            <a:t>万人まで減少している。　　　　　　　　　　　　　　　　　　　　　　　　　　　　　　　　　　　　　　　　　　　　　　　未成人へのワクチン接種の推移と、人口に占める年齢構成で重症化の差があることも予想されるが、感染者数の多さにだけ目を奪われると、社会生活や経済への過度な負担がその後に大きくのしかかることも、十分ら考慮すべきだ局面だ。</a:t>
          </a:r>
        </a:p>
        <a:p>
          <a:endParaRPr lang="en-US" altLang="ja-JP" sz="2000" b="0" i="0">
            <a:solidFill>
              <a:schemeClr val="dk1"/>
            </a:solidFill>
            <a:effectLst/>
            <a:latin typeface="+mn-lt"/>
            <a:ea typeface="+mn-ea"/>
            <a:cs typeface="+mn-cs"/>
          </a:endParaRPr>
        </a:p>
      </xdr:txBody>
    </xdr:sp>
    <xdr:clientData/>
  </xdr:twoCellAnchor>
  <xdr:twoCellAnchor>
    <xdr:from>
      <xdr:col>4</xdr:col>
      <xdr:colOff>1036320</xdr:colOff>
      <xdr:row>17</xdr:row>
      <xdr:rowOff>10160</xdr:rowOff>
    </xdr:from>
    <xdr:to>
      <xdr:col>4</xdr:col>
      <xdr:colOff>1215390</xdr:colOff>
      <xdr:row>18</xdr:row>
      <xdr:rowOff>10159</xdr:rowOff>
    </xdr:to>
    <xdr:sp macro="" textlink="">
      <xdr:nvSpPr>
        <xdr:cNvPr id="16" name="右矢印 11">
          <a:extLst>
            <a:ext uri="{FF2B5EF4-FFF2-40B4-BE49-F238E27FC236}">
              <a16:creationId xmlns:a16="http://schemas.microsoft.com/office/drawing/2014/main" id="{5A2444BA-5CBA-4F78-A6D3-6061C6413329}"/>
            </a:ext>
          </a:extLst>
        </xdr:cNvPr>
        <xdr:cNvSpPr/>
      </xdr:nvSpPr>
      <xdr:spPr>
        <a:xfrm>
          <a:off x="5831840" y="12080240"/>
          <a:ext cx="179070" cy="213359"/>
        </a:xfrm>
        <a:prstGeom prst="rightArrow">
          <a:avLst/>
        </a:prstGeom>
        <a:solidFill>
          <a:srgbClr val="FFFF00"/>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1056640</xdr:colOff>
      <xdr:row>12</xdr:row>
      <xdr:rowOff>203200</xdr:rowOff>
    </xdr:from>
    <xdr:to>
      <xdr:col>4</xdr:col>
      <xdr:colOff>1235710</xdr:colOff>
      <xdr:row>13</xdr:row>
      <xdr:rowOff>182171</xdr:rowOff>
    </xdr:to>
    <xdr:sp macro="" textlink="">
      <xdr:nvSpPr>
        <xdr:cNvPr id="28" name="右矢印 11">
          <a:extLst>
            <a:ext uri="{FF2B5EF4-FFF2-40B4-BE49-F238E27FC236}">
              <a16:creationId xmlns:a16="http://schemas.microsoft.com/office/drawing/2014/main" id="{176A9FB3-0E2C-4FFC-A5F4-7F8D470D0741}"/>
            </a:ext>
          </a:extLst>
        </xdr:cNvPr>
        <xdr:cNvSpPr/>
      </xdr:nvSpPr>
      <xdr:spPr>
        <a:xfrm>
          <a:off x="5852160" y="11186160"/>
          <a:ext cx="179070" cy="212651"/>
        </a:xfrm>
        <a:prstGeom prst="rightArrow">
          <a:avLst/>
        </a:prstGeom>
        <a:solidFill>
          <a:srgbClr val="FFFF00"/>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3</xdr:colOff>
      <xdr:row>34</xdr:row>
      <xdr:rowOff>121920</xdr:rowOff>
    </xdr:from>
    <xdr:to>
      <xdr:col>9</xdr:col>
      <xdr:colOff>782321</xdr:colOff>
      <xdr:row>39</xdr:row>
      <xdr:rowOff>40640</xdr:rowOff>
    </xdr:to>
    <xdr:grpSp>
      <xdr:nvGrpSpPr>
        <xdr:cNvPr id="15" name="グループ化 14">
          <a:extLst>
            <a:ext uri="{FF2B5EF4-FFF2-40B4-BE49-F238E27FC236}">
              <a16:creationId xmlns:a16="http://schemas.microsoft.com/office/drawing/2014/main" id="{8F1D3020-CDBB-4672-A302-344DB8CE3EE1}"/>
            </a:ext>
          </a:extLst>
        </xdr:cNvPr>
        <xdr:cNvGrpSpPr/>
      </xdr:nvGrpSpPr>
      <xdr:grpSpPr>
        <a:xfrm>
          <a:off x="4795523" y="16225520"/>
          <a:ext cx="6705598" cy="1290320"/>
          <a:chOff x="4817778" y="22291040"/>
          <a:chExt cx="7982620" cy="975360"/>
        </a:xfrm>
      </xdr:grpSpPr>
      <xdr:sp macro="" textlink="">
        <xdr:nvSpPr>
          <xdr:cNvPr id="12" name="右大かっこ 11">
            <a:extLst>
              <a:ext uri="{FF2B5EF4-FFF2-40B4-BE49-F238E27FC236}">
                <a16:creationId xmlns:a16="http://schemas.microsoft.com/office/drawing/2014/main" id="{7EC26A29-06D7-4F9D-9756-685D7BAB9327}"/>
              </a:ext>
            </a:extLst>
          </xdr:cNvPr>
          <xdr:cNvSpPr/>
        </xdr:nvSpPr>
        <xdr:spPr>
          <a:xfrm rot="16200000">
            <a:off x="6436065" y="20693073"/>
            <a:ext cx="609600" cy="3846174"/>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sp macro="" textlink="">
        <xdr:nvSpPr>
          <xdr:cNvPr id="20" name="右大かっこ 19">
            <a:extLst>
              <a:ext uri="{FF2B5EF4-FFF2-40B4-BE49-F238E27FC236}">
                <a16:creationId xmlns:a16="http://schemas.microsoft.com/office/drawing/2014/main" id="{E149C133-9A92-4DC0-AF69-33E2207543DC}"/>
              </a:ext>
            </a:extLst>
          </xdr:cNvPr>
          <xdr:cNvSpPr/>
        </xdr:nvSpPr>
        <xdr:spPr>
          <a:xfrm rot="16200000">
            <a:off x="10744502" y="21843299"/>
            <a:ext cx="701040" cy="1596521"/>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sp macro="" textlink="">
        <xdr:nvSpPr>
          <xdr:cNvPr id="21" name="右大かっこ 20">
            <a:extLst>
              <a:ext uri="{FF2B5EF4-FFF2-40B4-BE49-F238E27FC236}">
                <a16:creationId xmlns:a16="http://schemas.microsoft.com/office/drawing/2014/main" id="{CFCF7CC2-DDE6-424C-8939-C0A100D79072}"/>
              </a:ext>
            </a:extLst>
          </xdr:cNvPr>
          <xdr:cNvSpPr/>
        </xdr:nvSpPr>
        <xdr:spPr>
          <a:xfrm rot="16200000">
            <a:off x="9163218" y="21789838"/>
            <a:ext cx="670560" cy="1693284"/>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sp macro="" textlink="">
        <xdr:nvSpPr>
          <xdr:cNvPr id="2" name="テキスト ボックス 1">
            <a:extLst>
              <a:ext uri="{FF2B5EF4-FFF2-40B4-BE49-F238E27FC236}">
                <a16:creationId xmlns:a16="http://schemas.microsoft.com/office/drawing/2014/main" id="{608ABBFC-599C-4C80-A56F-6D52C64F54A5}"/>
              </a:ext>
            </a:extLst>
          </xdr:cNvPr>
          <xdr:cNvSpPr txBox="1"/>
        </xdr:nvSpPr>
        <xdr:spPr>
          <a:xfrm>
            <a:off x="6055360" y="22880320"/>
            <a:ext cx="6745038" cy="386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solidFill>
              </a:rPr>
              <a:t>      第一波　　　　　　　第二波　　　　　第三波        第四波</a:t>
            </a:r>
          </a:p>
        </xdr:txBody>
      </xdr:sp>
    </xdr:grpSp>
    <xdr:clientData/>
  </xdr:twoCellAnchor>
  <xdr:twoCellAnchor>
    <xdr:from>
      <xdr:col>4</xdr:col>
      <xdr:colOff>1026160</xdr:colOff>
      <xdr:row>26</xdr:row>
      <xdr:rowOff>20320</xdr:rowOff>
    </xdr:from>
    <xdr:to>
      <xdr:col>4</xdr:col>
      <xdr:colOff>1205230</xdr:colOff>
      <xdr:row>27</xdr:row>
      <xdr:rowOff>12699</xdr:rowOff>
    </xdr:to>
    <xdr:sp macro="" textlink="">
      <xdr:nvSpPr>
        <xdr:cNvPr id="23" name="右矢印 11">
          <a:extLst>
            <a:ext uri="{FF2B5EF4-FFF2-40B4-BE49-F238E27FC236}">
              <a16:creationId xmlns:a16="http://schemas.microsoft.com/office/drawing/2014/main" id="{62CDBF4E-019C-48A6-AB53-4296FC770297}"/>
            </a:ext>
          </a:extLst>
        </xdr:cNvPr>
        <xdr:cNvSpPr/>
      </xdr:nvSpPr>
      <xdr:spPr>
        <a:xfrm>
          <a:off x="5821680" y="14010640"/>
          <a:ext cx="179070" cy="205739"/>
        </a:xfrm>
        <a:prstGeom prst="rightArrow">
          <a:avLst/>
        </a:prstGeom>
        <a:solidFill>
          <a:srgbClr val="FFFF00"/>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4</xdr:col>
      <xdr:colOff>1036320</xdr:colOff>
      <xdr:row>13</xdr:row>
      <xdr:rowOff>193040</xdr:rowOff>
    </xdr:from>
    <xdr:to>
      <xdr:col>4</xdr:col>
      <xdr:colOff>1243602</xdr:colOff>
      <xdr:row>15</xdr:row>
      <xdr:rowOff>52857</xdr:rowOff>
    </xdr:to>
    <xdr:pic>
      <xdr:nvPicPr>
        <xdr:cNvPr id="9" name="図 8">
          <a:extLst>
            <a:ext uri="{FF2B5EF4-FFF2-40B4-BE49-F238E27FC236}">
              <a16:creationId xmlns:a16="http://schemas.microsoft.com/office/drawing/2014/main" id="{838DBEEE-DCC2-4ED9-865D-37D7635D5293}"/>
            </a:ext>
          </a:extLst>
        </xdr:cNvPr>
        <xdr:cNvPicPr>
          <a:picLocks noChangeAspect="1"/>
        </xdr:cNvPicPr>
      </xdr:nvPicPr>
      <xdr:blipFill>
        <a:blip xmlns:r="http://schemas.openxmlformats.org/officeDocument/2006/relationships" r:embed="rId6"/>
        <a:stretch>
          <a:fillRect/>
        </a:stretch>
      </xdr:blipFill>
      <xdr:spPr>
        <a:xfrm>
          <a:off x="5831840" y="11409680"/>
          <a:ext cx="207282" cy="286537"/>
        </a:xfrm>
        <a:prstGeom prst="rect">
          <a:avLst/>
        </a:prstGeom>
      </xdr:spPr>
    </xdr:pic>
    <xdr:clientData/>
  </xdr:twoCellAnchor>
  <xdr:twoCellAnchor>
    <xdr:from>
      <xdr:col>9</xdr:col>
      <xdr:colOff>304800</xdr:colOff>
      <xdr:row>34</xdr:row>
      <xdr:rowOff>223520</xdr:rowOff>
    </xdr:from>
    <xdr:to>
      <xdr:col>10</xdr:col>
      <xdr:colOff>111760</xdr:colOff>
      <xdr:row>36</xdr:row>
      <xdr:rowOff>172720</xdr:rowOff>
    </xdr:to>
    <xdr:cxnSp macro="">
      <xdr:nvCxnSpPr>
        <xdr:cNvPr id="14" name="直線矢印コネクタ 13">
          <a:extLst>
            <a:ext uri="{FF2B5EF4-FFF2-40B4-BE49-F238E27FC236}">
              <a16:creationId xmlns:a16="http://schemas.microsoft.com/office/drawing/2014/main" id="{4259E5AE-E008-4717-A015-6F80E7E98513}"/>
            </a:ext>
          </a:extLst>
        </xdr:cNvPr>
        <xdr:cNvCxnSpPr/>
      </xdr:nvCxnSpPr>
      <xdr:spPr>
        <a:xfrm flipV="1">
          <a:off x="11023600" y="16327120"/>
          <a:ext cx="711200" cy="497840"/>
        </a:xfrm>
        <a:prstGeom prst="straightConnector1">
          <a:avLst/>
        </a:prstGeom>
        <a:ln w="57150">
          <a:solidFill>
            <a:srgbClr val="FFFF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8</xdr:col>
      <xdr:colOff>619760</xdr:colOff>
      <xdr:row>31</xdr:row>
      <xdr:rowOff>182880</xdr:rowOff>
    </xdr:from>
    <xdr:to>
      <xdr:col>9</xdr:col>
      <xdr:colOff>883920</xdr:colOff>
      <xdr:row>33</xdr:row>
      <xdr:rowOff>91440</xdr:rowOff>
    </xdr:to>
    <xdr:sp macro="" textlink="">
      <xdr:nvSpPr>
        <xdr:cNvPr id="18" name="テキスト ボックス 17">
          <a:extLst>
            <a:ext uri="{FF2B5EF4-FFF2-40B4-BE49-F238E27FC236}">
              <a16:creationId xmlns:a16="http://schemas.microsoft.com/office/drawing/2014/main" id="{CF185106-E988-47D3-B811-81F36DA744F4}"/>
            </a:ext>
          </a:extLst>
        </xdr:cNvPr>
        <xdr:cNvSpPr txBox="1"/>
      </xdr:nvSpPr>
      <xdr:spPr>
        <a:xfrm>
          <a:off x="10038080" y="15463520"/>
          <a:ext cx="1564640" cy="45720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FF00"/>
              </a:solidFill>
            </a:rPr>
            <a:t>世界は第</a:t>
          </a:r>
          <a:r>
            <a:rPr kumimoji="1" lang="en-US" altLang="ja-JP" sz="1800">
              <a:solidFill>
                <a:srgbClr val="FFFF00"/>
              </a:solidFill>
            </a:rPr>
            <a:t>4</a:t>
          </a:r>
          <a:r>
            <a:rPr kumimoji="1" lang="ja-JP" altLang="en-US" sz="1800">
              <a:solidFill>
                <a:srgbClr val="FFFF00"/>
              </a:solidFill>
            </a:rPr>
            <a:t>波</a:t>
          </a:r>
        </a:p>
      </xdr:txBody>
    </xdr:sp>
    <xdr:clientData/>
  </xdr:twoCellAnchor>
  <xdr:twoCellAnchor>
    <xdr:from>
      <xdr:col>4</xdr:col>
      <xdr:colOff>1026160</xdr:colOff>
      <xdr:row>25</xdr:row>
      <xdr:rowOff>30480</xdr:rowOff>
    </xdr:from>
    <xdr:to>
      <xdr:col>4</xdr:col>
      <xdr:colOff>1205230</xdr:colOff>
      <xdr:row>26</xdr:row>
      <xdr:rowOff>22859</xdr:rowOff>
    </xdr:to>
    <xdr:sp macro="" textlink="">
      <xdr:nvSpPr>
        <xdr:cNvPr id="26" name="右矢印 11">
          <a:extLst>
            <a:ext uri="{FF2B5EF4-FFF2-40B4-BE49-F238E27FC236}">
              <a16:creationId xmlns:a16="http://schemas.microsoft.com/office/drawing/2014/main" id="{7C259670-DFF8-4379-879F-71FD48FE93BE}"/>
            </a:ext>
          </a:extLst>
        </xdr:cNvPr>
        <xdr:cNvSpPr/>
      </xdr:nvSpPr>
      <xdr:spPr>
        <a:xfrm>
          <a:off x="5821680" y="13807440"/>
          <a:ext cx="179070" cy="205739"/>
        </a:xfrm>
        <a:prstGeom prst="rightArrow">
          <a:avLst/>
        </a:prstGeom>
        <a:solidFill>
          <a:srgbClr val="FFFF00"/>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0</xdr:colOff>
      <xdr:row>33</xdr:row>
      <xdr:rowOff>71120</xdr:rowOff>
    </xdr:from>
    <xdr:to>
      <xdr:col>10</xdr:col>
      <xdr:colOff>182880</xdr:colOff>
      <xdr:row>38</xdr:row>
      <xdr:rowOff>20320</xdr:rowOff>
    </xdr:to>
    <xdr:sp macro="" textlink="">
      <xdr:nvSpPr>
        <xdr:cNvPr id="29" name="右大かっこ 28">
          <a:extLst>
            <a:ext uri="{FF2B5EF4-FFF2-40B4-BE49-F238E27FC236}">
              <a16:creationId xmlns:a16="http://schemas.microsoft.com/office/drawing/2014/main" id="{CBC0D307-3F7A-4B60-831C-AAAC0594D26F}"/>
            </a:ext>
          </a:extLst>
        </xdr:cNvPr>
        <xdr:cNvSpPr/>
      </xdr:nvSpPr>
      <xdr:spPr>
        <a:xfrm rot="16200000">
          <a:off x="10601960" y="16017240"/>
          <a:ext cx="1320800" cy="108712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editAs="oneCell">
    <xdr:from>
      <xdr:col>0</xdr:col>
      <xdr:colOff>568960</xdr:colOff>
      <xdr:row>48</xdr:row>
      <xdr:rowOff>71120</xdr:rowOff>
    </xdr:from>
    <xdr:to>
      <xdr:col>4</xdr:col>
      <xdr:colOff>546131</xdr:colOff>
      <xdr:row>52</xdr:row>
      <xdr:rowOff>451816</xdr:rowOff>
    </xdr:to>
    <xdr:pic>
      <xdr:nvPicPr>
        <xdr:cNvPr id="7" name="図 6">
          <a:extLst>
            <a:ext uri="{FF2B5EF4-FFF2-40B4-BE49-F238E27FC236}">
              <a16:creationId xmlns:a16="http://schemas.microsoft.com/office/drawing/2014/main" id="{D6B68FC3-1EE7-454C-BDF9-C5FE1E4DD298}"/>
            </a:ext>
          </a:extLst>
        </xdr:cNvPr>
        <xdr:cNvPicPr>
          <a:picLocks noChangeAspect="1"/>
        </xdr:cNvPicPr>
      </xdr:nvPicPr>
      <xdr:blipFill>
        <a:blip xmlns:r="http://schemas.openxmlformats.org/officeDocument/2006/relationships" r:embed="rId7"/>
        <a:stretch>
          <a:fillRect/>
        </a:stretch>
      </xdr:blipFill>
      <xdr:spPr>
        <a:xfrm>
          <a:off x="568960" y="20015200"/>
          <a:ext cx="4772691" cy="2372056"/>
        </a:xfrm>
        <a:prstGeom prst="rect">
          <a:avLst/>
        </a:prstGeom>
      </xdr:spPr>
    </xdr:pic>
    <xdr:clientData/>
  </xdr:twoCellAnchor>
  <xdr:twoCellAnchor>
    <xdr:from>
      <xdr:col>4</xdr:col>
      <xdr:colOff>172720</xdr:colOff>
      <xdr:row>50</xdr:row>
      <xdr:rowOff>233680</xdr:rowOff>
    </xdr:from>
    <xdr:to>
      <xdr:col>4</xdr:col>
      <xdr:colOff>1259840</xdr:colOff>
      <xdr:row>51</xdr:row>
      <xdr:rowOff>132080</xdr:rowOff>
    </xdr:to>
    <xdr:cxnSp macro="">
      <xdr:nvCxnSpPr>
        <xdr:cNvPr id="25" name="直線矢印コネクタ 24">
          <a:extLst>
            <a:ext uri="{FF2B5EF4-FFF2-40B4-BE49-F238E27FC236}">
              <a16:creationId xmlns:a16="http://schemas.microsoft.com/office/drawing/2014/main" id="{758C7223-2C83-478E-9810-A6583C0599F8}"/>
            </a:ext>
          </a:extLst>
        </xdr:cNvPr>
        <xdr:cNvCxnSpPr/>
      </xdr:nvCxnSpPr>
      <xdr:spPr>
        <a:xfrm flipH="1">
          <a:off x="4968240" y="21173440"/>
          <a:ext cx="1087120" cy="396240"/>
        </a:xfrm>
        <a:prstGeom prst="straightConnector1">
          <a:avLst/>
        </a:prstGeom>
        <a:ln w="38100">
          <a:solidFill>
            <a:srgbClr val="FFFF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editAs="oneCell">
    <xdr:from>
      <xdr:col>0</xdr:col>
      <xdr:colOff>558800</xdr:colOff>
      <xdr:row>53</xdr:row>
      <xdr:rowOff>60960</xdr:rowOff>
    </xdr:from>
    <xdr:to>
      <xdr:col>4</xdr:col>
      <xdr:colOff>414685</xdr:colOff>
      <xdr:row>59</xdr:row>
      <xdr:rowOff>259410</xdr:rowOff>
    </xdr:to>
    <xdr:pic>
      <xdr:nvPicPr>
        <xdr:cNvPr id="27" name="図 26">
          <a:extLst>
            <a:ext uri="{FF2B5EF4-FFF2-40B4-BE49-F238E27FC236}">
              <a16:creationId xmlns:a16="http://schemas.microsoft.com/office/drawing/2014/main" id="{0614841A-BE31-45B8-B982-4054AB0AFF92}"/>
            </a:ext>
          </a:extLst>
        </xdr:cNvPr>
        <xdr:cNvPicPr>
          <a:picLocks noChangeAspect="1"/>
        </xdr:cNvPicPr>
      </xdr:nvPicPr>
      <xdr:blipFill>
        <a:blip xmlns:r="http://schemas.openxmlformats.org/officeDocument/2006/relationships" r:embed="rId8"/>
        <a:stretch>
          <a:fillRect/>
        </a:stretch>
      </xdr:blipFill>
      <xdr:spPr>
        <a:xfrm>
          <a:off x="558800" y="22494240"/>
          <a:ext cx="4651405" cy="2362530"/>
        </a:xfrm>
        <a:prstGeom prst="rect">
          <a:avLst/>
        </a:prstGeom>
      </xdr:spPr>
    </xdr:pic>
    <xdr:clientData/>
  </xdr:twoCellAnchor>
  <xdr:twoCellAnchor>
    <xdr:from>
      <xdr:col>4</xdr:col>
      <xdr:colOff>78763</xdr:colOff>
      <xdr:row>54</xdr:row>
      <xdr:rowOff>90945</xdr:rowOff>
    </xdr:from>
    <xdr:to>
      <xdr:col>4</xdr:col>
      <xdr:colOff>416560</xdr:colOff>
      <xdr:row>58</xdr:row>
      <xdr:rowOff>284480</xdr:rowOff>
    </xdr:to>
    <xdr:sp macro="" textlink="">
      <xdr:nvSpPr>
        <xdr:cNvPr id="34" name="フリーフォーム: 図形 33">
          <a:extLst>
            <a:ext uri="{FF2B5EF4-FFF2-40B4-BE49-F238E27FC236}">
              <a16:creationId xmlns:a16="http://schemas.microsoft.com/office/drawing/2014/main" id="{B4FF7152-A57D-4F53-8554-4CC99BA99567}"/>
            </a:ext>
          </a:extLst>
        </xdr:cNvPr>
        <xdr:cNvSpPr/>
      </xdr:nvSpPr>
      <xdr:spPr>
        <a:xfrm>
          <a:off x="4874283" y="23022065"/>
          <a:ext cx="337797" cy="1554975"/>
        </a:xfrm>
        <a:custGeom>
          <a:avLst/>
          <a:gdLst>
            <a:gd name="connsiteX0" fmla="*/ 43157 w 429153"/>
            <a:gd name="connsiteY0" fmla="*/ 1494015 h 1554975"/>
            <a:gd name="connsiteX1" fmla="*/ 93957 w 429153"/>
            <a:gd name="connsiteY1" fmla="*/ 1483855 h 1554975"/>
            <a:gd name="connsiteX2" fmla="*/ 419077 w 429153"/>
            <a:gd name="connsiteY2" fmla="*/ 1473695 h 1554975"/>
            <a:gd name="connsiteX3" fmla="*/ 408917 w 429153"/>
            <a:gd name="connsiteY3" fmla="*/ 1402575 h 1554975"/>
            <a:gd name="connsiteX4" fmla="*/ 337797 w 429153"/>
            <a:gd name="connsiteY4" fmla="*/ 1351775 h 1554975"/>
            <a:gd name="connsiteX5" fmla="*/ 236197 w 429153"/>
            <a:gd name="connsiteY5" fmla="*/ 1260335 h 1554975"/>
            <a:gd name="connsiteX6" fmla="*/ 215877 w 429153"/>
            <a:gd name="connsiteY6" fmla="*/ 894575 h 1554975"/>
            <a:gd name="connsiteX7" fmla="*/ 195557 w 429153"/>
            <a:gd name="connsiteY7" fmla="*/ 701535 h 1554975"/>
            <a:gd name="connsiteX8" fmla="*/ 185397 w 429153"/>
            <a:gd name="connsiteY8" fmla="*/ 589775 h 1554975"/>
            <a:gd name="connsiteX9" fmla="*/ 175237 w 429153"/>
            <a:gd name="connsiteY9" fmla="*/ 173215 h 1554975"/>
            <a:gd name="connsiteX10" fmla="*/ 165077 w 429153"/>
            <a:gd name="connsiteY10" fmla="*/ 495 h 1554975"/>
            <a:gd name="connsiteX11" fmla="*/ 104117 w 429153"/>
            <a:gd name="connsiteY11" fmla="*/ 81775 h 1554975"/>
            <a:gd name="connsiteX12" fmla="*/ 93957 w 429153"/>
            <a:gd name="connsiteY12" fmla="*/ 335775 h 1554975"/>
            <a:gd name="connsiteX13" fmla="*/ 83797 w 429153"/>
            <a:gd name="connsiteY13" fmla="*/ 376415 h 1554975"/>
            <a:gd name="connsiteX14" fmla="*/ 73637 w 429153"/>
            <a:gd name="connsiteY14" fmla="*/ 447535 h 1554975"/>
            <a:gd name="connsiteX15" fmla="*/ 53317 w 429153"/>
            <a:gd name="connsiteY15" fmla="*/ 569455 h 1554975"/>
            <a:gd name="connsiteX16" fmla="*/ 43157 w 429153"/>
            <a:gd name="connsiteY16" fmla="*/ 1504175 h 1554975"/>
            <a:gd name="connsiteX17" fmla="*/ 2517 w 429153"/>
            <a:gd name="connsiteY17" fmla="*/ 1534655 h 1554975"/>
            <a:gd name="connsiteX18" fmla="*/ 114277 w 429153"/>
            <a:gd name="connsiteY18" fmla="*/ 1544815 h 1554975"/>
            <a:gd name="connsiteX19" fmla="*/ 286997 w 429153"/>
            <a:gd name="connsiteY19" fmla="*/ 1554975 h 1554975"/>
            <a:gd name="connsiteX20" fmla="*/ 408917 w 429153"/>
            <a:gd name="connsiteY20" fmla="*/ 1534655 h 1554975"/>
            <a:gd name="connsiteX21" fmla="*/ 408917 w 429153"/>
            <a:gd name="connsiteY21" fmla="*/ 1443215 h 1554975"/>
            <a:gd name="connsiteX22" fmla="*/ 347957 w 429153"/>
            <a:gd name="connsiteY22" fmla="*/ 1382255 h 1554975"/>
            <a:gd name="connsiteX23" fmla="*/ 286997 w 429153"/>
            <a:gd name="connsiteY23" fmla="*/ 1300975 h 1554975"/>
            <a:gd name="connsiteX24" fmla="*/ 266677 w 429153"/>
            <a:gd name="connsiteY24" fmla="*/ 1270495 h 1554975"/>
            <a:gd name="connsiteX25" fmla="*/ 256517 w 429153"/>
            <a:gd name="connsiteY25" fmla="*/ 1229855 h 1554975"/>
            <a:gd name="connsiteX26" fmla="*/ 246357 w 429153"/>
            <a:gd name="connsiteY26" fmla="*/ 1189215 h 15549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Lst>
          <a:rect l="l" t="t" r="r" b="b"/>
          <a:pathLst>
            <a:path w="429153" h="1554975">
              <a:moveTo>
                <a:pt x="43157" y="1494015"/>
              </a:moveTo>
              <a:cubicBezTo>
                <a:pt x="60090" y="1490628"/>
                <a:pt x="76713" y="1484787"/>
                <a:pt x="93957" y="1483855"/>
              </a:cubicBezTo>
              <a:cubicBezTo>
                <a:pt x="202225" y="1478003"/>
                <a:pt x="314090" y="1500788"/>
                <a:pt x="419077" y="1473695"/>
              </a:cubicBezTo>
              <a:cubicBezTo>
                <a:pt x="442265" y="1467711"/>
                <a:pt x="419627" y="1423994"/>
                <a:pt x="408917" y="1402575"/>
              </a:cubicBezTo>
              <a:cubicBezTo>
                <a:pt x="402680" y="1390102"/>
                <a:pt x="350513" y="1363220"/>
                <a:pt x="337797" y="1351775"/>
              </a:cubicBezTo>
              <a:cubicBezTo>
                <a:pt x="223862" y="1249234"/>
                <a:pt x="307022" y="1307551"/>
                <a:pt x="236197" y="1260335"/>
              </a:cubicBezTo>
              <a:cubicBezTo>
                <a:pt x="204422" y="1101462"/>
                <a:pt x="232764" y="1257646"/>
                <a:pt x="215877" y="894575"/>
              </a:cubicBezTo>
              <a:cubicBezTo>
                <a:pt x="208622" y="738584"/>
                <a:pt x="208611" y="819019"/>
                <a:pt x="195557" y="701535"/>
              </a:cubicBezTo>
              <a:cubicBezTo>
                <a:pt x="191426" y="664357"/>
                <a:pt x="188784" y="627028"/>
                <a:pt x="185397" y="589775"/>
              </a:cubicBezTo>
              <a:cubicBezTo>
                <a:pt x="182010" y="450922"/>
                <a:pt x="180024" y="312027"/>
                <a:pt x="175237" y="173215"/>
              </a:cubicBezTo>
              <a:cubicBezTo>
                <a:pt x="173249" y="115576"/>
                <a:pt x="187259" y="53731"/>
                <a:pt x="165077" y="495"/>
              </a:cubicBezTo>
              <a:cubicBezTo>
                <a:pt x="161983" y="-6931"/>
                <a:pt x="111029" y="71407"/>
                <a:pt x="104117" y="81775"/>
              </a:cubicBezTo>
              <a:cubicBezTo>
                <a:pt x="100730" y="166442"/>
                <a:pt x="99787" y="251241"/>
                <a:pt x="93957" y="335775"/>
              </a:cubicBezTo>
              <a:cubicBezTo>
                <a:pt x="92996" y="349705"/>
                <a:pt x="86295" y="362677"/>
                <a:pt x="83797" y="376415"/>
              </a:cubicBezTo>
              <a:cubicBezTo>
                <a:pt x="79513" y="399976"/>
                <a:pt x="77921" y="423974"/>
                <a:pt x="73637" y="447535"/>
              </a:cubicBezTo>
              <a:cubicBezTo>
                <a:pt x="46785" y="595219"/>
                <a:pt x="84898" y="316804"/>
                <a:pt x="53317" y="569455"/>
              </a:cubicBezTo>
              <a:cubicBezTo>
                <a:pt x="49930" y="881028"/>
                <a:pt x="59534" y="1193014"/>
                <a:pt x="43157" y="1504175"/>
              </a:cubicBezTo>
              <a:cubicBezTo>
                <a:pt x="42267" y="1521085"/>
                <a:pt x="-12185" y="1526254"/>
                <a:pt x="2517" y="1534655"/>
              </a:cubicBezTo>
              <a:cubicBezTo>
                <a:pt x="34995" y="1553214"/>
                <a:pt x="76965" y="1542150"/>
                <a:pt x="114277" y="1544815"/>
              </a:cubicBezTo>
              <a:cubicBezTo>
                <a:pt x="171803" y="1548924"/>
                <a:pt x="229424" y="1551588"/>
                <a:pt x="286997" y="1554975"/>
              </a:cubicBezTo>
              <a:cubicBezTo>
                <a:pt x="327637" y="1548202"/>
                <a:pt x="373828" y="1556248"/>
                <a:pt x="408917" y="1534655"/>
              </a:cubicBezTo>
              <a:cubicBezTo>
                <a:pt x="425679" y="1524340"/>
                <a:pt x="423074" y="1461417"/>
                <a:pt x="408917" y="1443215"/>
              </a:cubicBezTo>
              <a:cubicBezTo>
                <a:pt x="391274" y="1420532"/>
                <a:pt x="363897" y="1406165"/>
                <a:pt x="347957" y="1382255"/>
              </a:cubicBezTo>
              <a:cubicBezTo>
                <a:pt x="302019" y="1313347"/>
                <a:pt x="359399" y="1397511"/>
                <a:pt x="286997" y="1300975"/>
              </a:cubicBezTo>
              <a:cubicBezTo>
                <a:pt x="279671" y="1291206"/>
                <a:pt x="273450" y="1280655"/>
                <a:pt x="266677" y="1270495"/>
              </a:cubicBezTo>
              <a:cubicBezTo>
                <a:pt x="263290" y="1256948"/>
                <a:pt x="260353" y="1243281"/>
                <a:pt x="256517" y="1229855"/>
              </a:cubicBezTo>
              <a:cubicBezTo>
                <a:pt x="245286" y="1190547"/>
                <a:pt x="246357" y="1211860"/>
                <a:pt x="246357" y="1189215"/>
              </a:cubicBezTo>
            </a:path>
          </a:pathLst>
        </a:custGeom>
        <a:pattFill prst="smCheck">
          <a:fgClr>
            <a:srgbClr val="FF0000"/>
          </a:fgClr>
          <a:bgClr>
            <a:schemeClr val="bg1"/>
          </a:bgClr>
        </a:pattFill>
        <a:ln>
          <a:solidFill>
            <a:srgbClr val="C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l"/>
          <a:endParaRPr kumimoji="1" lang="ja-JP" altLang="en-US" sz="1100"/>
        </a:p>
      </xdr:txBody>
    </xdr:sp>
    <xdr:clientData/>
  </xdr:twoCellAnchor>
  <xdr:twoCellAnchor>
    <xdr:from>
      <xdr:col>4</xdr:col>
      <xdr:colOff>101600</xdr:colOff>
      <xdr:row>57</xdr:row>
      <xdr:rowOff>254000</xdr:rowOff>
    </xdr:from>
    <xdr:to>
      <xdr:col>4</xdr:col>
      <xdr:colOff>444954</xdr:colOff>
      <xdr:row>58</xdr:row>
      <xdr:rowOff>267540</xdr:rowOff>
    </xdr:to>
    <xdr:sp macro="" textlink="">
      <xdr:nvSpPr>
        <xdr:cNvPr id="35" name="フリーフォーム: 図形 34">
          <a:extLst>
            <a:ext uri="{FF2B5EF4-FFF2-40B4-BE49-F238E27FC236}">
              <a16:creationId xmlns:a16="http://schemas.microsoft.com/office/drawing/2014/main" id="{46347946-7A03-4A7F-9730-0A80F5E16248}"/>
            </a:ext>
          </a:extLst>
        </xdr:cNvPr>
        <xdr:cNvSpPr/>
      </xdr:nvSpPr>
      <xdr:spPr>
        <a:xfrm>
          <a:off x="4897120" y="24241760"/>
          <a:ext cx="343354" cy="318340"/>
        </a:xfrm>
        <a:custGeom>
          <a:avLst/>
          <a:gdLst>
            <a:gd name="connsiteX0" fmla="*/ 152400 w 343354"/>
            <a:gd name="connsiteY0" fmla="*/ 10160 h 318340"/>
            <a:gd name="connsiteX1" fmla="*/ 203200 w 343354"/>
            <a:gd name="connsiteY1" fmla="*/ 142240 h 318340"/>
            <a:gd name="connsiteX2" fmla="*/ 243840 w 343354"/>
            <a:gd name="connsiteY2" fmla="*/ 172720 h 318340"/>
            <a:gd name="connsiteX3" fmla="*/ 274320 w 343354"/>
            <a:gd name="connsiteY3" fmla="*/ 182880 h 318340"/>
            <a:gd name="connsiteX4" fmla="*/ 335280 w 343354"/>
            <a:gd name="connsiteY4" fmla="*/ 264160 h 318340"/>
            <a:gd name="connsiteX5" fmla="*/ 304800 w 343354"/>
            <a:gd name="connsiteY5" fmla="*/ 274320 h 318340"/>
            <a:gd name="connsiteX6" fmla="*/ 254000 w 343354"/>
            <a:gd name="connsiteY6" fmla="*/ 284480 h 318340"/>
            <a:gd name="connsiteX7" fmla="*/ 335280 w 343354"/>
            <a:gd name="connsiteY7" fmla="*/ 274320 h 318340"/>
            <a:gd name="connsiteX8" fmla="*/ 304800 w 343354"/>
            <a:gd name="connsiteY8" fmla="*/ 193040 h 318340"/>
            <a:gd name="connsiteX9" fmla="*/ 274320 w 343354"/>
            <a:gd name="connsiteY9" fmla="*/ 172720 h 318340"/>
            <a:gd name="connsiteX10" fmla="*/ 213360 w 343354"/>
            <a:gd name="connsiteY10" fmla="*/ 71120 h 318340"/>
            <a:gd name="connsiteX11" fmla="*/ 193040 w 343354"/>
            <a:gd name="connsiteY11" fmla="*/ 40640 h 318340"/>
            <a:gd name="connsiteX12" fmla="*/ 142240 w 343354"/>
            <a:gd name="connsiteY12" fmla="*/ 0 h 318340"/>
            <a:gd name="connsiteX13" fmla="*/ 91440 w 343354"/>
            <a:gd name="connsiteY13" fmla="*/ 101600 h 318340"/>
            <a:gd name="connsiteX14" fmla="*/ 60960 w 343354"/>
            <a:gd name="connsiteY14" fmla="*/ 142240 h 318340"/>
            <a:gd name="connsiteX15" fmla="*/ 10160 w 343354"/>
            <a:gd name="connsiteY15" fmla="*/ 213360 h 318340"/>
            <a:gd name="connsiteX16" fmla="*/ 0 w 343354"/>
            <a:gd name="connsiteY16" fmla="*/ 243840 h 318340"/>
            <a:gd name="connsiteX17" fmla="*/ 314960 w 343354"/>
            <a:gd name="connsiteY17" fmla="*/ 284480 h 31834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343354" h="318340">
              <a:moveTo>
                <a:pt x="152400" y="10160"/>
              </a:moveTo>
              <a:cubicBezTo>
                <a:pt x="170987" y="103096"/>
                <a:pt x="150192" y="96804"/>
                <a:pt x="203200" y="142240"/>
              </a:cubicBezTo>
              <a:cubicBezTo>
                <a:pt x="216057" y="153260"/>
                <a:pt x="229138" y="164319"/>
                <a:pt x="243840" y="172720"/>
              </a:cubicBezTo>
              <a:cubicBezTo>
                <a:pt x="253139" y="178033"/>
                <a:pt x="264160" y="179493"/>
                <a:pt x="274320" y="182880"/>
              </a:cubicBezTo>
              <a:cubicBezTo>
                <a:pt x="294640" y="209973"/>
                <a:pt x="367409" y="253450"/>
                <a:pt x="335280" y="264160"/>
              </a:cubicBezTo>
              <a:cubicBezTo>
                <a:pt x="325120" y="267547"/>
                <a:pt x="315190" y="271723"/>
                <a:pt x="304800" y="274320"/>
              </a:cubicBezTo>
              <a:cubicBezTo>
                <a:pt x="288047" y="278508"/>
                <a:pt x="236731" y="284480"/>
                <a:pt x="254000" y="284480"/>
              </a:cubicBezTo>
              <a:cubicBezTo>
                <a:pt x="281304" y="284480"/>
                <a:pt x="308187" y="277707"/>
                <a:pt x="335280" y="274320"/>
              </a:cubicBezTo>
              <a:cubicBezTo>
                <a:pt x="328011" y="237974"/>
                <a:pt x="330962" y="219202"/>
                <a:pt x="304800" y="193040"/>
              </a:cubicBezTo>
              <a:cubicBezTo>
                <a:pt x="296166" y="184406"/>
                <a:pt x="284480" y="179493"/>
                <a:pt x="274320" y="172720"/>
              </a:cubicBezTo>
              <a:cubicBezTo>
                <a:pt x="243078" y="110237"/>
                <a:pt x="262401" y="144682"/>
                <a:pt x="213360" y="71120"/>
              </a:cubicBezTo>
              <a:cubicBezTo>
                <a:pt x="206587" y="60960"/>
                <a:pt x="202575" y="48268"/>
                <a:pt x="193040" y="40640"/>
              </a:cubicBezTo>
              <a:lnTo>
                <a:pt x="142240" y="0"/>
              </a:lnTo>
              <a:cubicBezTo>
                <a:pt x="68462" y="98371"/>
                <a:pt x="155627" y="-26774"/>
                <a:pt x="91440" y="101600"/>
              </a:cubicBezTo>
              <a:cubicBezTo>
                <a:pt x="83867" y="116746"/>
                <a:pt x="70802" y="128461"/>
                <a:pt x="60960" y="142240"/>
              </a:cubicBezTo>
              <a:cubicBezTo>
                <a:pt x="-13322" y="246235"/>
                <a:pt x="109773" y="80543"/>
                <a:pt x="10160" y="213360"/>
              </a:cubicBezTo>
              <a:cubicBezTo>
                <a:pt x="6773" y="223520"/>
                <a:pt x="0" y="233130"/>
                <a:pt x="0" y="243840"/>
              </a:cubicBezTo>
              <a:cubicBezTo>
                <a:pt x="0" y="383046"/>
                <a:pt x="249415" y="284480"/>
                <a:pt x="314960" y="284480"/>
              </a:cubicBezTo>
            </a:path>
          </a:pathLst>
        </a:custGeom>
        <a:pattFill prst="smCheck">
          <a:fgClr>
            <a:srgbClr val="FF0000"/>
          </a:fgClr>
          <a:bgClr>
            <a:schemeClr val="bg1"/>
          </a:bgClr>
        </a:pattFill>
        <a:ln w="28575">
          <a:solidFill>
            <a:srgbClr val="FF0000"/>
          </a:solidFill>
          <a:prstDash val="sysDot"/>
        </a:ln>
      </xdr:spPr>
      <xdr:style>
        <a:lnRef idx="2">
          <a:schemeClr val="accent6"/>
        </a:lnRef>
        <a:fillRef idx="1">
          <a:schemeClr val="lt1"/>
        </a:fillRef>
        <a:effectRef idx="0">
          <a:schemeClr val="accent6"/>
        </a:effectRef>
        <a:fontRef idx="minor">
          <a:schemeClr val="dk1"/>
        </a:fontRef>
      </xdr:style>
      <xdr:txBody>
        <a:bodyPr rtlCol="0" anchor="ctr"/>
        <a:lstStyle/>
        <a:p>
          <a:pPr algn="l"/>
          <a:endParaRPr kumimoji="1" lang="ja-JP" altLang="en-US" sz="1100"/>
        </a:p>
      </xdr:txBody>
    </xdr:sp>
    <xdr:clientData/>
  </xdr:twoCellAnchor>
  <xdr:twoCellAnchor editAs="oneCell">
    <xdr:from>
      <xdr:col>9</xdr:col>
      <xdr:colOff>0</xdr:colOff>
      <xdr:row>48</xdr:row>
      <xdr:rowOff>0</xdr:rowOff>
    </xdr:from>
    <xdr:to>
      <xdr:col>12</xdr:col>
      <xdr:colOff>1031740</xdr:colOff>
      <xdr:row>60</xdr:row>
      <xdr:rowOff>52769</xdr:rowOff>
    </xdr:to>
    <xdr:pic>
      <xdr:nvPicPr>
        <xdr:cNvPr id="36" name="図 35">
          <a:extLst>
            <a:ext uri="{FF2B5EF4-FFF2-40B4-BE49-F238E27FC236}">
              <a16:creationId xmlns:a16="http://schemas.microsoft.com/office/drawing/2014/main" id="{6DE2E750-9A0F-49DB-B796-53BC5E554D30}"/>
            </a:ext>
          </a:extLst>
        </xdr:cNvPr>
        <xdr:cNvPicPr>
          <a:picLocks noChangeAspect="1"/>
        </xdr:cNvPicPr>
      </xdr:nvPicPr>
      <xdr:blipFill>
        <a:blip xmlns:r="http://schemas.openxmlformats.org/officeDocument/2006/relationships" r:embed="rId9"/>
        <a:stretch>
          <a:fillRect/>
        </a:stretch>
      </xdr:blipFill>
      <xdr:spPr>
        <a:xfrm>
          <a:off x="10718800" y="19944080"/>
          <a:ext cx="3581900" cy="5010849"/>
        </a:xfrm>
        <a:prstGeom prst="rect">
          <a:avLst/>
        </a:prstGeom>
      </xdr:spPr>
    </xdr:pic>
    <xdr:clientData/>
  </xdr:twoCellAnchor>
  <xdr:twoCellAnchor>
    <xdr:from>
      <xdr:col>12</xdr:col>
      <xdr:colOff>568960</xdr:colOff>
      <xdr:row>50</xdr:row>
      <xdr:rowOff>142240</xdr:rowOff>
    </xdr:from>
    <xdr:to>
      <xdr:col>12</xdr:col>
      <xdr:colOff>894080</xdr:colOff>
      <xdr:row>54</xdr:row>
      <xdr:rowOff>30480</xdr:rowOff>
    </xdr:to>
    <xdr:cxnSp macro="">
      <xdr:nvCxnSpPr>
        <xdr:cNvPr id="38" name="直線矢印コネクタ 37">
          <a:extLst>
            <a:ext uri="{FF2B5EF4-FFF2-40B4-BE49-F238E27FC236}">
              <a16:creationId xmlns:a16="http://schemas.microsoft.com/office/drawing/2014/main" id="{41009026-9871-401A-8B22-D39F708297C8}"/>
            </a:ext>
          </a:extLst>
        </xdr:cNvPr>
        <xdr:cNvCxnSpPr/>
      </xdr:nvCxnSpPr>
      <xdr:spPr>
        <a:xfrm>
          <a:off x="13837920" y="21082000"/>
          <a:ext cx="325120" cy="1879600"/>
        </a:xfrm>
        <a:prstGeom prst="straightConnector1">
          <a:avLst/>
        </a:prstGeom>
        <a:ln>
          <a:solidFill>
            <a:srgbClr val="FF00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editAs="oneCell">
    <xdr:from>
      <xdr:col>2</xdr:col>
      <xdr:colOff>314960</xdr:colOff>
      <xdr:row>1</xdr:row>
      <xdr:rowOff>30480</xdr:rowOff>
    </xdr:from>
    <xdr:to>
      <xdr:col>5</xdr:col>
      <xdr:colOff>10160</xdr:colOff>
      <xdr:row>2</xdr:row>
      <xdr:rowOff>3307707</xdr:rowOff>
    </xdr:to>
    <xdr:pic>
      <xdr:nvPicPr>
        <xdr:cNvPr id="39" name="図 38">
          <a:extLst>
            <a:ext uri="{FF2B5EF4-FFF2-40B4-BE49-F238E27FC236}">
              <a16:creationId xmlns:a16="http://schemas.microsoft.com/office/drawing/2014/main" id="{AED4C90A-78D8-43B9-98A0-7F3B58CD8EEA}"/>
            </a:ext>
          </a:extLst>
        </xdr:cNvPr>
        <xdr:cNvPicPr>
          <a:picLocks noChangeAspect="1"/>
        </xdr:cNvPicPr>
      </xdr:nvPicPr>
      <xdr:blipFill>
        <a:blip xmlns:r="http://schemas.openxmlformats.org/officeDocument/2006/relationships" r:embed="rId10"/>
        <a:stretch>
          <a:fillRect/>
        </a:stretch>
      </xdr:blipFill>
      <xdr:spPr>
        <a:xfrm>
          <a:off x="2905760" y="426720"/>
          <a:ext cx="3230880" cy="3673467"/>
        </a:xfrm>
        <a:prstGeom prst="rect">
          <a:avLst/>
        </a:prstGeom>
      </xdr:spPr>
    </xdr:pic>
    <xdr:clientData/>
  </xdr:twoCellAnchor>
  <xdr:twoCellAnchor>
    <xdr:from>
      <xdr:col>4</xdr:col>
      <xdr:colOff>924560</xdr:colOff>
      <xdr:row>2</xdr:row>
      <xdr:rowOff>1452880</xdr:rowOff>
    </xdr:from>
    <xdr:to>
      <xdr:col>5</xdr:col>
      <xdr:colOff>71120</xdr:colOff>
      <xdr:row>2</xdr:row>
      <xdr:rowOff>1920240</xdr:rowOff>
    </xdr:to>
    <xdr:sp macro="" textlink="">
      <xdr:nvSpPr>
        <xdr:cNvPr id="40" name="楕円 39">
          <a:extLst>
            <a:ext uri="{FF2B5EF4-FFF2-40B4-BE49-F238E27FC236}">
              <a16:creationId xmlns:a16="http://schemas.microsoft.com/office/drawing/2014/main" id="{B9C923AD-8FF8-4C39-A60D-7E37417E3F57}"/>
            </a:ext>
          </a:extLst>
        </xdr:cNvPr>
        <xdr:cNvSpPr/>
      </xdr:nvSpPr>
      <xdr:spPr>
        <a:xfrm>
          <a:off x="5720080" y="2245360"/>
          <a:ext cx="477520" cy="467360"/>
        </a:xfrm>
        <a:prstGeom prst="ellipse">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121920</xdr:colOff>
      <xdr:row>2</xdr:row>
      <xdr:rowOff>894080</xdr:rowOff>
    </xdr:from>
    <xdr:to>
      <xdr:col>4</xdr:col>
      <xdr:colOff>853440</xdr:colOff>
      <xdr:row>2</xdr:row>
      <xdr:rowOff>1879600</xdr:rowOff>
    </xdr:to>
    <xdr:cxnSp macro="">
      <xdr:nvCxnSpPr>
        <xdr:cNvPr id="42" name="直線矢印コネクタ 41">
          <a:extLst>
            <a:ext uri="{FF2B5EF4-FFF2-40B4-BE49-F238E27FC236}">
              <a16:creationId xmlns:a16="http://schemas.microsoft.com/office/drawing/2014/main" id="{4D523AE9-070B-4FA9-8B2A-17FF97C38FFD}"/>
            </a:ext>
          </a:extLst>
        </xdr:cNvPr>
        <xdr:cNvCxnSpPr/>
      </xdr:nvCxnSpPr>
      <xdr:spPr>
        <a:xfrm>
          <a:off x="3342640" y="1686560"/>
          <a:ext cx="2306320" cy="985520"/>
        </a:xfrm>
        <a:prstGeom prst="straightConnector1">
          <a:avLst/>
        </a:prstGeom>
        <a:ln>
          <a:solidFill>
            <a:schemeClr val="bg1"/>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33</xdr:row>
      <xdr:rowOff>0</xdr:rowOff>
    </xdr:from>
    <xdr:to>
      <xdr:col>0</xdr:col>
      <xdr:colOff>47625</xdr:colOff>
      <xdr:row>33</xdr:row>
      <xdr:rowOff>9525</xdr:rowOff>
    </xdr:to>
    <xdr:pic>
      <xdr:nvPicPr>
        <xdr:cNvPr id="2" name="図 4" descr="http://www1.pref.shimane.lg.jp/contents/kansen/dis/zensu/sp.gif">
          <a:extLst>
            <a:ext uri="{FF2B5EF4-FFF2-40B4-BE49-F238E27FC236}">
              <a16:creationId xmlns:a16="http://schemas.microsoft.com/office/drawing/2014/main" id="{7AA6369B-2241-4342-B538-C17AA8AE209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257800"/>
          <a:ext cx="47625" cy="9525"/>
        </a:xfrm>
        <a:prstGeom prst="rect">
          <a:avLst/>
        </a:prstGeom>
        <a:noFill/>
        <a:ln w="9525">
          <a:noFill/>
          <a:miter lim="800000"/>
          <a:headEnd/>
          <a:tailEnd/>
        </a:ln>
      </xdr:spPr>
    </xdr:pic>
    <xdr:clientData/>
  </xdr:twoCellAnchor>
  <xdr:twoCellAnchor>
    <xdr:from>
      <xdr:col>6</xdr:col>
      <xdr:colOff>457199</xdr:colOff>
      <xdr:row>21</xdr:row>
      <xdr:rowOff>66675</xdr:rowOff>
    </xdr:from>
    <xdr:to>
      <xdr:col>9</xdr:col>
      <xdr:colOff>447674</xdr:colOff>
      <xdr:row>22</xdr:row>
      <xdr:rowOff>152400</xdr:rowOff>
    </xdr:to>
    <xdr:sp macro="" textlink="">
      <xdr:nvSpPr>
        <xdr:cNvPr id="3" name="テキスト ボックス 2">
          <a:extLst>
            <a:ext uri="{FF2B5EF4-FFF2-40B4-BE49-F238E27FC236}">
              <a16:creationId xmlns:a16="http://schemas.microsoft.com/office/drawing/2014/main" id="{B46E2CBE-9C96-406C-9505-6C968386BAD6}"/>
            </a:ext>
          </a:extLst>
        </xdr:cNvPr>
        <xdr:cNvSpPr txBox="1"/>
      </xdr:nvSpPr>
      <xdr:spPr>
        <a:xfrm>
          <a:off x="3246119" y="3335655"/>
          <a:ext cx="138493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17</xdr:row>
      <xdr:rowOff>0</xdr:rowOff>
    </xdr:from>
    <xdr:to>
      <xdr:col>23</xdr:col>
      <xdr:colOff>485775</xdr:colOff>
      <xdr:row>19</xdr:row>
      <xdr:rowOff>90488</xdr:rowOff>
    </xdr:to>
    <xdr:cxnSp macro="">
      <xdr:nvCxnSpPr>
        <xdr:cNvPr id="4" name="直線矢印コネクタ 3">
          <a:extLst>
            <a:ext uri="{FF2B5EF4-FFF2-40B4-BE49-F238E27FC236}">
              <a16:creationId xmlns:a16="http://schemas.microsoft.com/office/drawing/2014/main" id="{54122596-3751-4BB3-AA42-0B0FB486CFE8}"/>
            </a:ext>
          </a:extLst>
        </xdr:cNvPr>
        <xdr:cNvCxnSpPr>
          <a:stCxn id="5" idx="1"/>
        </xdr:cNvCxnSpPr>
      </xdr:nvCxnSpPr>
      <xdr:spPr>
        <a:xfrm flipV="1">
          <a:off x="9864090" y="2545080"/>
          <a:ext cx="1297305"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17</xdr:row>
      <xdr:rowOff>95250</xdr:rowOff>
    </xdr:from>
    <xdr:to>
      <xdr:col>27</xdr:col>
      <xdr:colOff>171450</xdr:colOff>
      <xdr:row>21</xdr:row>
      <xdr:rowOff>28575</xdr:rowOff>
    </xdr:to>
    <xdr:sp macro="" textlink="">
      <xdr:nvSpPr>
        <xdr:cNvPr id="5" name="テキスト ボックス 4">
          <a:extLst>
            <a:ext uri="{FF2B5EF4-FFF2-40B4-BE49-F238E27FC236}">
              <a16:creationId xmlns:a16="http://schemas.microsoft.com/office/drawing/2014/main" id="{2D634D18-447B-4974-AA3B-B7A924E24138}"/>
            </a:ext>
          </a:extLst>
        </xdr:cNvPr>
        <xdr:cNvSpPr txBox="1"/>
      </xdr:nvSpPr>
      <xdr:spPr>
        <a:xfrm>
          <a:off x="9864090" y="264033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9</xdr:row>
      <xdr:rowOff>9525</xdr:rowOff>
    </xdr:from>
    <xdr:to>
      <xdr:col>31</xdr:col>
      <xdr:colOff>613410</xdr:colOff>
      <xdr:row>13</xdr:row>
      <xdr:rowOff>0</xdr:rowOff>
    </xdr:to>
    <xdr:grpSp>
      <xdr:nvGrpSpPr>
        <xdr:cNvPr id="6" name="グループ化 8580">
          <a:extLst>
            <a:ext uri="{FF2B5EF4-FFF2-40B4-BE49-F238E27FC236}">
              <a16:creationId xmlns:a16="http://schemas.microsoft.com/office/drawing/2014/main" id="{07120D97-181C-4867-AA11-E2F94E389077}"/>
            </a:ext>
          </a:extLst>
        </xdr:cNvPr>
        <xdr:cNvGrpSpPr>
          <a:grpSpLocks/>
        </xdr:cNvGrpSpPr>
      </xdr:nvGrpSpPr>
      <xdr:grpSpPr bwMode="auto">
        <a:xfrm>
          <a:off x="11786884" y="1833461"/>
          <a:ext cx="3474760" cy="736262"/>
          <a:chOff x="13125451" y="1438276"/>
          <a:chExt cx="3733799" cy="628650"/>
        </a:xfrm>
      </xdr:grpSpPr>
      <xdr:sp macro="" textlink="">
        <xdr:nvSpPr>
          <xdr:cNvPr id="7" name="テキスト ボックス 6">
            <a:extLst>
              <a:ext uri="{FF2B5EF4-FFF2-40B4-BE49-F238E27FC236}">
                <a16:creationId xmlns:a16="http://schemas.microsoft.com/office/drawing/2014/main" id="{EA819E1B-FBF3-4325-9312-FE3C87071241}"/>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401AC216-195D-4CAA-BB04-07F495568AA1}"/>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10</xdr:row>
      <xdr:rowOff>129541</xdr:rowOff>
    </xdr:from>
    <xdr:to>
      <xdr:col>13</xdr:col>
      <xdr:colOff>447675</xdr:colOff>
      <xdr:row>20</xdr:row>
      <xdr:rowOff>190501</xdr:rowOff>
    </xdr:to>
    <xdr:grpSp>
      <xdr:nvGrpSpPr>
        <xdr:cNvPr id="9" name="グループ化 8584">
          <a:extLst>
            <a:ext uri="{FF2B5EF4-FFF2-40B4-BE49-F238E27FC236}">
              <a16:creationId xmlns:a16="http://schemas.microsoft.com/office/drawing/2014/main" id="{EB80144D-1E56-435E-9554-E9A8B9CE6E17}"/>
            </a:ext>
          </a:extLst>
        </xdr:cNvPr>
        <xdr:cNvGrpSpPr>
          <a:grpSpLocks/>
        </xdr:cNvGrpSpPr>
      </xdr:nvGrpSpPr>
      <xdr:grpSpPr bwMode="auto">
        <a:xfrm>
          <a:off x="4085131" y="2148030"/>
          <a:ext cx="2369374" cy="1131003"/>
          <a:chOff x="4514850" y="1800225"/>
          <a:chExt cx="2619375" cy="1809750"/>
        </a:xfrm>
      </xdr:grpSpPr>
      <xdr:sp macro="" textlink="">
        <xdr:nvSpPr>
          <xdr:cNvPr id="10" name="テキスト ボックス 9">
            <a:extLst>
              <a:ext uri="{FF2B5EF4-FFF2-40B4-BE49-F238E27FC236}">
                <a16:creationId xmlns:a16="http://schemas.microsoft.com/office/drawing/2014/main" id="{2FC4227B-00CC-48CC-8A32-B29F29557397}"/>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947691B9-D27B-4E83-AB51-7E467140E010}"/>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13</xdr:row>
      <xdr:rowOff>0</xdr:rowOff>
    </xdr:from>
    <xdr:to>
      <xdr:col>9</xdr:col>
      <xdr:colOff>68580</xdr:colOff>
      <xdr:row>20</xdr:row>
      <xdr:rowOff>190500</xdr:rowOff>
    </xdr:to>
    <xdr:grpSp>
      <xdr:nvGrpSpPr>
        <xdr:cNvPr id="12" name="グループ化 8588">
          <a:extLst>
            <a:ext uri="{FF2B5EF4-FFF2-40B4-BE49-F238E27FC236}">
              <a16:creationId xmlns:a16="http://schemas.microsoft.com/office/drawing/2014/main" id="{39D187F3-D6CD-48B5-B7A1-7D1D1C8764D5}"/>
            </a:ext>
          </a:extLst>
        </xdr:cNvPr>
        <xdr:cNvGrpSpPr>
          <a:grpSpLocks/>
        </xdr:cNvGrpSpPr>
      </xdr:nvGrpSpPr>
      <xdr:grpSpPr bwMode="auto">
        <a:xfrm>
          <a:off x="2462719" y="2569723"/>
          <a:ext cx="1764435" cy="709309"/>
          <a:chOff x="2697628" y="2705100"/>
          <a:chExt cx="1969622" cy="904876"/>
        </a:xfrm>
      </xdr:grpSpPr>
      <xdr:sp macro="" textlink="">
        <xdr:nvSpPr>
          <xdr:cNvPr id="13" name="テキスト ボックス 12">
            <a:extLst>
              <a:ext uri="{FF2B5EF4-FFF2-40B4-BE49-F238E27FC236}">
                <a16:creationId xmlns:a16="http://schemas.microsoft.com/office/drawing/2014/main" id="{1EC97A1B-0ADA-406E-B0E3-029BED049A13}"/>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F9CE49C7-667B-4329-8CE4-7CD58D6B93C5}"/>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76200</xdr:colOff>
      <xdr:row>23</xdr:row>
      <xdr:rowOff>53340</xdr:rowOff>
    </xdr:from>
    <xdr:to>
      <xdr:col>13</xdr:col>
      <xdr:colOff>502920</xdr:colOff>
      <xdr:row>50</xdr:row>
      <xdr:rowOff>99060</xdr:rowOff>
    </xdr:to>
    <xdr:graphicFrame macro="">
      <xdr:nvGraphicFramePr>
        <xdr:cNvPr id="15" name="グラフ 14">
          <a:extLst>
            <a:ext uri="{FF2B5EF4-FFF2-40B4-BE49-F238E27FC236}">
              <a16:creationId xmlns:a16="http://schemas.microsoft.com/office/drawing/2014/main" id="{DF9B4A99-D0B2-490D-9E50-F3C3133BC4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23</xdr:row>
      <xdr:rowOff>45720</xdr:rowOff>
    </xdr:from>
    <xdr:to>
      <xdr:col>29</xdr:col>
      <xdr:colOff>7620</xdr:colOff>
      <xdr:row>50</xdr:row>
      <xdr:rowOff>114300</xdr:rowOff>
    </xdr:to>
    <xdr:graphicFrame macro="">
      <xdr:nvGraphicFramePr>
        <xdr:cNvPr id="16" name="グラフ 15">
          <a:extLst>
            <a:ext uri="{FF2B5EF4-FFF2-40B4-BE49-F238E27FC236}">
              <a16:creationId xmlns:a16="http://schemas.microsoft.com/office/drawing/2014/main" id="{F4FE60F9-6DDE-4CC8-BAFF-AF9414CBC5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15</xdr:col>
      <xdr:colOff>373380</xdr:colOff>
      <xdr:row>46</xdr:row>
      <xdr:rowOff>22861</xdr:rowOff>
    </xdr:from>
    <xdr:to>
      <xdr:col>25</xdr:col>
      <xdr:colOff>289991</xdr:colOff>
      <xdr:row>47</xdr:row>
      <xdr:rowOff>114301</xdr:rowOff>
    </xdr:to>
    <xdr:pic>
      <xdr:nvPicPr>
        <xdr:cNvPr id="17" name="図 16">
          <a:extLst>
            <a:ext uri="{FF2B5EF4-FFF2-40B4-BE49-F238E27FC236}">
              <a16:creationId xmlns:a16="http://schemas.microsoft.com/office/drawing/2014/main" id="{D491C87D-1BBA-4EDA-8FD2-9E093C4932D0}"/>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330440" y="7459981"/>
          <a:ext cx="4587671" cy="259080"/>
        </a:xfrm>
        <a:prstGeom prst="rect">
          <a:avLst/>
        </a:prstGeom>
      </xdr:spPr>
    </xdr:pic>
    <xdr:clientData/>
  </xdr:twoCellAnchor>
  <xdr:twoCellAnchor>
    <xdr:from>
      <xdr:col>17</xdr:col>
      <xdr:colOff>434340</xdr:colOff>
      <xdr:row>21</xdr:row>
      <xdr:rowOff>0</xdr:rowOff>
    </xdr:from>
    <xdr:to>
      <xdr:col>25</xdr:col>
      <xdr:colOff>186446</xdr:colOff>
      <xdr:row>44</xdr:row>
      <xdr:rowOff>8106</xdr:rowOff>
    </xdr:to>
    <xdr:cxnSp macro="">
      <xdr:nvCxnSpPr>
        <xdr:cNvPr id="18" name="直線矢印コネクタ 17">
          <a:extLst>
            <a:ext uri="{FF2B5EF4-FFF2-40B4-BE49-F238E27FC236}">
              <a16:creationId xmlns:a16="http://schemas.microsoft.com/office/drawing/2014/main" id="{085DAD39-71EC-488B-930C-9671BDC4DE9C}"/>
            </a:ext>
          </a:extLst>
        </xdr:cNvPr>
        <xdr:cNvCxnSpPr/>
      </xdr:nvCxnSpPr>
      <xdr:spPr>
        <a:xfrm>
          <a:off x="8305638" y="3299298"/>
          <a:ext cx="3448617" cy="3899170"/>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3</xdr:col>
      <xdr:colOff>419100</xdr:colOff>
      <xdr:row>21</xdr:row>
      <xdr:rowOff>15240</xdr:rowOff>
    </xdr:from>
    <xdr:to>
      <xdr:col>11</xdr:col>
      <xdr:colOff>129702</xdr:colOff>
      <xdr:row>41</xdr:row>
      <xdr:rowOff>113489</xdr:rowOff>
    </xdr:to>
    <xdr:cxnSp macro="">
      <xdr:nvCxnSpPr>
        <xdr:cNvPr id="19" name="直線矢印コネクタ 18">
          <a:extLst>
            <a:ext uri="{FF2B5EF4-FFF2-40B4-BE49-F238E27FC236}">
              <a16:creationId xmlns:a16="http://schemas.microsoft.com/office/drawing/2014/main" id="{5DE9193B-CF27-4BD5-85CF-DC2A8488CAC8}"/>
            </a:ext>
          </a:extLst>
        </xdr:cNvPr>
        <xdr:cNvCxnSpPr/>
      </xdr:nvCxnSpPr>
      <xdr:spPr>
        <a:xfrm>
          <a:off x="1805291" y="3314538"/>
          <a:ext cx="3407113" cy="3478611"/>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13335</xdr:rowOff>
    </xdr:from>
    <xdr:to>
      <xdr:col>2</xdr:col>
      <xdr:colOff>470535</xdr:colOff>
      <xdr:row>0</xdr:row>
      <xdr:rowOff>230505</xdr:rowOff>
    </xdr:to>
    <xdr:pic>
      <xdr:nvPicPr>
        <xdr:cNvPr id="2" name="図 1" descr="感染症・食中毒情報">
          <a:extLst>
            <a:ext uri="{FF2B5EF4-FFF2-40B4-BE49-F238E27FC236}">
              <a16:creationId xmlns:a16="http://schemas.microsoft.com/office/drawing/2014/main" id="{E085B89B-5E14-41DB-8A4F-5FB14AD3B791}"/>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6200" y="13335"/>
          <a:ext cx="2306955" cy="21717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jeol.co.jp/applications/detail/2130.html" TargetMode="External"/><Relationship Id="rId2" Type="http://schemas.openxmlformats.org/officeDocument/2006/relationships/hyperlink" Target="https://www.ja-amahigashi.or.jp/campaign/11328/" TargetMode="External"/><Relationship Id="rId1" Type="http://schemas.openxmlformats.org/officeDocument/2006/relationships/hyperlink" Target="https://www.foods-ch.com/anzen/kt_42373/" TargetMode="External"/><Relationship Id="rId4"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hy_food-safety@kxf.biglobe.ne.jp?subject=&#27880;&#25991;&#12539;&#21839;&#12356;&#21512;&#12431;&#12379;"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gisanddata.maps.arcgis.com/apps/opsdashboard/index.htm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gigazine.net/news/20220104-indian-iphone-foxconn-plant-bad-conditions/" TargetMode="External"/><Relationship Id="rId2" Type="http://schemas.openxmlformats.org/officeDocument/2006/relationships/hyperlink" Target="https://www.city.kumamoto.jp/common/UploadFileDsp.aspx?c_id=5&amp;id=39395&amp;sub_id=1&amp;flid=282109" TargetMode="External"/><Relationship Id="rId1" Type="http://schemas.openxmlformats.org/officeDocument/2006/relationships/hyperlink" Target="https://www3.nhk.or.jp/lnews/gifu/20220108/3080007895.html" TargetMode="External"/><Relationship Id="rId6" Type="http://schemas.openxmlformats.org/officeDocument/2006/relationships/printerSettings" Target="../printerSettings/printerSettings6.bin"/><Relationship Id="rId5" Type="http://schemas.openxmlformats.org/officeDocument/2006/relationships/hyperlink" Target="https://www.ehime-np.co.jp/article/news202112280039" TargetMode="External"/><Relationship Id="rId4" Type="http://schemas.openxmlformats.org/officeDocument/2006/relationships/hyperlink" Target="https://www.facebook.com/kansenshou/posts/4900290839991739"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jetro.go.jp/biznews/2021/12/4c5517798a0f3bd6.html" TargetMode="External"/><Relationship Id="rId3" Type="http://schemas.openxmlformats.org/officeDocument/2006/relationships/hyperlink" Target="https://jp.reuters.com/article/health-coronavirus-thailand-idJPKBN2JG0AY" TargetMode="External"/><Relationship Id="rId7" Type="http://schemas.openxmlformats.org/officeDocument/2006/relationships/hyperlink" Target="https://news.yahoo.co.jp/articles/e4bf4a9e85496a7e74a6f855d76385ca14a3f084" TargetMode="External"/><Relationship Id="rId12" Type="http://schemas.openxmlformats.org/officeDocument/2006/relationships/printerSettings" Target="../printerSettings/printerSettings7.bin"/><Relationship Id="rId2" Type="http://schemas.openxmlformats.org/officeDocument/2006/relationships/hyperlink" Target="https://www.asahi.com/articles/ASQ16569ZQ16UHBI022.html" TargetMode="External"/><Relationship Id="rId1" Type="http://schemas.openxmlformats.org/officeDocument/2006/relationships/hyperlink" Target="https://www.yomiuri.co.jp/world/20211225-OYT1T50268/" TargetMode="External"/><Relationship Id="rId6" Type="http://schemas.openxmlformats.org/officeDocument/2006/relationships/hyperlink" Target="https://www.jetro.go.jp/biznews/2021/12/b187004fc48cc726.html" TargetMode="External"/><Relationship Id="rId11" Type="http://schemas.openxmlformats.org/officeDocument/2006/relationships/hyperlink" Target="https://news.tv-asahi.co.jp/news_international/articles/000240400.html" TargetMode="External"/><Relationship Id="rId5" Type="http://schemas.openxmlformats.org/officeDocument/2006/relationships/hyperlink" Target="https://news.yahoo.co.jp/articles/9c5cc34208f59ab6d851465289b7c194923d3535" TargetMode="External"/><Relationship Id="rId10" Type="http://schemas.openxmlformats.org/officeDocument/2006/relationships/hyperlink" Target="https://www.cnn.co.jp/business/35181689.html" TargetMode="External"/><Relationship Id="rId4" Type="http://schemas.openxmlformats.org/officeDocument/2006/relationships/hyperlink" Target="https://www.excite.co.jp/news/article/Jpcna_CNA_20220103_202201030007/" TargetMode="External"/><Relationship Id="rId9" Type="http://schemas.openxmlformats.org/officeDocument/2006/relationships/hyperlink" Target="https://www.nikkei.com/article/DGXZQOGN23F3U0T21C21A2000000/"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https://www.mhlw.go.jp/stf/covid-19/kokunainohasseijoukyo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0"/>
  <sheetViews>
    <sheetView zoomScaleNormal="100" workbookViewId="0">
      <selection activeCell="A19" sqref="A9:H19"/>
    </sheetView>
  </sheetViews>
  <sheetFormatPr defaultRowHeight="13.2"/>
  <cols>
    <col min="1" max="1" width="15.21875" customWidth="1"/>
    <col min="2" max="2" width="8.2187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10" ht="13.8" thickTop="1">
      <c r="A1" s="275" t="s">
        <v>289</v>
      </c>
      <c r="B1" s="276"/>
      <c r="C1" s="276"/>
      <c r="D1" s="276"/>
      <c r="E1" s="276"/>
      <c r="F1" s="276"/>
      <c r="G1" s="276"/>
      <c r="H1" s="276"/>
      <c r="I1" s="137"/>
    </row>
    <row r="2" spans="1:10">
      <c r="A2" s="277" t="s">
        <v>122</v>
      </c>
      <c r="B2" s="278"/>
      <c r="C2" s="278"/>
      <c r="D2" s="278"/>
      <c r="E2" s="278"/>
      <c r="F2" s="278"/>
      <c r="G2" s="278"/>
      <c r="H2" s="278"/>
      <c r="I2" s="137"/>
    </row>
    <row r="3" spans="1:10" ht="15.75" customHeight="1">
      <c r="A3" s="599" t="s">
        <v>29</v>
      </c>
      <c r="B3" s="600"/>
      <c r="C3" s="600"/>
      <c r="D3" s="600"/>
      <c r="E3" s="600"/>
      <c r="F3" s="600"/>
      <c r="G3" s="600"/>
      <c r="H3" s="601"/>
      <c r="I3" s="137"/>
    </row>
    <row r="4" spans="1:10">
      <c r="A4" s="277" t="s">
        <v>196</v>
      </c>
      <c r="B4" s="278"/>
      <c r="C4" s="278"/>
      <c r="D4" s="278"/>
      <c r="E4" s="278"/>
      <c r="F4" s="278"/>
      <c r="G4" s="278"/>
      <c r="H4" s="278"/>
      <c r="I4" s="137"/>
    </row>
    <row r="5" spans="1:10">
      <c r="A5" s="277" t="s">
        <v>123</v>
      </c>
      <c r="B5" s="278"/>
      <c r="C5" s="278"/>
      <c r="D5" s="278"/>
      <c r="E5" s="278"/>
      <c r="F5" s="278"/>
      <c r="G5" s="278"/>
      <c r="H5" s="278"/>
      <c r="I5" s="137"/>
    </row>
    <row r="6" spans="1:10">
      <c r="A6" s="279" t="s">
        <v>122</v>
      </c>
      <c r="B6" s="280"/>
      <c r="C6" s="280"/>
      <c r="D6" s="280"/>
      <c r="E6" s="280"/>
      <c r="F6" s="280"/>
      <c r="G6" s="280"/>
      <c r="H6" s="280"/>
      <c r="I6" s="137"/>
    </row>
    <row r="7" spans="1:10">
      <c r="A7" s="279" t="s">
        <v>124</v>
      </c>
      <c r="B7" s="280"/>
      <c r="C7" s="280"/>
      <c r="D7" s="280"/>
      <c r="E7" s="280"/>
      <c r="F7" s="280"/>
      <c r="G7" s="280"/>
      <c r="H7" s="280"/>
      <c r="I7" s="137"/>
    </row>
    <row r="8" spans="1:10">
      <c r="A8" s="281" t="s">
        <v>125</v>
      </c>
      <c r="B8" s="282"/>
      <c r="C8" s="282"/>
      <c r="D8" s="282"/>
      <c r="E8" s="282"/>
      <c r="F8" s="282"/>
      <c r="G8" s="282"/>
      <c r="H8" s="282"/>
      <c r="I8" s="137"/>
    </row>
    <row r="9" spans="1:10" ht="15" customHeight="1">
      <c r="A9" s="415" t="s">
        <v>126</v>
      </c>
      <c r="B9" s="416" t="str">
        <f>+'51　食中毒記事等 '!A2</f>
        <v>中津川市の飲食店で作った弁当で７３人食中毒　営業禁止処分に</v>
      </c>
      <c r="C9" s="417"/>
      <c r="D9" s="417"/>
      <c r="E9" s="417"/>
      <c r="F9" s="417"/>
      <c r="G9" s="417"/>
      <c r="H9" s="417"/>
      <c r="I9" s="137"/>
    </row>
    <row r="10" spans="1:10" ht="15" customHeight="1">
      <c r="A10" s="415" t="s">
        <v>127</v>
      </c>
      <c r="B10" s="531" t="str">
        <f>+'51　ノロウイルス関連情報 '!H72</f>
        <v>管理レベル「2」　</v>
      </c>
      <c r="C10" s="531" t="s">
        <v>256</v>
      </c>
      <c r="D10" s="418">
        <f>+'51　ノロウイルス関連情報 '!G73</f>
        <v>7.78</v>
      </c>
      <c r="E10" s="531" t="s">
        <v>257</v>
      </c>
      <c r="F10" s="419">
        <f>+'51　ノロウイルス関連情報 '!I73</f>
        <v>0.33999999999999986</v>
      </c>
      <c r="G10" s="417" t="s">
        <v>138</v>
      </c>
      <c r="H10" s="417"/>
      <c r="I10" s="137"/>
    </row>
    <row r="11" spans="1:10" s="164" customFormat="1" ht="15" customHeight="1">
      <c r="A11" s="420" t="s">
        <v>128</v>
      </c>
      <c r="B11" s="605" t="str">
        <f>+'51 残留農薬　等 '!A2</f>
        <v>ほうれんそう 一部残留農薬検出</v>
      </c>
      <c r="C11" s="605"/>
      <c r="D11" s="605"/>
      <c r="E11" s="605"/>
      <c r="F11" s="605"/>
      <c r="G11" s="605"/>
      <c r="H11" s="421"/>
      <c r="I11" s="163"/>
      <c r="J11" s="164" t="s">
        <v>129</v>
      </c>
    </row>
    <row r="12" spans="1:10" ht="15" customHeight="1">
      <c r="A12" s="415" t="s">
        <v>130</v>
      </c>
      <c r="B12" s="416" t="str">
        <f>+'51　食品表示'!A2</f>
        <v>2022年　キリンビール事業方針</v>
      </c>
      <c r="C12" s="417"/>
      <c r="D12" s="417"/>
      <c r="E12" s="417"/>
      <c r="F12" s="417"/>
      <c r="G12" s="417"/>
      <c r="H12" s="417"/>
      <c r="I12" s="137"/>
    </row>
    <row r="13" spans="1:10" ht="15" customHeight="1">
      <c r="A13" s="415" t="s">
        <v>131</v>
      </c>
      <c r="B13" s="422" t="str">
        <f>+'51　海外情報'!B6</f>
        <v>タイ</v>
      </c>
      <c r="C13" s="417" t="str">
        <f>+'51　海外情報'!A5</f>
        <v>タイの感染者、2週間で1日数万人になる恐れ 政府が規制検討 - ロイター</v>
      </c>
      <c r="D13" s="417"/>
      <c r="E13" s="417"/>
      <c r="F13" s="417"/>
      <c r="G13" s="417"/>
      <c r="H13" s="417"/>
      <c r="I13" s="137"/>
    </row>
    <row r="14" spans="1:10" ht="15" customHeight="1">
      <c r="A14" s="422" t="s">
        <v>132</v>
      </c>
      <c r="B14" s="423" t="str">
        <f>+'51　海外情報'!B3</f>
        <v>香港</v>
      </c>
      <c r="C14" s="602" t="str">
        <f>+'51　海外情報'!A2</f>
        <v>香港で市中感染、夜間の外食禁止に 8カ国からの航空便の着陸も禁止 - 朝日新聞デジタル</v>
      </c>
      <c r="D14" s="602"/>
      <c r="E14" s="602"/>
      <c r="F14" s="602"/>
      <c r="G14" s="602"/>
      <c r="H14" s="603"/>
      <c r="I14" s="137"/>
    </row>
    <row r="15" spans="1:10" ht="15" customHeight="1">
      <c r="A15" s="415" t="s">
        <v>133</v>
      </c>
      <c r="B15" s="416" t="str">
        <f>+'51　感染症統計'!A19</f>
        <v>※2021年 第51週（12/20～12/26） 現在</v>
      </c>
      <c r="C15" s="417"/>
      <c r="D15" s="416" t="s">
        <v>176</v>
      </c>
      <c r="E15" s="417"/>
      <c r="F15" s="417"/>
      <c r="G15" s="417"/>
      <c r="H15" s="417"/>
      <c r="I15" s="137"/>
    </row>
    <row r="16" spans="1:10" ht="15" customHeight="1">
      <c r="A16" s="415" t="s">
        <v>134</v>
      </c>
      <c r="B16" s="604" t="str">
        <f>+'50　感染症情報'!B2</f>
        <v>2021年第50週（12月13日〜 12月19日）</v>
      </c>
      <c r="C16" s="604"/>
      <c r="D16" s="604"/>
      <c r="E16" s="604"/>
      <c r="F16" s="604"/>
      <c r="G16" s="604"/>
      <c r="H16" s="417"/>
      <c r="I16" s="137"/>
    </row>
    <row r="17" spans="1:14" ht="15" customHeight="1">
      <c r="A17" s="415" t="s">
        <v>268</v>
      </c>
      <c r="B17" s="427" t="e">
        <f>+#REF!</f>
        <v>#REF!</v>
      </c>
      <c r="C17" s="417"/>
      <c r="D17" s="417"/>
      <c r="E17" s="417"/>
      <c r="F17" s="424"/>
      <c r="G17" s="417"/>
      <c r="H17" s="417"/>
      <c r="I17" s="137"/>
    </row>
    <row r="18" spans="1:14" ht="15" customHeight="1">
      <c r="A18" s="415" t="s">
        <v>139</v>
      </c>
      <c r="B18" s="417" t="str">
        <f>+'51　新型コロナウイルス情報'!C4</f>
        <v>今週の新型コロナ 新規感染者数　世界で1,540万人(対前週の増加に対して更に1,100万人増加)　</v>
      </c>
      <c r="C18" s="417"/>
      <c r="D18" s="417"/>
      <c r="E18" s="417"/>
      <c r="F18" s="417" t="s">
        <v>21</v>
      </c>
      <c r="G18" s="417"/>
      <c r="H18" s="417"/>
      <c r="I18" s="137"/>
    </row>
    <row r="19" spans="1:14" s="204" customFormat="1" ht="15" customHeight="1">
      <c r="A19" s="415" t="s">
        <v>200</v>
      </c>
      <c r="B19" s="417">
        <f>+スポンサー広告!S7</f>
        <v>0</v>
      </c>
      <c r="C19" s="417"/>
      <c r="D19" s="417"/>
      <c r="E19" s="417"/>
      <c r="F19" s="417"/>
      <c r="G19" s="417"/>
      <c r="H19" s="417"/>
      <c r="I19" s="137"/>
    </row>
    <row r="20" spans="1:14">
      <c r="A20" s="281" t="s">
        <v>125</v>
      </c>
      <c r="B20" s="282"/>
      <c r="C20" s="282"/>
      <c r="D20" s="282"/>
      <c r="E20" s="282"/>
      <c r="F20" s="282"/>
      <c r="G20" s="282"/>
      <c r="H20" s="282"/>
      <c r="I20" s="137"/>
    </row>
    <row r="21" spans="1:14">
      <c r="A21" s="279" t="s">
        <v>21</v>
      </c>
      <c r="B21" s="280"/>
      <c r="C21" s="280"/>
      <c r="D21" s="280"/>
      <c r="E21" s="280"/>
      <c r="F21" s="280"/>
      <c r="G21" s="280"/>
      <c r="H21" s="280"/>
      <c r="I21" s="137"/>
    </row>
    <row r="22" spans="1:14">
      <c r="A22" s="138" t="s">
        <v>135</v>
      </c>
      <c r="I22" s="137"/>
    </row>
    <row r="23" spans="1:14">
      <c r="A23" s="137"/>
      <c r="I23" s="137"/>
    </row>
    <row r="24" spans="1:14">
      <c r="A24" s="137"/>
      <c r="I24" s="137"/>
    </row>
    <row r="25" spans="1:14">
      <c r="A25" s="137"/>
      <c r="I25" s="137"/>
      <c r="N25" t="s">
        <v>176</v>
      </c>
    </row>
    <row r="26" spans="1:14">
      <c r="A26" s="137"/>
      <c r="I26" s="137"/>
    </row>
    <row r="27" spans="1:14">
      <c r="A27" s="137"/>
      <c r="I27" s="137"/>
    </row>
    <row r="28" spans="1:14">
      <c r="A28" s="137"/>
      <c r="I28" s="137"/>
    </row>
    <row r="29" spans="1:14">
      <c r="A29" s="137"/>
      <c r="I29" s="137"/>
    </row>
    <row r="30" spans="1:14">
      <c r="A30" s="137"/>
      <c r="I30" s="137"/>
    </row>
    <row r="31" spans="1:14">
      <c r="A31" s="137"/>
      <c r="I31" s="137"/>
    </row>
    <row r="32" spans="1:14">
      <c r="A32" s="137"/>
      <c r="I32" s="137"/>
    </row>
    <row r="33" spans="1:9" ht="13.8" thickBot="1">
      <c r="A33" s="139"/>
      <c r="B33" s="140"/>
      <c r="C33" s="140"/>
      <c r="D33" s="140"/>
      <c r="E33" s="140"/>
      <c r="F33" s="140"/>
      <c r="G33" s="140"/>
      <c r="H33" s="140"/>
      <c r="I33" s="137"/>
    </row>
    <row r="34" spans="1:9" ht="13.8" thickTop="1"/>
    <row r="37" spans="1:9" ht="24.6">
      <c r="A37" s="178" t="s">
        <v>160</v>
      </c>
    </row>
    <row r="38" spans="1:9" ht="40.5" customHeight="1">
      <c r="A38" s="606" t="s">
        <v>161</v>
      </c>
      <c r="B38" s="606"/>
      <c r="C38" s="606"/>
      <c r="D38" s="606"/>
      <c r="E38" s="606"/>
      <c r="F38" s="606"/>
      <c r="G38" s="606"/>
    </row>
    <row r="39" spans="1:9" ht="30.75" customHeight="1">
      <c r="A39" s="598" t="s">
        <v>162</v>
      </c>
      <c r="B39" s="598"/>
      <c r="C39" s="598"/>
      <c r="D39" s="598"/>
      <c r="E39" s="598"/>
      <c r="F39" s="598"/>
      <c r="G39" s="598"/>
    </row>
    <row r="40" spans="1:9" ht="15">
      <c r="A40" s="179"/>
    </row>
    <row r="41" spans="1:9" ht="69.75" customHeight="1">
      <c r="A41" s="593" t="s">
        <v>170</v>
      </c>
      <c r="B41" s="593"/>
      <c r="C41" s="593"/>
      <c r="D41" s="593"/>
      <c r="E41" s="593"/>
      <c r="F41" s="593"/>
      <c r="G41" s="593"/>
    </row>
    <row r="42" spans="1:9" ht="35.25" customHeight="1">
      <c r="A42" s="598" t="s">
        <v>163</v>
      </c>
      <c r="B42" s="598"/>
      <c r="C42" s="598"/>
      <c r="D42" s="598"/>
      <c r="E42" s="598"/>
      <c r="F42" s="598"/>
      <c r="G42" s="598"/>
    </row>
    <row r="43" spans="1:9" ht="59.25" customHeight="1">
      <c r="A43" s="593" t="s">
        <v>164</v>
      </c>
      <c r="B43" s="593"/>
      <c r="C43" s="593"/>
      <c r="D43" s="593"/>
      <c r="E43" s="593"/>
      <c r="F43" s="593"/>
      <c r="G43" s="593"/>
    </row>
    <row r="44" spans="1:9" ht="15">
      <c r="A44" s="180"/>
    </row>
    <row r="45" spans="1:9" ht="27.75" customHeight="1">
      <c r="A45" s="595" t="s">
        <v>165</v>
      </c>
      <c r="B45" s="595"/>
      <c r="C45" s="595"/>
      <c r="D45" s="595"/>
      <c r="E45" s="595"/>
      <c r="F45" s="595"/>
      <c r="G45" s="595"/>
    </row>
    <row r="46" spans="1:9" ht="53.25" customHeight="1">
      <c r="A46" s="594" t="s">
        <v>171</v>
      </c>
      <c r="B46" s="593"/>
      <c r="C46" s="593"/>
      <c r="D46" s="593"/>
      <c r="E46" s="593"/>
      <c r="F46" s="593"/>
      <c r="G46" s="593"/>
    </row>
    <row r="47" spans="1:9" ht="15">
      <c r="A47" s="180"/>
    </row>
    <row r="48" spans="1:9" ht="32.25" customHeight="1">
      <c r="A48" s="595" t="s">
        <v>166</v>
      </c>
      <c r="B48" s="595"/>
      <c r="C48" s="595"/>
      <c r="D48" s="595"/>
      <c r="E48" s="595"/>
      <c r="F48" s="595"/>
      <c r="G48" s="595"/>
    </row>
    <row r="49" spans="1:7" ht="15">
      <c r="A49" s="179"/>
    </row>
    <row r="50" spans="1:7" ht="87" customHeight="1">
      <c r="A50" s="594" t="s">
        <v>172</v>
      </c>
      <c r="B50" s="593"/>
      <c r="C50" s="593"/>
      <c r="D50" s="593"/>
      <c r="E50" s="593"/>
      <c r="F50" s="593"/>
      <c r="G50" s="593"/>
    </row>
    <row r="51" spans="1:7" ht="15">
      <c r="A51" s="180"/>
    </row>
    <row r="52" spans="1:7" ht="32.25" customHeight="1">
      <c r="A52" s="595" t="s">
        <v>167</v>
      </c>
      <c r="B52" s="595"/>
      <c r="C52" s="595"/>
      <c r="D52" s="595"/>
      <c r="E52" s="595"/>
      <c r="F52" s="595"/>
      <c r="G52" s="595"/>
    </row>
    <row r="53" spans="1:7" ht="29.25" customHeight="1">
      <c r="A53" s="593" t="s">
        <v>168</v>
      </c>
      <c r="B53" s="593"/>
      <c r="C53" s="593"/>
      <c r="D53" s="593"/>
      <c r="E53" s="593"/>
      <c r="F53" s="593"/>
      <c r="G53" s="593"/>
    </row>
    <row r="54" spans="1:7" ht="15">
      <c r="A54" s="180"/>
    </row>
    <row r="55" spans="1:7" s="164" customFormat="1" ht="110.25" customHeight="1">
      <c r="A55" s="596" t="s">
        <v>173</v>
      </c>
      <c r="B55" s="597"/>
      <c r="C55" s="597"/>
      <c r="D55" s="597"/>
      <c r="E55" s="597"/>
      <c r="F55" s="597"/>
      <c r="G55" s="597"/>
    </row>
    <row r="56" spans="1:7" ht="34.5" customHeight="1">
      <c r="A56" s="598" t="s">
        <v>169</v>
      </c>
      <c r="B56" s="598"/>
      <c r="C56" s="598"/>
      <c r="D56" s="598"/>
      <c r="E56" s="598"/>
      <c r="F56" s="598"/>
      <c r="G56" s="598"/>
    </row>
    <row r="57" spans="1:7" ht="114" customHeight="1">
      <c r="A57" s="594" t="s">
        <v>174</v>
      </c>
      <c r="B57" s="593"/>
      <c r="C57" s="593"/>
      <c r="D57" s="593"/>
      <c r="E57" s="593"/>
      <c r="F57" s="593"/>
      <c r="G57" s="593"/>
    </row>
    <row r="58" spans="1:7" ht="109.5" customHeight="1">
      <c r="A58" s="593"/>
      <c r="B58" s="593"/>
      <c r="C58" s="593"/>
      <c r="D58" s="593"/>
      <c r="E58" s="593"/>
      <c r="F58" s="593"/>
      <c r="G58" s="593"/>
    </row>
    <row r="59" spans="1:7" ht="15">
      <c r="A59" s="180"/>
    </row>
    <row r="60" spans="1:7" s="177" customFormat="1" ht="57.75" customHeight="1">
      <c r="A60" s="593"/>
      <c r="B60" s="593"/>
      <c r="C60" s="593"/>
      <c r="D60" s="593"/>
      <c r="E60" s="593"/>
      <c r="F60" s="593"/>
      <c r="G60" s="593"/>
    </row>
  </sheetData>
  <mergeCells count="20">
    <mergeCell ref="A3:H3"/>
    <mergeCell ref="C14:H14"/>
    <mergeCell ref="B16:G16"/>
    <mergeCell ref="B11:G11"/>
    <mergeCell ref="A38:G38"/>
    <mergeCell ref="A46:G46"/>
    <mergeCell ref="A45:G45"/>
    <mergeCell ref="A52:G52"/>
    <mergeCell ref="A39:G39"/>
    <mergeCell ref="A41:G41"/>
    <mergeCell ref="A43:G43"/>
    <mergeCell ref="A42:G42"/>
    <mergeCell ref="A58:G58"/>
    <mergeCell ref="A57:G57"/>
    <mergeCell ref="A60:G60"/>
    <mergeCell ref="A50:G50"/>
    <mergeCell ref="A48:G48"/>
    <mergeCell ref="A55:G55"/>
    <mergeCell ref="A53:G53"/>
    <mergeCell ref="A56:G56"/>
  </mergeCells>
  <phoneticPr fontId="34"/>
  <hyperlinks>
    <hyperlink ref="A38"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73"/>
  <sheetViews>
    <sheetView view="pageBreakPreview" zoomScale="102" zoomScaleNormal="100" zoomScaleSheetLayoutView="102" workbookViewId="0">
      <selection activeCell="G13" sqref="G13"/>
    </sheetView>
  </sheetViews>
  <sheetFormatPr defaultColWidth="9" defaultRowHeight="13.2"/>
  <cols>
    <col min="1" max="1" width="21.33203125" style="53" customWidth="1"/>
    <col min="2" max="2" width="19.6640625" style="53" customWidth="1"/>
    <col min="3" max="3" width="80.21875" style="250" customWidth="1"/>
    <col min="4" max="4" width="14.44140625" style="54" customWidth="1"/>
    <col min="5" max="5" width="13.6640625" style="54" customWidth="1"/>
    <col min="6" max="6" width="13.88671875" style="48" customWidth="1"/>
    <col min="7" max="7" width="58.6640625" style="48" customWidth="1"/>
    <col min="8" max="10" width="9" style="48"/>
    <col min="11" max="11" width="14.109375" style="48" customWidth="1"/>
    <col min="12" max="16384" width="9" style="48"/>
  </cols>
  <sheetData>
    <row r="1" spans="1:5" ht="44.25" customHeight="1">
      <c r="A1" s="258" t="s">
        <v>299</v>
      </c>
      <c r="B1" s="392" t="s">
        <v>242</v>
      </c>
      <c r="C1" s="327" t="s">
        <v>243</v>
      </c>
      <c r="D1" s="259" t="s">
        <v>25</v>
      </c>
      <c r="E1" s="260" t="s">
        <v>26</v>
      </c>
    </row>
    <row r="2" spans="1:5" s="200" customFormat="1" ht="22.95" customHeight="1">
      <c r="A2" s="380" t="s">
        <v>310</v>
      </c>
      <c r="B2" s="402" t="s">
        <v>311</v>
      </c>
      <c r="C2" s="582" t="s">
        <v>402</v>
      </c>
      <c r="D2" s="378">
        <v>44568</v>
      </c>
      <c r="E2" s="379">
        <v>44568</v>
      </c>
    </row>
    <row r="3" spans="1:5" s="200" customFormat="1" ht="22.95" customHeight="1">
      <c r="A3" s="380" t="s">
        <v>270</v>
      </c>
      <c r="B3" s="402" t="s">
        <v>312</v>
      </c>
      <c r="C3" s="580" t="s">
        <v>403</v>
      </c>
      <c r="D3" s="378">
        <v>44568</v>
      </c>
      <c r="E3" s="379">
        <v>44568</v>
      </c>
    </row>
    <row r="4" spans="1:5" s="200" customFormat="1" ht="22.95" customHeight="1">
      <c r="A4" s="380" t="s">
        <v>270</v>
      </c>
      <c r="B4" s="402" t="s">
        <v>313</v>
      </c>
      <c r="C4" s="584" t="s">
        <v>404</v>
      </c>
      <c r="D4" s="378">
        <v>44567</v>
      </c>
      <c r="E4" s="379">
        <v>44568</v>
      </c>
    </row>
    <row r="5" spans="1:5" s="200" customFormat="1" ht="22.95" customHeight="1">
      <c r="A5" s="380" t="s">
        <v>270</v>
      </c>
      <c r="B5" s="402" t="s">
        <v>314</v>
      </c>
      <c r="C5" s="581" t="s">
        <v>405</v>
      </c>
      <c r="D5" s="378">
        <v>44567</v>
      </c>
      <c r="E5" s="379">
        <v>44567</v>
      </c>
    </row>
    <row r="6" spans="1:5" s="200" customFormat="1" ht="22.95" customHeight="1">
      <c r="A6" s="380" t="s">
        <v>270</v>
      </c>
      <c r="B6" s="402" t="s">
        <v>315</v>
      </c>
      <c r="C6" s="584" t="s">
        <v>406</v>
      </c>
      <c r="D6" s="378">
        <v>44566</v>
      </c>
      <c r="E6" s="379">
        <v>44567</v>
      </c>
    </row>
    <row r="7" spans="1:5" s="200" customFormat="1" ht="22.95" customHeight="1">
      <c r="A7" s="380" t="s">
        <v>270</v>
      </c>
      <c r="B7" s="402" t="s">
        <v>316</v>
      </c>
      <c r="C7" s="580" t="s">
        <v>407</v>
      </c>
      <c r="D7" s="378">
        <v>44566</v>
      </c>
      <c r="E7" s="379">
        <v>44567</v>
      </c>
    </row>
    <row r="8" spans="1:5" s="200" customFormat="1" ht="22.95" customHeight="1">
      <c r="A8" s="380" t="s">
        <v>270</v>
      </c>
      <c r="B8" s="402" t="s">
        <v>314</v>
      </c>
      <c r="C8" s="381" t="s">
        <v>408</v>
      </c>
      <c r="D8" s="378">
        <v>44566</v>
      </c>
      <c r="E8" s="379">
        <v>44567</v>
      </c>
    </row>
    <row r="9" spans="1:5" s="200" customFormat="1" ht="22.95" customHeight="1">
      <c r="A9" s="380" t="s">
        <v>310</v>
      </c>
      <c r="B9" s="402" t="s">
        <v>317</v>
      </c>
      <c r="C9" s="580" t="s">
        <v>409</v>
      </c>
      <c r="D9" s="378">
        <v>44566</v>
      </c>
      <c r="E9" s="379">
        <v>44567</v>
      </c>
    </row>
    <row r="10" spans="1:5" s="200" customFormat="1" ht="22.95" customHeight="1">
      <c r="A10" s="380" t="s">
        <v>310</v>
      </c>
      <c r="B10" s="402" t="s">
        <v>318</v>
      </c>
      <c r="C10" s="581" t="s">
        <v>410</v>
      </c>
      <c r="D10" s="378">
        <v>44566</v>
      </c>
      <c r="E10" s="379">
        <v>44567</v>
      </c>
    </row>
    <row r="11" spans="1:5" s="200" customFormat="1" ht="22.95" customHeight="1">
      <c r="A11" s="380" t="s">
        <v>270</v>
      </c>
      <c r="B11" s="402" t="s">
        <v>319</v>
      </c>
      <c r="C11" s="581" t="s">
        <v>411</v>
      </c>
      <c r="D11" s="378">
        <v>44566</v>
      </c>
      <c r="E11" s="379">
        <v>44567</v>
      </c>
    </row>
    <row r="12" spans="1:5" s="200" customFormat="1" ht="22.95" customHeight="1">
      <c r="A12" s="380" t="s">
        <v>270</v>
      </c>
      <c r="B12" s="402" t="s">
        <v>320</v>
      </c>
      <c r="C12" s="584" t="s">
        <v>412</v>
      </c>
      <c r="D12" s="378">
        <v>44566</v>
      </c>
      <c r="E12" s="379">
        <v>44567</v>
      </c>
    </row>
    <row r="13" spans="1:5" s="200" customFormat="1" ht="22.95" customHeight="1">
      <c r="A13" s="380" t="s">
        <v>270</v>
      </c>
      <c r="B13" s="402" t="s">
        <v>321</v>
      </c>
      <c r="C13" s="580" t="s">
        <v>413</v>
      </c>
      <c r="D13" s="378">
        <v>44566</v>
      </c>
      <c r="E13" s="379">
        <v>44567</v>
      </c>
    </row>
    <row r="14" spans="1:5" s="200" customFormat="1" ht="22.95" customHeight="1">
      <c r="A14" s="380" t="s">
        <v>270</v>
      </c>
      <c r="B14" s="402" t="s">
        <v>314</v>
      </c>
      <c r="C14" s="381" t="s">
        <v>322</v>
      </c>
      <c r="D14" s="378">
        <v>44566</v>
      </c>
      <c r="E14" s="379">
        <v>44566</v>
      </c>
    </row>
    <row r="15" spans="1:5" s="200" customFormat="1" ht="22.95" customHeight="1">
      <c r="A15" s="380" t="s">
        <v>270</v>
      </c>
      <c r="B15" s="402" t="s">
        <v>323</v>
      </c>
      <c r="C15" s="580" t="s">
        <v>324</v>
      </c>
      <c r="D15" s="378">
        <v>44566</v>
      </c>
      <c r="E15" s="379">
        <v>44566</v>
      </c>
    </row>
    <row r="16" spans="1:5" s="200" customFormat="1" ht="22.95" customHeight="1">
      <c r="A16" s="380" t="s">
        <v>270</v>
      </c>
      <c r="B16" s="402" t="s">
        <v>325</v>
      </c>
      <c r="C16" s="381" t="s">
        <v>326</v>
      </c>
      <c r="D16" s="378">
        <v>44566</v>
      </c>
      <c r="E16" s="379">
        <v>44566</v>
      </c>
    </row>
    <row r="17" spans="1:5" s="200" customFormat="1" ht="22.95" customHeight="1">
      <c r="A17" s="380" t="s">
        <v>270</v>
      </c>
      <c r="B17" s="402" t="s">
        <v>327</v>
      </c>
      <c r="C17" s="581" t="s">
        <v>328</v>
      </c>
      <c r="D17" s="378">
        <v>44566</v>
      </c>
      <c r="E17" s="379">
        <v>44566</v>
      </c>
    </row>
    <row r="18" spans="1:5" s="200" customFormat="1" ht="22.95" customHeight="1">
      <c r="A18" s="380" t="s">
        <v>270</v>
      </c>
      <c r="B18" s="402" t="s">
        <v>329</v>
      </c>
      <c r="C18" s="581" t="s">
        <v>330</v>
      </c>
      <c r="D18" s="378">
        <v>44566</v>
      </c>
      <c r="E18" s="379">
        <v>44566</v>
      </c>
    </row>
    <row r="19" spans="1:5" s="200" customFormat="1" ht="22.95" customHeight="1">
      <c r="A19" s="380" t="s">
        <v>310</v>
      </c>
      <c r="B19" s="402" t="s">
        <v>331</v>
      </c>
      <c r="C19" s="583" t="s">
        <v>332</v>
      </c>
      <c r="D19" s="378">
        <v>44566</v>
      </c>
      <c r="E19" s="379">
        <v>44566</v>
      </c>
    </row>
    <row r="20" spans="1:5" s="200" customFormat="1" ht="22.95" customHeight="1">
      <c r="A20" s="380" t="s">
        <v>270</v>
      </c>
      <c r="B20" s="402" t="s">
        <v>333</v>
      </c>
      <c r="C20" s="581" t="s">
        <v>334</v>
      </c>
      <c r="D20" s="378">
        <v>44566</v>
      </c>
      <c r="E20" s="379">
        <v>44566</v>
      </c>
    </row>
    <row r="21" spans="1:5" s="200" customFormat="1" ht="22.95" customHeight="1">
      <c r="A21" s="380" t="s">
        <v>270</v>
      </c>
      <c r="B21" s="402" t="s">
        <v>335</v>
      </c>
      <c r="C21" s="584" t="s">
        <v>336</v>
      </c>
      <c r="D21" s="378">
        <v>44566</v>
      </c>
      <c r="E21" s="379">
        <v>44566</v>
      </c>
    </row>
    <row r="22" spans="1:5" s="200" customFormat="1" ht="22.95" customHeight="1">
      <c r="A22" s="380" t="s">
        <v>310</v>
      </c>
      <c r="B22" s="402" t="s">
        <v>337</v>
      </c>
      <c r="C22" s="580" t="s">
        <v>338</v>
      </c>
      <c r="D22" s="378">
        <v>44565</v>
      </c>
      <c r="E22" s="379">
        <v>44566</v>
      </c>
    </row>
    <row r="23" spans="1:5" s="200" customFormat="1" ht="22.95" customHeight="1">
      <c r="A23" s="380" t="s">
        <v>270</v>
      </c>
      <c r="B23" s="402" t="s">
        <v>339</v>
      </c>
      <c r="C23" s="581" t="s">
        <v>340</v>
      </c>
      <c r="D23" s="378">
        <v>44565</v>
      </c>
      <c r="E23" s="379">
        <v>44566</v>
      </c>
    </row>
    <row r="24" spans="1:5" s="200" customFormat="1" ht="22.95" customHeight="1">
      <c r="A24" s="380" t="s">
        <v>270</v>
      </c>
      <c r="B24" s="402" t="s">
        <v>341</v>
      </c>
      <c r="C24" s="581" t="s">
        <v>342</v>
      </c>
      <c r="D24" s="378">
        <v>44565</v>
      </c>
      <c r="E24" s="379">
        <v>44566</v>
      </c>
    </row>
    <row r="25" spans="1:5" s="200" customFormat="1" ht="22.95" customHeight="1">
      <c r="A25" s="380" t="s">
        <v>270</v>
      </c>
      <c r="B25" s="402" t="s">
        <v>343</v>
      </c>
      <c r="C25" s="582" t="s">
        <v>344</v>
      </c>
      <c r="D25" s="378">
        <v>44565</v>
      </c>
      <c r="E25" s="379">
        <v>44566</v>
      </c>
    </row>
    <row r="26" spans="1:5" s="200" customFormat="1" ht="22.95" customHeight="1">
      <c r="A26" s="380" t="s">
        <v>270</v>
      </c>
      <c r="B26" s="402" t="s">
        <v>345</v>
      </c>
      <c r="C26" s="580" t="s">
        <v>346</v>
      </c>
      <c r="D26" s="378">
        <v>44565</v>
      </c>
      <c r="E26" s="379">
        <v>44566</v>
      </c>
    </row>
    <row r="27" spans="1:5" s="200" customFormat="1" ht="22.95" customHeight="1">
      <c r="A27" s="380" t="s">
        <v>270</v>
      </c>
      <c r="B27" s="402" t="s">
        <v>347</v>
      </c>
      <c r="C27" s="581" t="s">
        <v>348</v>
      </c>
      <c r="D27" s="378">
        <v>44565</v>
      </c>
      <c r="E27" s="379">
        <v>44566</v>
      </c>
    </row>
    <row r="28" spans="1:5" s="200" customFormat="1" ht="22.95" customHeight="1">
      <c r="A28" s="380" t="s">
        <v>271</v>
      </c>
      <c r="B28" s="402" t="s">
        <v>349</v>
      </c>
      <c r="C28" s="584" t="s">
        <v>350</v>
      </c>
      <c r="D28" s="378">
        <v>44565</v>
      </c>
      <c r="E28" s="379">
        <v>44566</v>
      </c>
    </row>
    <row r="29" spans="1:5" s="200" customFormat="1" ht="22.95" customHeight="1">
      <c r="A29" s="380" t="s">
        <v>270</v>
      </c>
      <c r="B29" s="402" t="s">
        <v>314</v>
      </c>
      <c r="C29" s="581" t="s">
        <v>351</v>
      </c>
      <c r="D29" s="378">
        <v>44565</v>
      </c>
      <c r="E29" s="379">
        <v>44566</v>
      </c>
    </row>
    <row r="30" spans="1:5" s="200" customFormat="1" ht="22.95" customHeight="1">
      <c r="A30" s="380" t="s">
        <v>270</v>
      </c>
      <c r="B30" s="402" t="s">
        <v>352</v>
      </c>
      <c r="C30" s="581" t="s">
        <v>353</v>
      </c>
      <c r="D30" s="378">
        <v>44565</v>
      </c>
      <c r="E30" s="379">
        <v>44566</v>
      </c>
    </row>
    <row r="31" spans="1:5" s="200" customFormat="1" ht="22.95" customHeight="1">
      <c r="A31" s="380" t="s">
        <v>270</v>
      </c>
      <c r="B31" s="402" t="s">
        <v>354</v>
      </c>
      <c r="C31" s="580" t="s">
        <v>355</v>
      </c>
      <c r="D31" s="378">
        <v>44565</v>
      </c>
      <c r="E31" s="379">
        <v>44566</v>
      </c>
    </row>
    <row r="32" spans="1:5" s="200" customFormat="1" ht="22.95" customHeight="1">
      <c r="A32" s="380" t="s">
        <v>270</v>
      </c>
      <c r="B32" s="402" t="s">
        <v>356</v>
      </c>
      <c r="C32" s="581" t="s">
        <v>357</v>
      </c>
      <c r="D32" s="378">
        <v>44560</v>
      </c>
      <c r="E32" s="379">
        <v>44565</v>
      </c>
    </row>
    <row r="33" spans="1:5" s="200" customFormat="1" ht="22.95" customHeight="1">
      <c r="A33" s="380" t="s">
        <v>270</v>
      </c>
      <c r="B33" s="402" t="s">
        <v>358</v>
      </c>
      <c r="C33" s="582" t="s">
        <v>359</v>
      </c>
      <c r="D33" s="378">
        <v>44560</v>
      </c>
      <c r="E33" s="379">
        <v>44565</v>
      </c>
    </row>
    <row r="34" spans="1:5" s="200" customFormat="1" ht="22.95" customHeight="1">
      <c r="A34" s="380" t="s">
        <v>270</v>
      </c>
      <c r="B34" s="402" t="s">
        <v>360</v>
      </c>
      <c r="C34" s="580" t="s">
        <v>361</v>
      </c>
      <c r="D34" s="378">
        <v>44559</v>
      </c>
      <c r="E34" s="379">
        <v>44565</v>
      </c>
    </row>
    <row r="35" spans="1:5" s="200" customFormat="1" ht="22.95" customHeight="1">
      <c r="A35" s="380" t="s">
        <v>270</v>
      </c>
      <c r="B35" s="565" t="s">
        <v>345</v>
      </c>
      <c r="C35" s="584" t="s">
        <v>362</v>
      </c>
      <c r="D35" s="378">
        <v>44558</v>
      </c>
      <c r="E35" s="379">
        <v>44565</v>
      </c>
    </row>
    <row r="36" spans="1:5" s="200" customFormat="1" ht="22.95" customHeight="1">
      <c r="A36" s="380" t="s">
        <v>270</v>
      </c>
      <c r="B36" s="377" t="s">
        <v>363</v>
      </c>
      <c r="C36" s="582" t="s">
        <v>364</v>
      </c>
      <c r="D36" s="378">
        <v>44558</v>
      </c>
      <c r="E36" s="379">
        <v>44565</v>
      </c>
    </row>
    <row r="37" spans="1:5" s="200" customFormat="1" ht="22.95" customHeight="1">
      <c r="A37" s="380" t="s">
        <v>270</v>
      </c>
      <c r="B37" s="377" t="s">
        <v>365</v>
      </c>
      <c r="C37" s="580" t="s">
        <v>366</v>
      </c>
      <c r="D37" s="378">
        <v>44558</v>
      </c>
      <c r="E37" s="379">
        <v>44565</v>
      </c>
    </row>
    <row r="38" spans="1:5" s="200" customFormat="1" ht="22.95" customHeight="1">
      <c r="A38" s="380" t="s">
        <v>270</v>
      </c>
      <c r="B38" s="377" t="s">
        <v>367</v>
      </c>
      <c r="C38" s="580" t="s">
        <v>368</v>
      </c>
      <c r="D38" s="378">
        <v>44558</v>
      </c>
      <c r="E38" s="379">
        <v>44565</v>
      </c>
    </row>
    <row r="39" spans="1:5" s="200" customFormat="1" ht="22.95" customHeight="1">
      <c r="A39" s="380" t="s">
        <v>271</v>
      </c>
      <c r="B39" s="377" t="s">
        <v>369</v>
      </c>
      <c r="C39" s="584" t="s">
        <v>370</v>
      </c>
      <c r="D39" s="378">
        <v>44558</v>
      </c>
      <c r="E39" s="379">
        <v>44565</v>
      </c>
    </row>
    <row r="40" spans="1:5" s="200" customFormat="1" ht="22.95" customHeight="1">
      <c r="A40" s="380" t="s">
        <v>270</v>
      </c>
      <c r="B40" s="377" t="s">
        <v>371</v>
      </c>
      <c r="C40" s="584" t="s">
        <v>372</v>
      </c>
      <c r="D40" s="378">
        <v>44558</v>
      </c>
      <c r="E40" s="379">
        <v>44565</v>
      </c>
    </row>
    <row r="41" spans="1:5" s="200" customFormat="1" ht="22.95" customHeight="1">
      <c r="A41" s="380" t="s">
        <v>270</v>
      </c>
      <c r="B41" s="377" t="s">
        <v>373</v>
      </c>
      <c r="C41" s="381" t="s">
        <v>374</v>
      </c>
      <c r="D41" s="378">
        <v>44558</v>
      </c>
      <c r="E41" s="379">
        <v>44565</v>
      </c>
    </row>
    <row r="42" spans="1:5" s="200" customFormat="1" ht="22.95" customHeight="1">
      <c r="A42" s="380" t="s">
        <v>270</v>
      </c>
      <c r="B42" s="377" t="s">
        <v>375</v>
      </c>
      <c r="C42" s="580" t="s">
        <v>376</v>
      </c>
      <c r="D42" s="378">
        <v>44558</v>
      </c>
      <c r="E42" s="379">
        <v>44565</v>
      </c>
    </row>
    <row r="43" spans="1:5" s="200" customFormat="1" ht="22.95" customHeight="1">
      <c r="A43" s="380" t="s">
        <v>377</v>
      </c>
      <c r="B43" s="377" t="s">
        <v>378</v>
      </c>
      <c r="C43" s="381" t="s">
        <v>379</v>
      </c>
      <c r="D43" s="378">
        <v>44558</v>
      </c>
      <c r="E43" s="379">
        <v>44565</v>
      </c>
    </row>
    <row r="44" spans="1:5" s="200" customFormat="1" ht="22.95" customHeight="1">
      <c r="A44" s="380" t="s">
        <v>270</v>
      </c>
      <c r="B44" s="377" t="s">
        <v>380</v>
      </c>
      <c r="C44" s="582" t="s">
        <v>381</v>
      </c>
      <c r="D44" s="378">
        <v>44558</v>
      </c>
      <c r="E44" s="379">
        <v>44565</v>
      </c>
    </row>
    <row r="45" spans="1:5" s="200" customFormat="1" ht="22.95" customHeight="1">
      <c r="A45" s="380" t="s">
        <v>377</v>
      </c>
      <c r="B45" s="377" t="s">
        <v>382</v>
      </c>
      <c r="C45" s="582" t="s">
        <v>383</v>
      </c>
      <c r="D45" s="378">
        <v>44558</v>
      </c>
      <c r="E45" s="379">
        <v>44565</v>
      </c>
    </row>
    <row r="46" spans="1:5" s="200" customFormat="1" ht="22.95" customHeight="1">
      <c r="A46" s="380" t="s">
        <v>271</v>
      </c>
      <c r="B46" s="377" t="s">
        <v>384</v>
      </c>
      <c r="C46" s="580" t="s">
        <v>385</v>
      </c>
      <c r="D46" s="378">
        <v>44558</v>
      </c>
      <c r="E46" s="379">
        <v>44565</v>
      </c>
    </row>
    <row r="47" spans="1:5" s="200" customFormat="1" ht="22.95" customHeight="1">
      <c r="A47" s="380" t="s">
        <v>270</v>
      </c>
      <c r="B47" s="377" t="s">
        <v>386</v>
      </c>
      <c r="C47" s="584" t="s">
        <v>387</v>
      </c>
      <c r="D47" s="378">
        <v>44558</v>
      </c>
      <c r="E47" s="379">
        <v>44565</v>
      </c>
    </row>
    <row r="48" spans="1:5" s="200" customFormat="1" ht="22.95" customHeight="1">
      <c r="A48" s="380" t="s">
        <v>270</v>
      </c>
      <c r="B48" s="377" t="s">
        <v>341</v>
      </c>
      <c r="C48" s="584" t="s">
        <v>388</v>
      </c>
      <c r="D48" s="378">
        <v>44558</v>
      </c>
      <c r="E48" s="379">
        <v>44565</v>
      </c>
    </row>
    <row r="49" spans="1:5" s="200" customFormat="1" ht="22.95" customHeight="1">
      <c r="A49" s="380" t="s">
        <v>310</v>
      </c>
      <c r="B49" s="377" t="s">
        <v>389</v>
      </c>
      <c r="C49" s="583" t="s">
        <v>390</v>
      </c>
      <c r="D49" s="378">
        <v>44558</v>
      </c>
      <c r="E49" s="379">
        <v>44565</v>
      </c>
    </row>
    <row r="50" spans="1:5" s="200" customFormat="1" ht="22.95" customHeight="1">
      <c r="A50" s="380" t="s">
        <v>270</v>
      </c>
      <c r="B50" s="377" t="s">
        <v>321</v>
      </c>
      <c r="C50" s="580" t="s">
        <v>391</v>
      </c>
      <c r="D50" s="378">
        <v>44557</v>
      </c>
      <c r="E50" s="379">
        <v>44565</v>
      </c>
    </row>
    <row r="51" spans="1:5" s="200" customFormat="1" ht="22.95" customHeight="1">
      <c r="A51" s="380" t="s">
        <v>393</v>
      </c>
      <c r="B51" s="377" t="s">
        <v>392</v>
      </c>
      <c r="C51" s="584" t="s">
        <v>394</v>
      </c>
      <c r="D51" s="378">
        <v>44557</v>
      </c>
      <c r="E51" s="379">
        <v>44565</v>
      </c>
    </row>
    <row r="52" spans="1:5" s="200" customFormat="1" ht="22.95" customHeight="1">
      <c r="A52" s="380" t="s">
        <v>310</v>
      </c>
      <c r="B52" s="377" t="s">
        <v>395</v>
      </c>
      <c r="C52" s="582" t="s">
        <v>396</v>
      </c>
      <c r="D52" s="378">
        <v>44557</v>
      </c>
      <c r="E52" s="379">
        <v>44565</v>
      </c>
    </row>
    <row r="53" spans="1:5" s="200" customFormat="1" ht="22.95" customHeight="1">
      <c r="A53" s="380" t="s">
        <v>270</v>
      </c>
      <c r="B53" s="377" t="s">
        <v>352</v>
      </c>
      <c r="C53" s="584" t="s">
        <v>397</v>
      </c>
      <c r="D53" s="378">
        <v>44557</v>
      </c>
      <c r="E53" s="379">
        <v>44565</v>
      </c>
    </row>
    <row r="54" spans="1:5" s="200" customFormat="1" ht="22.95" customHeight="1">
      <c r="A54" s="380" t="s">
        <v>270</v>
      </c>
      <c r="B54" s="377" t="s">
        <v>398</v>
      </c>
      <c r="C54" s="581" t="s">
        <v>399</v>
      </c>
      <c r="D54" s="378">
        <v>44557</v>
      </c>
      <c r="E54" s="379">
        <v>44565</v>
      </c>
    </row>
    <row r="55" spans="1:5" s="200" customFormat="1" ht="22.95" customHeight="1">
      <c r="A55" s="380" t="s">
        <v>271</v>
      </c>
      <c r="B55" s="377" t="s">
        <v>400</v>
      </c>
      <c r="C55" s="581" t="s">
        <v>401</v>
      </c>
      <c r="D55" s="378">
        <v>44557</v>
      </c>
      <c r="E55" s="379">
        <v>44565</v>
      </c>
    </row>
    <row r="56" spans="1:5" s="200" customFormat="1" ht="22.95" customHeight="1">
      <c r="A56" s="380"/>
      <c r="B56" s="377"/>
      <c r="C56" s="381"/>
      <c r="D56" s="378"/>
      <c r="E56" s="379"/>
    </row>
    <row r="57" spans="1:5" s="200" customFormat="1" ht="22.95" customHeight="1">
      <c r="A57" s="380"/>
      <c r="B57" s="377"/>
      <c r="C57" s="381"/>
      <c r="D57" s="378"/>
      <c r="E57" s="379"/>
    </row>
    <row r="58" spans="1:5" s="200" customFormat="1" ht="22.95" customHeight="1">
      <c r="A58" s="380"/>
      <c r="B58" s="377"/>
      <c r="C58" s="381"/>
      <c r="D58" s="378"/>
      <c r="E58" s="379"/>
    </row>
    <row r="59" spans="1:5" s="200" customFormat="1" ht="22.95" hidden="1" customHeight="1">
      <c r="A59" s="380" t="s">
        <v>270</v>
      </c>
      <c r="B59" s="377" t="s">
        <v>272</v>
      </c>
      <c r="C59" s="381" t="s">
        <v>273</v>
      </c>
      <c r="D59" s="378">
        <v>44550</v>
      </c>
      <c r="E59" s="379">
        <v>44550</v>
      </c>
    </row>
    <row r="60" spans="1:5" s="200" customFormat="1" ht="22.95" hidden="1" customHeight="1">
      <c r="A60" s="380" t="s">
        <v>271</v>
      </c>
      <c r="B60" s="377" t="s">
        <v>274</v>
      </c>
      <c r="C60" s="381" t="s">
        <v>275</v>
      </c>
      <c r="D60" s="378">
        <v>44550</v>
      </c>
      <c r="E60" s="379">
        <v>44550</v>
      </c>
    </row>
    <row r="61" spans="1:5" s="200" customFormat="1" ht="22.95" hidden="1" customHeight="1">
      <c r="A61" s="380"/>
      <c r="B61" s="377"/>
      <c r="C61" s="381"/>
      <c r="D61" s="378"/>
      <c r="E61" s="379"/>
    </row>
    <row r="62" spans="1:5" s="200" customFormat="1" ht="22.95" hidden="1" customHeight="1">
      <c r="A62" s="380"/>
      <c r="B62" s="377"/>
      <c r="C62" s="381"/>
      <c r="D62" s="378"/>
      <c r="E62" s="379"/>
    </row>
    <row r="63" spans="1:5" s="200" customFormat="1" ht="22.95" hidden="1" customHeight="1">
      <c r="A63" s="380"/>
      <c r="B63" s="377"/>
      <c r="C63" s="381"/>
      <c r="D63" s="378"/>
      <c r="E63" s="379"/>
    </row>
    <row r="64" spans="1:5" s="200" customFormat="1" ht="22.95" hidden="1" customHeight="1">
      <c r="A64" s="380"/>
      <c r="B64" s="377"/>
      <c r="C64" s="381"/>
      <c r="D64" s="378"/>
      <c r="E64" s="379"/>
    </row>
    <row r="65" spans="1:11" s="200" customFormat="1" ht="22.95" hidden="1" customHeight="1">
      <c r="A65" s="380"/>
      <c r="B65" s="377"/>
      <c r="C65" s="381"/>
      <c r="D65" s="378"/>
      <c r="E65" s="379"/>
    </row>
    <row r="66" spans="1:11" s="200" customFormat="1" ht="22.95" hidden="1" customHeight="1">
      <c r="A66" s="380"/>
      <c r="B66" s="377"/>
      <c r="C66" s="381"/>
      <c r="D66" s="378"/>
      <c r="E66" s="379"/>
    </row>
    <row r="67" spans="1:11" s="200" customFormat="1" ht="22.2" customHeight="1" thickBot="1">
      <c r="A67" s="342"/>
      <c r="B67" s="343"/>
      <c r="C67" s="343"/>
      <c r="D67" s="337"/>
      <c r="E67" s="338"/>
    </row>
    <row r="68" spans="1:11" s="200" customFormat="1" ht="22.2" customHeight="1">
      <c r="A68" s="339"/>
      <c r="B68" s="340"/>
      <c r="C68" s="341"/>
      <c r="D68" s="340"/>
      <c r="E68" s="340"/>
    </row>
    <row r="69" spans="1:11" s="200" customFormat="1" ht="18" customHeight="1">
      <c r="A69" s="331"/>
      <c r="B69" s="332"/>
      <c r="C69" s="248" t="s">
        <v>238</v>
      </c>
      <c r="D69" s="333"/>
      <c r="E69" s="333"/>
    </row>
    <row r="70" spans="1:11" ht="18.75" customHeight="1">
      <c r="A70" s="48"/>
      <c r="B70" s="48"/>
      <c r="C70" s="48"/>
      <c r="D70" s="48"/>
      <c r="E70" s="48"/>
    </row>
    <row r="71" spans="1:11" ht="9" customHeight="1">
      <c r="A71" s="49"/>
      <c r="B71" s="50"/>
      <c r="C71" s="249"/>
      <c r="D71" s="51"/>
      <c r="E71" s="51"/>
    </row>
    <row r="72" spans="1:11" s="52" customFormat="1" ht="20.25" customHeight="1">
      <c r="A72" s="202" t="s">
        <v>177</v>
      </c>
      <c r="B72" s="202"/>
      <c r="C72" s="202"/>
      <c r="D72" s="65"/>
      <c r="E72" s="65"/>
    </row>
    <row r="73" spans="1:11" s="52" customFormat="1" ht="20.25" customHeight="1">
      <c r="A73" s="804" t="s">
        <v>27</v>
      </c>
      <c r="B73" s="804"/>
      <c r="C73" s="804"/>
      <c r="D73" s="66"/>
      <c r="E73" s="66"/>
      <c r="J73" s="201"/>
      <c r="K73" s="201"/>
    </row>
  </sheetData>
  <mergeCells count="1">
    <mergeCell ref="A73:C73"/>
  </mergeCells>
  <phoneticPr fontId="31"/>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1025"/>
  <sheetViews>
    <sheetView zoomScale="91" zoomScaleNormal="91" zoomScaleSheetLayoutView="100" workbookViewId="0">
      <selection activeCell="A11" sqref="A11:N11"/>
    </sheetView>
  </sheetViews>
  <sheetFormatPr defaultColWidth="9" defaultRowHeight="16.8" customHeight="1"/>
  <cols>
    <col min="1" max="13" width="9" style="1"/>
    <col min="14" max="14" width="108.6640625" style="1" customWidth="1"/>
    <col min="15" max="15" width="26.88671875" style="14" customWidth="1"/>
    <col min="16" max="16384" width="9" style="1"/>
  </cols>
  <sheetData>
    <row r="1" spans="1:16" ht="43.8" customHeight="1" thickBot="1">
      <c r="A1" s="808" t="s">
        <v>300</v>
      </c>
      <c r="B1" s="809"/>
      <c r="C1" s="809"/>
      <c r="D1" s="809"/>
      <c r="E1" s="809"/>
      <c r="F1" s="809"/>
      <c r="G1" s="809"/>
      <c r="H1" s="809"/>
      <c r="I1" s="809"/>
      <c r="J1" s="809"/>
      <c r="K1" s="809"/>
      <c r="L1" s="809"/>
      <c r="M1" s="809"/>
      <c r="N1" s="810"/>
    </row>
    <row r="2" spans="1:16" s="396" customFormat="1" ht="47.4" customHeight="1" thickBot="1">
      <c r="A2" s="823" t="s">
        <v>490</v>
      </c>
      <c r="B2" s="824"/>
      <c r="C2" s="824"/>
      <c r="D2" s="824"/>
      <c r="E2" s="824"/>
      <c r="F2" s="824"/>
      <c r="G2" s="824"/>
      <c r="H2" s="824"/>
      <c r="I2" s="824"/>
      <c r="J2" s="824"/>
      <c r="K2" s="824"/>
      <c r="L2" s="824"/>
      <c r="M2" s="824"/>
      <c r="N2" s="825"/>
      <c r="O2" s="14"/>
    </row>
    <row r="3" spans="1:16" s="396" customFormat="1" ht="337.2" customHeight="1" thickBot="1">
      <c r="A3" s="826" t="s">
        <v>491</v>
      </c>
      <c r="B3" s="827"/>
      <c r="C3" s="827"/>
      <c r="D3" s="827"/>
      <c r="E3" s="827"/>
      <c r="F3" s="827"/>
      <c r="G3" s="827"/>
      <c r="H3" s="827"/>
      <c r="I3" s="827"/>
      <c r="J3" s="827"/>
      <c r="K3" s="827"/>
      <c r="L3" s="827"/>
      <c r="M3" s="827"/>
      <c r="N3" s="828"/>
      <c r="O3" s="14"/>
    </row>
    <row r="4" spans="1:16" ht="34.200000000000003" customHeight="1">
      <c r="A4" s="817" t="s">
        <v>492</v>
      </c>
      <c r="B4" s="818"/>
      <c r="C4" s="818"/>
      <c r="D4" s="818"/>
      <c r="E4" s="818"/>
      <c r="F4" s="818"/>
      <c r="G4" s="818"/>
      <c r="H4" s="818"/>
      <c r="I4" s="818"/>
      <c r="J4" s="818"/>
      <c r="K4" s="818"/>
      <c r="L4" s="818"/>
      <c r="M4" s="818"/>
      <c r="N4" s="819"/>
    </row>
    <row r="5" spans="1:16" ht="239.4" customHeight="1" thickBot="1">
      <c r="A5" s="820" t="s">
        <v>493</v>
      </c>
      <c r="B5" s="821"/>
      <c r="C5" s="821"/>
      <c r="D5" s="821"/>
      <c r="E5" s="821"/>
      <c r="F5" s="821"/>
      <c r="G5" s="821"/>
      <c r="H5" s="821"/>
      <c r="I5" s="821"/>
      <c r="J5" s="821"/>
      <c r="K5" s="821"/>
      <c r="L5" s="821"/>
      <c r="M5" s="821"/>
      <c r="N5" s="822"/>
      <c r="O5" s="61"/>
    </row>
    <row r="6" spans="1:16" ht="34.200000000000003" customHeight="1">
      <c r="A6" s="811" t="s">
        <v>494</v>
      </c>
      <c r="B6" s="812"/>
      <c r="C6" s="812"/>
      <c r="D6" s="812"/>
      <c r="E6" s="812"/>
      <c r="F6" s="812"/>
      <c r="G6" s="812"/>
      <c r="H6" s="812"/>
      <c r="I6" s="812"/>
      <c r="J6" s="812"/>
      <c r="K6" s="812"/>
      <c r="L6" s="812"/>
      <c r="M6" s="812"/>
      <c r="N6" s="813"/>
    </row>
    <row r="7" spans="1:16" ht="96.6" customHeight="1" thickBot="1">
      <c r="A7" s="814" t="s">
        <v>495</v>
      </c>
      <c r="B7" s="815"/>
      <c r="C7" s="815"/>
      <c r="D7" s="815"/>
      <c r="E7" s="815"/>
      <c r="F7" s="815"/>
      <c r="G7" s="815"/>
      <c r="H7" s="815"/>
      <c r="I7" s="815"/>
      <c r="J7" s="815"/>
      <c r="K7" s="815"/>
      <c r="L7" s="815"/>
      <c r="M7" s="815"/>
      <c r="N7" s="816"/>
      <c r="O7" s="55"/>
    </row>
    <row r="8" spans="1:16" ht="33.6" customHeight="1">
      <c r="A8" s="805" t="s">
        <v>496</v>
      </c>
      <c r="B8" s="806"/>
      <c r="C8" s="806"/>
      <c r="D8" s="806"/>
      <c r="E8" s="806"/>
      <c r="F8" s="806"/>
      <c r="G8" s="806"/>
      <c r="H8" s="806"/>
      <c r="I8" s="806"/>
      <c r="J8" s="806"/>
      <c r="K8" s="806"/>
      <c r="L8" s="806"/>
      <c r="M8" s="806"/>
      <c r="N8" s="807"/>
    </row>
    <row r="9" spans="1:16" ht="245.4" customHeight="1" thickBot="1">
      <c r="A9" s="829" t="s">
        <v>497</v>
      </c>
      <c r="B9" s="830"/>
      <c r="C9" s="830"/>
      <c r="D9" s="830"/>
      <c r="E9" s="830"/>
      <c r="F9" s="830"/>
      <c r="G9" s="830"/>
      <c r="H9" s="830"/>
      <c r="I9" s="830"/>
      <c r="J9" s="830"/>
      <c r="K9" s="830"/>
      <c r="L9" s="830"/>
      <c r="M9" s="830"/>
      <c r="N9" s="831"/>
      <c r="O9" s="61"/>
    </row>
    <row r="10" spans="1:16" s="203" customFormat="1" ht="45" customHeight="1">
      <c r="A10" s="835" t="s">
        <v>498</v>
      </c>
      <c r="B10" s="812"/>
      <c r="C10" s="812"/>
      <c r="D10" s="812"/>
      <c r="E10" s="812"/>
      <c r="F10" s="812"/>
      <c r="G10" s="812"/>
      <c r="H10" s="812"/>
      <c r="I10" s="812"/>
      <c r="J10" s="812"/>
      <c r="K10" s="812"/>
      <c r="L10" s="812"/>
      <c r="M10" s="812"/>
      <c r="N10" s="813"/>
      <c r="O10" s="61"/>
    </row>
    <row r="11" spans="1:16" s="203" customFormat="1" ht="303.60000000000002" customHeight="1" thickBot="1">
      <c r="A11" s="814" t="s">
        <v>499</v>
      </c>
      <c r="B11" s="815"/>
      <c r="C11" s="815"/>
      <c r="D11" s="815"/>
      <c r="E11" s="815"/>
      <c r="F11" s="815"/>
      <c r="G11" s="815"/>
      <c r="H11" s="815"/>
      <c r="I11" s="815"/>
      <c r="J11" s="815"/>
      <c r="K11" s="815"/>
      <c r="L11" s="815"/>
      <c r="M11" s="815"/>
      <c r="N11" s="816"/>
      <c r="O11" s="61"/>
    </row>
    <row r="12" spans="1:16" s="150" customFormat="1" ht="27" customHeight="1">
      <c r="A12" s="146"/>
      <c r="B12" s="147"/>
      <c r="C12" s="147"/>
      <c r="D12" s="147"/>
      <c r="E12" s="147"/>
      <c r="F12" s="147"/>
      <c r="G12" s="147"/>
      <c r="H12" s="147"/>
      <c r="I12" s="147"/>
      <c r="J12" s="147"/>
      <c r="K12" s="147"/>
      <c r="L12" s="147"/>
      <c r="M12" s="147"/>
      <c r="N12" s="148"/>
      <c r="O12" s="149"/>
    </row>
    <row r="13" spans="1:16" s="150" customFormat="1" ht="27" customHeight="1" thickBot="1">
      <c r="A13" s="146"/>
      <c r="B13" s="147"/>
      <c r="C13" s="147"/>
      <c r="D13" s="147"/>
      <c r="E13" s="147"/>
      <c r="F13" s="147"/>
      <c r="G13" s="147"/>
      <c r="H13" s="147"/>
      <c r="I13" s="147"/>
      <c r="J13" s="147"/>
      <c r="K13" s="147"/>
      <c r="L13" s="147"/>
      <c r="M13" s="147"/>
      <c r="N13" s="148"/>
      <c r="O13" s="149"/>
    </row>
    <row r="14" spans="1:16" ht="49.2" customHeight="1">
      <c r="A14" s="836" t="s">
        <v>414</v>
      </c>
      <c r="B14" s="836"/>
      <c r="C14" s="836"/>
      <c r="D14" s="836"/>
      <c r="E14" s="836"/>
      <c r="F14" s="836"/>
      <c r="G14" s="836"/>
      <c r="H14" s="836"/>
      <c r="I14" s="836"/>
      <c r="J14" s="836"/>
      <c r="K14" s="836"/>
      <c r="L14" s="836"/>
      <c r="M14" s="836"/>
      <c r="N14" s="837"/>
      <c r="P14" s="56"/>
    </row>
    <row r="15" spans="1:16" ht="262.8" customHeight="1" thickBot="1">
      <c r="A15" s="832" t="s">
        <v>415</v>
      </c>
      <c r="B15" s="833"/>
      <c r="C15" s="833"/>
      <c r="D15" s="833"/>
      <c r="E15" s="833"/>
      <c r="F15" s="833"/>
      <c r="G15" s="833"/>
      <c r="H15" s="833"/>
      <c r="I15" s="833"/>
      <c r="J15" s="833"/>
      <c r="K15" s="833"/>
      <c r="L15" s="833"/>
      <c r="M15" s="833"/>
      <c r="N15" s="834"/>
      <c r="O15" s="68" t="s">
        <v>219</v>
      </c>
      <c r="P15" s="56"/>
    </row>
    <row r="16" spans="1:16" s="330" customFormat="1" ht="61.8" customHeight="1" thickBot="1">
      <c r="A16" s="838" t="s">
        <v>416</v>
      </c>
      <c r="B16" s="839"/>
      <c r="C16" s="839"/>
      <c r="D16" s="839"/>
      <c r="E16" s="839"/>
      <c r="F16" s="839"/>
      <c r="G16" s="839"/>
      <c r="H16" s="839"/>
      <c r="I16" s="839"/>
      <c r="J16" s="839"/>
      <c r="K16" s="839"/>
      <c r="L16" s="839"/>
      <c r="M16" s="839"/>
      <c r="N16" s="840"/>
      <c r="O16" s="14"/>
      <c r="P16" s="56"/>
    </row>
    <row r="17" spans="1:16" ht="50.4" customHeight="1" thickBot="1">
      <c r="A17" s="62"/>
      <c r="B17" s="63"/>
      <c r="C17" s="63"/>
      <c r="D17" s="63"/>
      <c r="E17" s="63"/>
      <c r="F17" s="63"/>
      <c r="G17" s="63"/>
      <c r="H17" s="63"/>
      <c r="I17" s="63"/>
      <c r="J17" s="63"/>
      <c r="K17" s="63"/>
      <c r="L17" s="63"/>
      <c r="M17" s="63"/>
      <c r="N17" s="64"/>
      <c r="P17" s="56"/>
    </row>
    <row r="18" spans="1:16" ht="45.6" customHeight="1">
      <c r="A18" s="769" t="s">
        <v>28</v>
      </c>
      <c r="B18" s="770"/>
      <c r="C18" s="770"/>
      <c r="D18" s="770"/>
      <c r="E18" s="770"/>
      <c r="F18" s="770"/>
      <c r="G18" s="770"/>
      <c r="H18" s="770"/>
      <c r="I18" s="770"/>
      <c r="J18" s="770"/>
      <c r="K18" s="770"/>
      <c r="L18" s="770"/>
      <c r="M18" s="770"/>
      <c r="N18" s="770"/>
      <c r="O18" s="57"/>
      <c r="P18" s="52"/>
    </row>
    <row r="19" spans="1:16" ht="40.200000000000003" customHeight="1">
      <c r="A19" s="771" t="s">
        <v>27</v>
      </c>
      <c r="B19" s="772"/>
      <c r="C19" s="772"/>
      <c r="D19" s="772"/>
      <c r="E19" s="772"/>
      <c r="F19" s="772"/>
      <c r="G19" s="772"/>
      <c r="H19" s="772"/>
      <c r="I19" s="772"/>
      <c r="J19" s="772"/>
      <c r="K19" s="772"/>
      <c r="L19" s="772"/>
      <c r="M19" s="772"/>
      <c r="N19" s="772"/>
      <c r="O19" s="57"/>
      <c r="P19" s="52"/>
    </row>
    <row r="20" spans="1:16" ht="18.600000000000001" customHeight="1"/>
    <row r="21" spans="1:16" ht="18.600000000000001" customHeight="1"/>
    <row r="22" spans="1:16" ht="18.600000000000001" customHeight="1"/>
    <row r="23" spans="1:16" ht="18.600000000000001" customHeight="1"/>
    <row r="24" spans="1:16" ht="18.600000000000001" customHeight="1"/>
    <row r="25" spans="1:16" ht="18.600000000000001" customHeight="1"/>
    <row r="26" spans="1:16" ht="18.600000000000001" customHeight="1"/>
    <row r="27" spans="1:16" ht="18.600000000000001" customHeight="1"/>
    <row r="28" spans="1:16" ht="18.600000000000001" customHeight="1"/>
    <row r="29" spans="1:16" ht="18.600000000000001" customHeight="1"/>
    <row r="30" spans="1:16" ht="18.600000000000001" customHeight="1"/>
    <row r="31" spans="1:16" ht="18.600000000000001" customHeight="1"/>
    <row r="32" spans="1:16" ht="18.600000000000001" customHeight="1"/>
    <row r="33" ht="18.600000000000001" customHeight="1"/>
    <row r="34" ht="18.600000000000001" customHeight="1"/>
    <row r="35" ht="18.600000000000001" customHeight="1"/>
    <row r="36" ht="18.600000000000001" customHeight="1"/>
    <row r="37" ht="18.600000000000001" customHeight="1"/>
    <row r="38" ht="18.600000000000001" customHeight="1"/>
    <row r="39" ht="18.600000000000001" customHeight="1"/>
    <row r="40" ht="18.600000000000001" customHeight="1"/>
    <row r="41" ht="18.600000000000001" customHeight="1"/>
    <row r="42" ht="18.600000000000001" customHeight="1"/>
    <row r="43" ht="18.600000000000001" customHeight="1"/>
    <row r="44" ht="18.600000000000001" customHeight="1"/>
    <row r="45" ht="18.600000000000001" customHeight="1"/>
    <row r="46" ht="18.600000000000001" customHeight="1"/>
    <row r="47" ht="18.600000000000001" customHeight="1"/>
    <row r="48"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row r="727" ht="18.600000000000001" customHeight="1"/>
    <row r="728" ht="18.600000000000001" customHeight="1"/>
    <row r="729" ht="18.600000000000001" customHeight="1"/>
    <row r="730" ht="18.600000000000001" customHeight="1"/>
    <row r="731" ht="18.600000000000001" customHeight="1"/>
    <row r="732" ht="18.600000000000001" customHeight="1"/>
    <row r="733" ht="18.600000000000001" customHeight="1"/>
    <row r="734" ht="18.600000000000001" customHeight="1"/>
    <row r="735" ht="18.600000000000001" customHeight="1"/>
    <row r="736" ht="18.600000000000001" customHeight="1"/>
    <row r="737" ht="18.600000000000001" customHeight="1"/>
    <row r="738" ht="18.600000000000001" customHeight="1"/>
    <row r="739" ht="18.600000000000001" customHeight="1"/>
    <row r="740" ht="18.600000000000001" customHeight="1"/>
    <row r="741" ht="18.600000000000001" customHeight="1"/>
    <row r="742" ht="18.600000000000001" customHeight="1"/>
    <row r="743" ht="18.600000000000001" customHeight="1"/>
    <row r="744" ht="18.600000000000001" customHeight="1"/>
    <row r="745" ht="18.600000000000001" customHeight="1"/>
    <row r="746" ht="18.600000000000001" customHeight="1"/>
    <row r="747" ht="18.600000000000001" customHeight="1"/>
    <row r="748" ht="18.600000000000001" customHeight="1"/>
    <row r="749" ht="18.600000000000001" customHeight="1"/>
    <row r="750" ht="18.600000000000001" customHeight="1"/>
    <row r="751" ht="18.600000000000001" customHeight="1"/>
    <row r="752" ht="18.600000000000001" customHeight="1"/>
    <row r="753" ht="18.600000000000001" customHeight="1"/>
    <row r="754" ht="18.600000000000001" customHeight="1"/>
    <row r="755" ht="18.600000000000001" customHeight="1"/>
    <row r="756" ht="18.600000000000001" customHeight="1"/>
    <row r="757" ht="18.600000000000001" customHeight="1"/>
    <row r="758" ht="18.600000000000001" customHeight="1"/>
    <row r="759" ht="18.600000000000001" customHeight="1"/>
    <row r="760" ht="18.600000000000001" customHeight="1"/>
    <row r="761" ht="18.600000000000001" customHeight="1"/>
    <row r="762" ht="18.600000000000001" customHeight="1"/>
    <row r="763" ht="18.600000000000001" customHeight="1"/>
    <row r="764" ht="18.600000000000001" customHeight="1"/>
    <row r="765" ht="18.600000000000001" customHeight="1"/>
    <row r="766" ht="18.600000000000001" customHeight="1"/>
    <row r="767" ht="18.600000000000001" customHeight="1"/>
    <row r="768" ht="18.600000000000001" customHeight="1"/>
    <row r="769" ht="18.600000000000001" customHeight="1"/>
    <row r="770" ht="18.600000000000001" customHeight="1"/>
    <row r="771" ht="18.600000000000001" customHeight="1"/>
    <row r="772" ht="18.600000000000001" customHeight="1"/>
    <row r="773" ht="18.600000000000001" customHeight="1"/>
    <row r="774" ht="18.600000000000001" customHeight="1"/>
    <row r="775" ht="18.600000000000001" customHeight="1"/>
    <row r="776" ht="18.600000000000001" customHeight="1"/>
    <row r="777" ht="18.600000000000001" customHeight="1"/>
    <row r="778" ht="18.600000000000001" customHeight="1"/>
    <row r="779" ht="18.600000000000001" customHeight="1"/>
    <row r="780" ht="18.600000000000001" customHeight="1"/>
    <row r="781" ht="18.600000000000001" customHeight="1"/>
    <row r="782" ht="18.600000000000001" customHeight="1"/>
    <row r="783" ht="18.600000000000001" customHeight="1"/>
    <row r="784" ht="18.600000000000001" customHeight="1"/>
    <row r="785" ht="18.600000000000001" customHeight="1"/>
    <row r="786" ht="18.600000000000001" customHeight="1"/>
    <row r="787" ht="18.600000000000001" customHeight="1"/>
    <row r="788" ht="18.600000000000001" customHeight="1"/>
    <row r="789" ht="18.600000000000001" customHeight="1"/>
    <row r="790" ht="18.600000000000001" customHeight="1"/>
    <row r="791" ht="18.600000000000001" customHeight="1"/>
    <row r="792" ht="18.600000000000001" customHeight="1"/>
    <row r="793" ht="18.600000000000001" customHeight="1"/>
    <row r="794" ht="18.600000000000001" customHeight="1"/>
    <row r="795" ht="18.600000000000001" customHeight="1"/>
    <row r="796" ht="18.600000000000001" customHeight="1"/>
    <row r="797" ht="18.600000000000001" customHeight="1"/>
    <row r="798" ht="18.600000000000001" customHeight="1"/>
    <row r="799" ht="18.600000000000001" customHeight="1"/>
    <row r="800" ht="18.600000000000001" customHeight="1"/>
    <row r="801" ht="18.600000000000001" customHeight="1"/>
    <row r="802" ht="18.600000000000001" customHeight="1"/>
    <row r="803" ht="18.600000000000001" customHeight="1"/>
    <row r="804" ht="18.600000000000001" customHeight="1"/>
    <row r="805" ht="18.600000000000001" customHeight="1"/>
    <row r="806" ht="18.600000000000001" customHeight="1"/>
    <row r="807" ht="18.600000000000001" customHeight="1"/>
    <row r="808" ht="18.600000000000001" customHeight="1"/>
    <row r="809" ht="18.600000000000001" customHeight="1"/>
    <row r="810" ht="18.600000000000001" customHeight="1"/>
    <row r="811" ht="18.600000000000001" customHeight="1"/>
    <row r="812" ht="18.600000000000001" customHeight="1"/>
    <row r="813" ht="18.600000000000001" customHeight="1"/>
    <row r="814" ht="18.600000000000001" customHeight="1"/>
    <row r="815" ht="18.600000000000001" customHeight="1"/>
    <row r="816" ht="18.600000000000001" customHeight="1"/>
    <row r="817" ht="18.600000000000001" customHeight="1"/>
    <row r="818" ht="18.600000000000001" customHeight="1"/>
    <row r="819" ht="18.600000000000001" customHeight="1"/>
    <row r="820" ht="18.600000000000001" customHeight="1"/>
    <row r="821" ht="18.600000000000001" customHeight="1"/>
    <row r="822" ht="18.600000000000001" customHeight="1"/>
    <row r="823" ht="18.600000000000001" customHeight="1"/>
    <row r="824" ht="18.600000000000001" customHeight="1"/>
    <row r="825" ht="18.600000000000001" customHeight="1"/>
    <row r="826" ht="18.600000000000001" customHeight="1"/>
    <row r="827" ht="18.600000000000001" customHeight="1"/>
    <row r="828" ht="18.600000000000001" customHeight="1"/>
    <row r="829" ht="18.600000000000001" customHeight="1"/>
    <row r="830" ht="18.600000000000001" customHeight="1"/>
    <row r="831" ht="18.600000000000001" customHeight="1"/>
    <row r="832" ht="18.600000000000001" customHeight="1"/>
    <row r="833" ht="18.600000000000001" customHeight="1"/>
    <row r="834" ht="18.600000000000001" customHeight="1"/>
    <row r="835" ht="18.600000000000001" customHeight="1"/>
    <row r="836" ht="18.600000000000001" customHeight="1"/>
    <row r="837" ht="18.600000000000001" customHeight="1"/>
    <row r="838" ht="18.600000000000001" customHeight="1"/>
    <row r="839" ht="18.600000000000001" customHeight="1"/>
    <row r="840" ht="18.600000000000001" customHeight="1"/>
    <row r="841" ht="18.600000000000001" customHeight="1"/>
    <row r="842" ht="18.600000000000001" customHeight="1"/>
    <row r="843" ht="18.600000000000001" customHeight="1"/>
    <row r="844" ht="18.600000000000001" customHeight="1"/>
    <row r="845" ht="18.600000000000001" customHeight="1"/>
    <row r="846" ht="18.600000000000001" customHeight="1"/>
    <row r="847" ht="18.600000000000001" customHeight="1"/>
    <row r="848" ht="18.600000000000001" customHeight="1"/>
    <row r="849" ht="18.600000000000001" customHeight="1"/>
    <row r="850" ht="18.600000000000001" customHeight="1"/>
    <row r="851" ht="18.600000000000001" customHeight="1"/>
    <row r="852" ht="18.600000000000001" customHeight="1"/>
    <row r="853" ht="18.600000000000001" customHeight="1"/>
    <row r="854" ht="18.600000000000001" customHeight="1"/>
    <row r="855" ht="18.600000000000001" customHeight="1"/>
    <row r="856" ht="18.600000000000001" customHeight="1"/>
    <row r="857" ht="18.600000000000001" customHeight="1"/>
    <row r="858" ht="18.600000000000001" customHeight="1"/>
    <row r="859" ht="18.600000000000001" customHeight="1"/>
    <row r="860" ht="18.600000000000001" customHeight="1"/>
    <row r="861" ht="18.600000000000001" customHeight="1"/>
    <row r="862" ht="18.600000000000001" customHeight="1"/>
    <row r="863" ht="18.600000000000001" customHeight="1"/>
    <row r="864" ht="18.600000000000001" customHeight="1"/>
    <row r="865" ht="18.600000000000001" customHeight="1"/>
    <row r="866" ht="18.600000000000001" customHeight="1"/>
    <row r="867" ht="18.600000000000001" customHeight="1"/>
    <row r="868" ht="18.600000000000001" customHeight="1"/>
    <row r="869" ht="18.600000000000001" customHeight="1"/>
    <row r="870" ht="18.600000000000001" customHeight="1"/>
    <row r="871" ht="18.600000000000001" customHeight="1"/>
    <row r="872" ht="18.600000000000001" customHeight="1"/>
    <row r="873" ht="18.600000000000001" customHeight="1"/>
    <row r="874" ht="18.600000000000001" customHeight="1"/>
    <row r="875" ht="18.600000000000001" customHeight="1"/>
    <row r="876" ht="18.600000000000001" customHeight="1"/>
    <row r="877" ht="18.600000000000001" customHeight="1"/>
    <row r="878" ht="18.600000000000001" customHeight="1"/>
    <row r="879" ht="18.600000000000001" customHeight="1"/>
    <row r="880" ht="18.600000000000001" customHeight="1"/>
    <row r="881" ht="18.600000000000001" customHeight="1"/>
    <row r="882" ht="18.600000000000001" customHeight="1"/>
    <row r="883" ht="18.600000000000001" customHeight="1"/>
    <row r="884" ht="18.600000000000001" customHeight="1"/>
    <row r="885" ht="18.600000000000001" customHeight="1"/>
    <row r="886" ht="18.600000000000001" customHeight="1"/>
    <row r="887" ht="18.600000000000001" customHeight="1"/>
    <row r="888" ht="18.600000000000001" customHeight="1"/>
    <row r="889" ht="18.600000000000001" customHeight="1"/>
    <row r="890" ht="18.600000000000001" customHeight="1"/>
    <row r="891" ht="18.600000000000001" customHeight="1"/>
    <row r="892" ht="18.600000000000001" customHeight="1"/>
    <row r="893" ht="18.600000000000001" customHeight="1"/>
    <row r="894" ht="18.600000000000001" customHeight="1"/>
    <row r="895" ht="18.600000000000001" customHeight="1"/>
    <row r="896" ht="18.600000000000001" customHeight="1"/>
    <row r="897" ht="18.600000000000001" customHeight="1"/>
    <row r="898" ht="18.600000000000001" customHeight="1"/>
    <row r="899" ht="18.600000000000001" customHeight="1"/>
    <row r="900" ht="18.600000000000001" customHeight="1"/>
    <row r="901" ht="18.600000000000001" customHeight="1"/>
    <row r="902" ht="18.600000000000001" customHeight="1"/>
    <row r="903" ht="18.600000000000001" customHeight="1"/>
    <row r="904" ht="18.600000000000001" customHeight="1"/>
    <row r="905" ht="18.600000000000001" customHeight="1"/>
    <row r="906" ht="18.600000000000001" customHeight="1"/>
    <row r="907" ht="18.600000000000001" customHeight="1"/>
    <row r="908" ht="18.600000000000001" customHeight="1"/>
    <row r="909" ht="18.600000000000001" customHeight="1"/>
    <row r="910" ht="18.600000000000001" customHeight="1"/>
    <row r="911" ht="18.600000000000001" customHeight="1"/>
    <row r="912" ht="18.600000000000001" customHeight="1"/>
    <row r="913" ht="18.600000000000001" customHeight="1"/>
    <row r="914" ht="18.600000000000001" customHeight="1"/>
    <row r="915" ht="18.600000000000001" customHeight="1"/>
    <row r="916" ht="18.600000000000001" customHeight="1"/>
    <row r="917" ht="18.600000000000001" customHeight="1"/>
    <row r="918" ht="18.600000000000001" customHeight="1"/>
    <row r="919" ht="18.600000000000001" customHeight="1"/>
    <row r="920" ht="18.600000000000001" customHeight="1"/>
    <row r="921" ht="18.600000000000001" customHeight="1"/>
    <row r="922" ht="18.600000000000001" customHeight="1"/>
    <row r="923" ht="18.600000000000001" customHeight="1"/>
    <row r="924" ht="18.600000000000001" customHeight="1"/>
    <row r="925" ht="18.600000000000001" customHeight="1"/>
    <row r="926" ht="18.600000000000001" customHeight="1"/>
    <row r="927" ht="18.600000000000001" customHeight="1"/>
    <row r="928" ht="18.600000000000001" customHeight="1"/>
    <row r="929" ht="18.600000000000001" customHeight="1"/>
    <row r="930" ht="18.600000000000001" customHeight="1"/>
    <row r="931" ht="18.600000000000001" customHeight="1"/>
    <row r="932" ht="18.600000000000001" customHeight="1"/>
    <row r="933" ht="18.600000000000001" customHeight="1"/>
    <row r="934" ht="18.600000000000001" customHeight="1"/>
    <row r="935" ht="18.600000000000001" customHeight="1"/>
    <row r="936" ht="18.600000000000001" customHeight="1"/>
    <row r="937" ht="18.600000000000001" customHeight="1"/>
    <row r="938" ht="18.600000000000001" customHeight="1"/>
    <row r="939" ht="18.600000000000001" customHeight="1"/>
    <row r="940" ht="18.600000000000001" customHeight="1"/>
    <row r="941" ht="18.600000000000001" customHeight="1"/>
    <row r="942" ht="18.600000000000001" customHeight="1"/>
    <row r="943" ht="18.600000000000001" customHeight="1"/>
    <row r="944" ht="18.600000000000001" customHeight="1"/>
    <row r="945" ht="18.600000000000001" customHeight="1"/>
    <row r="946" ht="18.600000000000001" customHeight="1"/>
    <row r="947" ht="18.600000000000001" customHeight="1"/>
    <row r="948" ht="18.600000000000001" customHeight="1"/>
    <row r="949" ht="18.600000000000001" customHeight="1"/>
    <row r="950" ht="18.600000000000001" customHeight="1"/>
    <row r="951" ht="18.600000000000001" customHeight="1"/>
    <row r="952" ht="18.600000000000001" customHeight="1"/>
    <row r="953" ht="18.600000000000001" customHeight="1"/>
    <row r="954" ht="18.600000000000001" customHeight="1"/>
    <row r="955" ht="18.600000000000001" customHeight="1"/>
    <row r="956" ht="18.600000000000001" customHeight="1"/>
    <row r="957" ht="18.600000000000001" customHeight="1"/>
    <row r="958" ht="18.600000000000001" customHeight="1"/>
    <row r="959" ht="18.600000000000001" customHeight="1"/>
    <row r="960" ht="18.600000000000001" customHeight="1"/>
    <row r="961" ht="18.600000000000001" customHeight="1"/>
    <row r="962" ht="18.600000000000001" customHeight="1"/>
    <row r="963" ht="18.600000000000001" customHeight="1"/>
    <row r="964" ht="18.600000000000001" customHeight="1"/>
    <row r="965" ht="18.600000000000001" customHeight="1"/>
    <row r="966" ht="18.600000000000001" customHeight="1"/>
    <row r="967" ht="18.600000000000001" customHeight="1"/>
    <row r="968" ht="18.600000000000001" customHeight="1"/>
    <row r="969" ht="18.600000000000001" customHeight="1"/>
    <row r="970" ht="18.600000000000001" customHeight="1"/>
    <row r="971" ht="18.600000000000001" customHeight="1"/>
    <row r="972" ht="18.600000000000001" customHeight="1"/>
    <row r="973" ht="18.600000000000001" customHeight="1"/>
    <row r="974" ht="18.600000000000001" customHeight="1"/>
    <row r="975" ht="18.600000000000001" customHeight="1"/>
    <row r="976" ht="18.600000000000001" customHeight="1"/>
    <row r="977" ht="18.600000000000001" customHeight="1"/>
    <row r="978" ht="18.600000000000001" customHeight="1"/>
    <row r="979" ht="18.600000000000001" customHeight="1"/>
    <row r="980" ht="18.600000000000001" customHeight="1"/>
    <row r="981" ht="18.600000000000001" customHeight="1"/>
    <row r="982" ht="18.600000000000001" customHeight="1"/>
    <row r="983" ht="18.600000000000001" customHeight="1"/>
    <row r="984" ht="18.600000000000001" customHeight="1"/>
    <row r="985" ht="18.600000000000001" customHeight="1"/>
    <row r="986" ht="18.600000000000001" customHeight="1"/>
    <row r="987" ht="18.600000000000001" customHeight="1"/>
    <row r="988" ht="18.600000000000001" customHeight="1"/>
    <row r="989" ht="18.600000000000001" customHeight="1"/>
    <row r="990" ht="18.600000000000001" customHeight="1"/>
    <row r="991" ht="18.600000000000001" customHeight="1"/>
    <row r="992" ht="18.600000000000001" customHeight="1"/>
    <row r="993" ht="18.600000000000001" customHeight="1"/>
    <row r="994" ht="18.600000000000001" customHeight="1"/>
    <row r="995" ht="18.600000000000001" customHeight="1"/>
    <row r="996" ht="18.600000000000001" customHeight="1"/>
    <row r="997" ht="18.600000000000001" customHeight="1"/>
    <row r="998" ht="18.600000000000001" customHeight="1"/>
    <row r="999" ht="18.600000000000001" customHeight="1"/>
    <row r="1000" ht="18.600000000000001" customHeight="1"/>
    <row r="1001" ht="18.600000000000001" customHeight="1"/>
    <row r="1002" ht="18.600000000000001" customHeight="1"/>
    <row r="1003" ht="18.600000000000001" customHeight="1"/>
    <row r="1004" ht="18.600000000000001" customHeight="1"/>
    <row r="1005" ht="18.600000000000001" customHeight="1"/>
    <row r="1006" ht="18.600000000000001" customHeight="1"/>
    <row r="1007" ht="18.600000000000001" customHeight="1"/>
    <row r="1008" ht="18.600000000000001" customHeight="1"/>
    <row r="1009" ht="18.600000000000001" customHeight="1"/>
    <row r="1010" ht="18.600000000000001" customHeight="1"/>
    <row r="1011" ht="18.600000000000001" customHeight="1"/>
    <row r="1012" ht="18.600000000000001" customHeight="1"/>
    <row r="1013" ht="18.600000000000001" customHeight="1"/>
    <row r="1014" ht="18.600000000000001" customHeight="1"/>
    <row r="1015" ht="18.600000000000001" customHeight="1"/>
    <row r="1016" ht="18.600000000000001" customHeight="1"/>
    <row r="1017" ht="18.600000000000001" customHeight="1"/>
    <row r="1018" ht="18.600000000000001" customHeight="1"/>
    <row r="1019" ht="18.600000000000001" customHeight="1"/>
    <row r="1020" ht="18.600000000000001" customHeight="1"/>
    <row r="1021" ht="18.600000000000001" customHeight="1"/>
    <row r="1022" ht="18.600000000000001" customHeight="1"/>
    <row r="1023" ht="18.600000000000001" customHeight="1"/>
    <row r="1024" ht="18.600000000000001" customHeight="1"/>
    <row r="1025" ht="18.600000000000001" customHeight="1"/>
  </sheetData>
  <mergeCells count="16">
    <mergeCell ref="A9:N9"/>
    <mergeCell ref="A19:N19"/>
    <mergeCell ref="A18:N18"/>
    <mergeCell ref="A15:N15"/>
    <mergeCell ref="A10:N10"/>
    <mergeCell ref="A11:N11"/>
    <mergeCell ref="A14:N14"/>
    <mergeCell ref="A16:N16"/>
    <mergeCell ref="A8:N8"/>
    <mergeCell ref="A1:N1"/>
    <mergeCell ref="A6:N6"/>
    <mergeCell ref="A7:N7"/>
    <mergeCell ref="A4:N4"/>
    <mergeCell ref="A5:N5"/>
    <mergeCell ref="A2:N2"/>
    <mergeCell ref="A3:N3"/>
  </mergeCells>
  <phoneticPr fontId="16"/>
  <pageMargins left="0.7" right="0.7" top="0.75" bottom="0.75" header="0.3" footer="0.3"/>
  <pageSetup paperSize="9" scale="59" orientation="portrait" horizontalDpi="300" verticalDpi="300" r:id="rId1"/>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N37"/>
  <sheetViews>
    <sheetView view="pageBreakPreview" zoomScale="75" zoomScaleNormal="75" zoomScaleSheetLayoutView="75" workbookViewId="0">
      <selection activeCell="G19" sqref="G19"/>
    </sheetView>
  </sheetViews>
  <sheetFormatPr defaultColWidth="9" defaultRowHeight="14.4"/>
  <cols>
    <col min="1" max="1" width="231.88671875" style="6" customWidth="1"/>
    <col min="2" max="2" width="33.109375" style="4" hidden="1" customWidth="1"/>
    <col min="3" max="3" width="23.109375" style="5" hidden="1" customWidth="1"/>
    <col min="4" max="16384" width="9" style="7"/>
  </cols>
  <sheetData>
    <row r="1" spans="1:14" s="60" customFormat="1" ht="46.2" customHeight="1" thickBot="1">
      <c r="A1" s="225" t="s">
        <v>301</v>
      </c>
      <c r="B1" s="58" t="s">
        <v>0</v>
      </c>
      <c r="C1" s="59" t="s">
        <v>2</v>
      </c>
    </row>
    <row r="2" spans="1:14" s="56" customFormat="1" ht="53.25" customHeight="1">
      <c r="A2" s="334" t="s">
        <v>500</v>
      </c>
      <c r="B2" s="3"/>
      <c r="C2" s="841"/>
    </row>
    <row r="3" spans="1:14" s="56" customFormat="1" ht="268.2" customHeight="1">
      <c r="A3" s="320" t="s">
        <v>501</v>
      </c>
      <c r="B3" s="69"/>
      <c r="C3" s="842"/>
    </row>
    <row r="4" spans="1:14" s="56" customFormat="1" ht="46.2" customHeight="1" thickBot="1">
      <c r="A4" s="189" t="s">
        <v>502</v>
      </c>
    </row>
    <row r="5" spans="1:14" s="56" customFormat="1" ht="53.25" customHeight="1">
      <c r="A5" s="364" t="s">
        <v>503</v>
      </c>
      <c r="B5" s="3"/>
      <c r="C5" s="841"/>
    </row>
    <row r="6" spans="1:14" s="56" customFormat="1" ht="321.60000000000002" customHeight="1">
      <c r="A6" s="404" t="s">
        <v>504</v>
      </c>
      <c r="B6" s="69"/>
      <c r="C6" s="842"/>
      <c r="D6" t="s">
        <v>219</v>
      </c>
    </row>
    <row r="7" spans="1:14" s="56" customFormat="1" ht="43.2" customHeight="1" thickBot="1">
      <c r="A7" s="189" t="s">
        <v>505</v>
      </c>
    </row>
    <row r="8" spans="1:14" s="56" customFormat="1" ht="53.25" customHeight="1">
      <c r="A8" s="335" t="s">
        <v>506</v>
      </c>
      <c r="B8" s="296"/>
      <c r="C8" s="841"/>
    </row>
    <row r="9" spans="1:14" s="56" customFormat="1" ht="373.2" customHeight="1">
      <c r="A9" s="321" t="s">
        <v>507</v>
      </c>
      <c r="B9" s="297"/>
      <c r="C9" s="842"/>
    </row>
    <row r="10" spans="1:14" s="56" customFormat="1" ht="40.200000000000003" customHeight="1" thickBot="1">
      <c r="A10" s="298" t="s">
        <v>508</v>
      </c>
    </row>
    <row r="11" spans="1:14" s="56" customFormat="1" ht="53.25" hidden="1" customHeight="1">
      <c r="A11" s="367"/>
      <c r="B11" s="365"/>
      <c r="C11" s="365"/>
      <c r="D11" s="365"/>
      <c r="E11" s="365"/>
      <c r="F11" s="365"/>
      <c r="G11" s="365"/>
      <c r="H11" s="365"/>
      <c r="I11" s="365"/>
      <c r="J11" s="365"/>
      <c r="K11" s="365"/>
      <c r="L11" s="365"/>
      <c r="M11" s="365"/>
      <c r="N11" s="366"/>
    </row>
    <row r="12" spans="1:14" s="56" customFormat="1" ht="249.6" hidden="1" customHeight="1" thickBot="1">
      <c r="A12" s="382"/>
      <c r="B12" s="383"/>
      <c r="C12" s="383"/>
      <c r="D12" s="383"/>
      <c r="E12" s="383"/>
      <c r="F12" s="383"/>
      <c r="G12" s="383"/>
      <c r="H12" s="383"/>
      <c r="I12" s="383"/>
      <c r="J12" s="383"/>
      <c r="K12" s="383"/>
      <c r="L12" s="383"/>
      <c r="M12" s="383"/>
      <c r="N12" s="384"/>
    </row>
    <row r="13" spans="1:14" s="56" customFormat="1" ht="42.6" hidden="1" customHeight="1" thickBot="1">
      <c r="A13" s="189"/>
    </row>
    <row r="14" spans="1:14" s="56" customFormat="1" ht="42.6" customHeight="1">
      <c r="A14" s="336"/>
    </row>
    <row r="15" spans="1:14" s="56" customFormat="1" ht="39" customHeight="1">
      <c r="A15" s="56" t="s">
        <v>226</v>
      </c>
    </row>
    <row r="16" spans="1:14" s="56" customFormat="1" ht="32.25" customHeight="1">
      <c r="A16" s="56" t="s">
        <v>227</v>
      </c>
    </row>
    <row r="17" spans="1:3" s="56" customFormat="1" ht="36.75" customHeight="1">
      <c r="A17" s="6"/>
      <c r="B17" s="4"/>
      <c r="C17" s="5"/>
    </row>
    <row r="18" spans="1:3" s="56" customFormat="1" ht="33" customHeight="1">
      <c r="A18" s="6"/>
      <c r="B18" s="4"/>
      <c r="C18" s="5"/>
    </row>
    <row r="19" spans="1:3" s="56" customFormat="1" ht="36.75" customHeight="1">
      <c r="A19" s="6"/>
      <c r="B19" s="4"/>
      <c r="C19" s="5"/>
    </row>
    <row r="20" spans="1:3" s="56" customFormat="1" ht="36.75" customHeight="1">
      <c r="A20" s="6"/>
      <c r="B20" s="4"/>
      <c r="C20" s="5"/>
    </row>
    <row r="21" spans="1:3" s="56" customFormat="1" ht="25.5" customHeight="1">
      <c r="A21" s="6"/>
      <c r="B21" s="4"/>
      <c r="C21" s="5"/>
    </row>
    <row r="22" spans="1:3" s="56" customFormat="1" ht="32.25" customHeight="1">
      <c r="A22" s="6"/>
      <c r="B22" s="4"/>
      <c r="C22" s="5"/>
    </row>
    <row r="23" spans="1:3" s="56" customFormat="1" ht="30.75" customHeight="1">
      <c r="A23" s="6"/>
      <c r="B23" s="4"/>
      <c r="C23" s="5"/>
    </row>
    <row r="24" spans="1:3" s="56" customFormat="1" ht="42.75" customHeight="1">
      <c r="A24" s="6"/>
      <c r="B24" s="4"/>
      <c r="C24" s="5"/>
    </row>
    <row r="25" spans="1:3" s="56" customFormat="1" ht="43.5" customHeight="1">
      <c r="A25" s="6"/>
      <c r="B25" s="4"/>
      <c r="C25" s="5"/>
    </row>
    <row r="26" spans="1:3" s="56" customFormat="1" ht="27.75" customHeight="1">
      <c r="A26" s="6"/>
      <c r="B26" s="4"/>
      <c r="C26" s="5"/>
    </row>
    <row r="27" spans="1:3" s="56" customFormat="1" ht="30.75" customHeight="1">
      <c r="A27" s="6"/>
      <c r="B27" s="4"/>
      <c r="C27" s="5"/>
    </row>
    <row r="28" spans="1:3" s="8" customFormat="1" ht="29.25" customHeight="1">
      <c r="A28" s="6"/>
      <c r="B28" s="4"/>
      <c r="C28" s="5"/>
    </row>
    <row r="29" spans="1:3" ht="27" customHeight="1"/>
    <row r="30" spans="1:3" ht="27" customHeight="1"/>
    <row r="31" spans="1:3" s="56" customFormat="1" ht="27" customHeight="1">
      <c r="A31" s="6"/>
      <c r="B31" s="4"/>
      <c r="C31" s="5"/>
    </row>
    <row r="32" spans="1:3" s="56" customFormat="1" ht="27" customHeight="1">
      <c r="A32" s="6"/>
      <c r="B32" s="4"/>
      <c r="C32" s="5"/>
    </row>
    <row r="33" spans="1:3" s="56" customFormat="1" ht="27" customHeight="1">
      <c r="A33" s="6"/>
      <c r="B33" s="4"/>
      <c r="C33" s="5"/>
    </row>
    <row r="34" spans="1:3" s="56" customFormat="1" ht="27" customHeight="1">
      <c r="A34" s="6"/>
      <c r="B34" s="4"/>
      <c r="C34" s="5"/>
    </row>
    <row r="35" spans="1:3" s="56" customFormat="1" ht="27" customHeight="1">
      <c r="A35" s="6"/>
      <c r="B35" s="4"/>
      <c r="C35" s="5"/>
    </row>
    <row r="36" spans="1:3" s="56" customFormat="1" ht="27" customHeight="1">
      <c r="A36" s="6"/>
      <c r="B36" s="4"/>
      <c r="C36" s="5"/>
    </row>
    <row r="37" spans="1:3" s="56" customFormat="1" ht="27" customHeight="1">
      <c r="A37" s="6"/>
      <c r="B37" s="4"/>
      <c r="C37" s="5"/>
    </row>
  </sheetData>
  <mergeCells count="3">
    <mergeCell ref="C2:C3"/>
    <mergeCell ref="C5:C6"/>
    <mergeCell ref="C8:C9"/>
  </mergeCells>
  <phoneticPr fontId="16"/>
  <hyperlinks>
    <hyperlink ref="A4" r:id="rId1" xr:uid="{4DDB5695-8AA6-48F7-8073-19632F913C62}"/>
    <hyperlink ref="A7" r:id="rId2" xr:uid="{36B6EB7A-67F8-4D55-BE39-D1C2781AD7F0}"/>
    <hyperlink ref="A10" r:id="rId3" xr:uid="{440CB073-B41E-4DC7-B6D5-E420AC5A18F4}"/>
  </hyperlinks>
  <pageMargins left="0" right="0" top="0.19685039370078741" bottom="0.39370078740157483" header="0" footer="0.19685039370078741"/>
  <pageSetup paperSize="8" scale="55" orientation="portrait" horizontalDpi="300" verticalDpi="300"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D61E0-C409-4505-9502-76758B85CCC6}">
  <dimension ref="A1:Y104"/>
  <sheetViews>
    <sheetView view="pageBreakPreview" zoomScaleNormal="94" zoomScaleSheetLayoutView="100" workbookViewId="0">
      <selection activeCell="X22" sqref="X22"/>
    </sheetView>
  </sheetViews>
  <sheetFormatPr defaultColWidth="8.88671875" defaultRowHeight="13.2"/>
  <cols>
    <col min="1" max="1" width="3.109375" style="204" customWidth="1"/>
    <col min="2" max="2" width="2.6640625" style="204" customWidth="1"/>
    <col min="3" max="4" width="14.77734375" style="204" customWidth="1"/>
    <col min="5" max="5" width="14.77734375" style="414" customWidth="1"/>
    <col min="6" max="6" width="8.88671875" style="414"/>
    <col min="7" max="7" width="5.21875" style="414" customWidth="1"/>
    <col min="8" max="8" width="12.5546875" style="204" customWidth="1"/>
    <col min="9" max="9" width="8.88671875" style="204"/>
    <col min="10" max="10" width="6.33203125" style="204" customWidth="1"/>
    <col min="11" max="13" width="8.88671875" style="204"/>
    <col min="14" max="14" width="4.33203125" style="204" customWidth="1"/>
    <col min="15" max="15" width="6.44140625" style="204" customWidth="1"/>
    <col min="16" max="19" width="8.88671875" style="204"/>
    <col min="20" max="20" width="2.21875" style="204" customWidth="1"/>
    <col min="21" max="24" width="8.88671875" style="204"/>
    <col min="25" max="25" width="5.44140625" style="204" customWidth="1"/>
    <col min="26" max="16384" width="8.88671875" style="204"/>
  </cols>
  <sheetData>
    <row r="1" spans="1:25" ht="39.6" customHeight="1">
      <c r="A1" s="406"/>
      <c r="B1" s="406"/>
      <c r="C1" s="406"/>
      <c r="D1" s="607"/>
      <c r="E1" s="607"/>
      <c r="F1" s="607"/>
      <c r="G1" s="607"/>
      <c r="H1" s="607"/>
      <c r="I1" s="607"/>
      <c r="J1" s="608"/>
      <c r="K1" s="608"/>
      <c r="L1" s="608"/>
      <c r="M1" s="608"/>
      <c r="N1" s="608"/>
      <c r="O1" s="608"/>
      <c r="P1" s="608"/>
      <c r="Q1" s="406"/>
      <c r="R1" s="406"/>
      <c r="S1" s="406"/>
      <c r="T1" s="406"/>
      <c r="U1" s="407"/>
      <c r="V1" s="407"/>
      <c r="W1" s="407"/>
      <c r="X1" s="407"/>
      <c r="Y1" s="407"/>
    </row>
    <row r="2" spans="1:25" ht="37.200000000000003" customHeight="1" thickBot="1">
      <c r="A2" s="406"/>
      <c r="B2" s="406"/>
      <c r="C2" s="851" t="s">
        <v>518</v>
      </c>
      <c r="D2" s="851"/>
      <c r="E2" s="851"/>
      <c r="F2" s="851"/>
      <c r="G2" s="851"/>
      <c r="H2" s="851"/>
      <c r="I2" s="851"/>
      <c r="J2" s="851"/>
      <c r="K2" s="851"/>
      <c r="L2" s="851"/>
      <c r="M2" s="851"/>
      <c r="N2" s="406"/>
      <c r="O2" s="406"/>
      <c r="P2" s="406"/>
      <c r="Q2" s="406"/>
      <c r="R2" s="406"/>
      <c r="S2" s="544"/>
      <c r="T2" s="407"/>
      <c r="U2" s="407"/>
      <c r="V2" s="407"/>
      <c r="W2" s="407"/>
      <c r="X2" s="407"/>
      <c r="Y2" s="407"/>
    </row>
    <row r="3" spans="1:25" ht="32.4" customHeight="1" thickTop="1">
      <c r="A3" s="406"/>
      <c r="B3" s="406"/>
      <c r="C3" s="406"/>
      <c r="D3" s="406"/>
      <c r="E3" s="406"/>
      <c r="F3" s="406"/>
      <c r="G3" s="406"/>
      <c r="H3" s="406"/>
      <c r="I3" s="406"/>
      <c r="J3" s="406"/>
      <c r="K3" s="406"/>
      <c r="L3" s="406"/>
      <c r="M3" s="406"/>
      <c r="N3" s="854"/>
      <c r="O3" s="855"/>
      <c r="P3" s="855"/>
      <c r="Q3" s="855"/>
      <c r="R3" s="855"/>
      <c r="S3" s="856"/>
      <c r="T3" s="857"/>
      <c r="U3" s="407"/>
      <c r="V3" s="407"/>
      <c r="W3" s="407"/>
      <c r="X3" s="407"/>
      <c r="Y3" s="407"/>
    </row>
    <row r="4" spans="1:25" ht="11.4" customHeight="1">
      <c r="A4" s="406"/>
      <c r="B4" s="406"/>
      <c r="C4" s="406"/>
      <c r="D4" s="406"/>
      <c r="E4" s="406"/>
      <c r="F4" s="406"/>
      <c r="G4" s="406"/>
      <c r="H4" s="406"/>
      <c r="I4" s="406"/>
      <c r="J4" s="406"/>
      <c r="K4" s="406"/>
      <c r="L4" s="406"/>
      <c r="M4" s="406"/>
      <c r="N4" s="858"/>
      <c r="O4" s="859"/>
      <c r="P4" s="859"/>
      <c r="Q4" s="859"/>
      <c r="R4" s="859"/>
      <c r="S4" s="859"/>
      <c r="T4" s="860"/>
      <c r="U4" s="407"/>
      <c r="V4" s="407"/>
      <c r="W4" s="407"/>
      <c r="X4" s="407"/>
      <c r="Y4" s="407"/>
    </row>
    <row r="5" spans="1:25" ht="23.4" customHeight="1">
      <c r="A5" s="406"/>
      <c r="B5" s="406"/>
      <c r="C5" s="406"/>
      <c r="D5" s="406"/>
      <c r="E5" s="406"/>
      <c r="F5" s="406"/>
      <c r="G5" s="406"/>
      <c r="H5" s="406"/>
      <c r="I5" s="406"/>
      <c r="J5" s="406"/>
      <c r="K5" s="406"/>
      <c r="L5" s="406"/>
      <c r="M5" s="406"/>
      <c r="N5" s="858"/>
      <c r="O5" s="859"/>
      <c r="P5" s="859"/>
      <c r="Q5" s="859"/>
      <c r="R5" s="859"/>
      <c r="S5" s="859"/>
      <c r="T5" s="860"/>
      <c r="U5" s="407"/>
      <c r="V5" s="407"/>
      <c r="W5" s="407"/>
      <c r="X5" s="407"/>
      <c r="Y5" s="407"/>
    </row>
    <row r="6" spans="1:25" ht="16.2">
      <c r="A6" s="406"/>
      <c r="B6" s="406"/>
      <c r="C6" s="406"/>
      <c r="D6" s="406"/>
      <c r="E6" s="406"/>
      <c r="F6" s="406"/>
      <c r="G6" s="406"/>
      <c r="H6" s="406"/>
      <c r="I6" s="406"/>
      <c r="J6" s="406"/>
      <c r="K6" s="406"/>
      <c r="L6" s="406"/>
      <c r="M6" s="406"/>
      <c r="N6" s="858"/>
      <c r="O6" s="859"/>
      <c r="P6" s="859"/>
      <c r="Q6" s="859"/>
      <c r="R6" s="859"/>
      <c r="S6" s="859"/>
      <c r="T6" s="860"/>
      <c r="U6" s="407"/>
      <c r="V6" s="407"/>
      <c r="W6" s="407"/>
      <c r="X6" s="407"/>
      <c r="Y6" s="407"/>
    </row>
    <row r="7" spans="1:25" ht="11.4" customHeight="1">
      <c r="A7" s="406"/>
      <c r="B7" s="406"/>
      <c r="C7" s="406"/>
      <c r="D7" s="406"/>
      <c r="E7" s="406"/>
      <c r="F7" s="406"/>
      <c r="G7" s="406"/>
      <c r="H7" s="406"/>
      <c r="I7" s="406"/>
      <c r="J7" s="406"/>
      <c r="K7" s="406"/>
      <c r="L7" s="406"/>
      <c r="M7" s="406"/>
      <c r="N7" s="858"/>
      <c r="O7" s="859"/>
      <c r="P7" s="859"/>
      <c r="Q7" s="859"/>
      <c r="R7" s="859"/>
      <c r="S7" s="861"/>
      <c r="T7" s="862"/>
      <c r="U7" s="407"/>
      <c r="V7" s="407"/>
      <c r="W7" s="407"/>
      <c r="X7" s="407"/>
      <c r="Y7" s="407"/>
    </row>
    <row r="8" spans="1:25" ht="16.2" customHeight="1">
      <c r="A8" s="406"/>
      <c r="B8" s="406"/>
      <c r="C8" s="406"/>
      <c r="D8" s="406"/>
      <c r="E8" s="406"/>
      <c r="F8" s="406"/>
      <c r="G8" s="406"/>
      <c r="H8" s="406"/>
      <c r="I8" s="406"/>
      <c r="J8" s="406"/>
      <c r="K8" s="406"/>
      <c r="L8" s="406"/>
      <c r="M8" s="406"/>
      <c r="N8" s="858"/>
      <c r="O8" s="859"/>
      <c r="P8" s="859"/>
      <c r="Q8" s="859"/>
      <c r="R8" s="859"/>
      <c r="S8" s="861"/>
      <c r="T8" s="862"/>
      <c r="U8" s="407"/>
      <c r="V8" s="407"/>
      <c r="W8" s="407"/>
      <c r="X8" s="407"/>
      <c r="Y8" s="407"/>
    </row>
    <row r="9" spans="1:25" ht="16.2" customHeight="1">
      <c r="A9" s="406"/>
      <c r="B9" s="406"/>
      <c r="C9" s="406"/>
      <c r="D9" s="406"/>
      <c r="E9" s="406"/>
      <c r="F9" s="406"/>
      <c r="G9" s="406"/>
      <c r="H9" s="406"/>
      <c r="I9" s="406"/>
      <c r="J9" s="406"/>
      <c r="K9" s="406"/>
      <c r="L9" s="406"/>
      <c r="M9" s="406"/>
      <c r="N9" s="858"/>
      <c r="O9" s="859"/>
      <c r="P9" s="859"/>
      <c r="Q9" s="859"/>
      <c r="R9" s="859"/>
      <c r="S9" s="861"/>
      <c r="T9" s="862"/>
      <c r="U9" s="407"/>
      <c r="V9" s="407"/>
      <c r="W9" s="407"/>
      <c r="X9" s="407"/>
      <c r="Y9" s="407"/>
    </row>
    <row r="10" spans="1:25" ht="11.4" customHeight="1">
      <c r="A10" s="406"/>
      <c r="B10" s="406"/>
      <c r="C10" s="406"/>
      <c r="D10" s="406"/>
      <c r="E10" s="406"/>
      <c r="F10" s="406"/>
      <c r="G10" s="406"/>
      <c r="H10" s="406"/>
      <c r="I10" s="406"/>
      <c r="J10" s="406"/>
      <c r="K10" s="406"/>
      <c r="L10" s="406"/>
      <c r="M10" s="406"/>
      <c r="N10" s="858"/>
      <c r="O10" s="859"/>
      <c r="P10" s="859"/>
      <c r="Q10" s="859"/>
      <c r="R10" s="859"/>
      <c r="S10" s="861"/>
      <c r="T10" s="862"/>
      <c r="U10" s="407"/>
      <c r="V10" s="407"/>
      <c r="W10" s="407"/>
      <c r="X10" s="407"/>
      <c r="Y10" s="407"/>
    </row>
    <row r="11" spans="1:25" ht="107.4" customHeight="1">
      <c r="A11" s="406"/>
      <c r="B11" s="406"/>
      <c r="C11" s="406"/>
      <c r="D11" s="406"/>
      <c r="E11" s="406"/>
      <c r="F11" s="406"/>
      <c r="G11" s="406"/>
      <c r="H11" s="406"/>
      <c r="I11" s="406"/>
      <c r="J11" s="406"/>
      <c r="K11" s="406"/>
      <c r="L11" s="406"/>
      <c r="M11" s="406"/>
      <c r="N11" s="858"/>
      <c r="O11" s="859"/>
      <c r="P11" s="859"/>
      <c r="Q11" s="859"/>
      <c r="R11" s="859"/>
      <c r="S11" s="861"/>
      <c r="T11" s="862"/>
      <c r="U11" s="407"/>
      <c r="V11" s="407"/>
      <c r="W11" s="407"/>
      <c r="X11" s="407"/>
      <c r="Y11" s="407"/>
    </row>
    <row r="12" spans="1:25" ht="16.2">
      <c r="A12" s="406"/>
      <c r="B12" s="406"/>
      <c r="C12" s="406"/>
      <c r="D12" s="406"/>
      <c r="E12" s="406"/>
      <c r="F12" s="406"/>
      <c r="G12" s="406"/>
      <c r="H12" s="406"/>
      <c r="I12" s="406"/>
      <c r="J12" s="406"/>
      <c r="K12" s="406"/>
      <c r="L12" s="406"/>
      <c r="M12" s="406"/>
      <c r="N12" s="858"/>
      <c r="O12" s="859"/>
      <c r="P12" s="859"/>
      <c r="Q12" s="859"/>
      <c r="R12" s="859"/>
      <c r="S12" s="859"/>
      <c r="T12" s="860"/>
      <c r="U12" s="407"/>
      <c r="V12" s="407"/>
      <c r="W12" s="407"/>
      <c r="X12" s="407"/>
      <c r="Y12" s="407"/>
    </row>
    <row r="13" spans="1:25" ht="11.4" customHeight="1">
      <c r="A13" s="406"/>
      <c r="B13" s="406"/>
      <c r="C13" s="406"/>
      <c r="D13" s="406"/>
      <c r="E13" s="406"/>
      <c r="F13" s="406"/>
      <c r="G13" s="406"/>
      <c r="H13" s="406"/>
      <c r="I13" s="406"/>
      <c r="J13" s="406"/>
      <c r="K13" s="406"/>
      <c r="L13" s="406"/>
      <c r="M13" s="406"/>
      <c r="N13" s="858"/>
      <c r="O13" s="859"/>
      <c r="P13" s="859"/>
      <c r="Q13" s="859"/>
      <c r="R13" s="859"/>
      <c r="S13" s="859"/>
      <c r="T13" s="860"/>
      <c r="U13" s="407"/>
      <c r="V13" s="407"/>
      <c r="W13" s="407"/>
      <c r="X13" s="407"/>
      <c r="Y13" s="407"/>
    </row>
    <row r="14" spans="1:25" ht="24" customHeight="1">
      <c r="A14" s="406"/>
      <c r="B14" s="406"/>
      <c r="C14" s="406"/>
      <c r="D14" s="406"/>
      <c r="E14" s="406"/>
      <c r="F14" s="406"/>
      <c r="G14" s="406"/>
      <c r="H14" s="406"/>
      <c r="I14" s="406"/>
      <c r="J14" s="406"/>
      <c r="K14" s="406"/>
      <c r="L14" s="406"/>
      <c r="M14" s="406"/>
      <c r="N14" s="858"/>
      <c r="O14" s="859"/>
      <c r="P14" s="859"/>
      <c r="Q14" s="859"/>
      <c r="R14" s="859"/>
      <c r="S14" s="859"/>
      <c r="T14" s="860"/>
      <c r="U14" s="407"/>
      <c r="V14" s="407"/>
      <c r="W14" s="407"/>
      <c r="X14" s="407"/>
      <c r="Y14" s="407"/>
    </row>
    <row r="15" spans="1:25" ht="16.2">
      <c r="A15" s="406"/>
      <c r="B15" s="406"/>
      <c r="C15" s="406"/>
      <c r="D15" s="406"/>
      <c r="E15" s="406"/>
      <c r="F15" s="406"/>
      <c r="G15" s="406"/>
      <c r="H15" s="406"/>
      <c r="I15" s="406"/>
      <c r="J15" s="406"/>
      <c r="K15" s="406"/>
      <c r="L15" s="406"/>
      <c r="M15" s="406"/>
      <c r="N15" s="858"/>
      <c r="O15" s="859"/>
      <c r="P15" s="859"/>
      <c r="Q15" s="859"/>
      <c r="R15" s="859"/>
      <c r="S15" s="859"/>
      <c r="T15" s="860"/>
      <c r="U15" s="407"/>
      <c r="V15" s="407"/>
      <c r="W15" s="407"/>
      <c r="X15" s="407"/>
      <c r="Y15" s="407"/>
    </row>
    <row r="16" spans="1:25" ht="32.4" customHeight="1">
      <c r="A16" s="406"/>
      <c r="B16" s="406"/>
      <c r="C16" s="406"/>
      <c r="D16" s="406" t="s">
        <v>519</v>
      </c>
      <c r="E16" s="406" t="s">
        <v>520</v>
      </c>
      <c r="F16" s="848" t="s">
        <v>521</v>
      </c>
      <c r="G16" s="848"/>
      <c r="H16" s="406" t="s">
        <v>519</v>
      </c>
      <c r="I16" s="848" t="s">
        <v>522</v>
      </c>
      <c r="J16" s="848"/>
      <c r="K16" s="848" t="s">
        <v>523</v>
      </c>
      <c r="L16" s="848"/>
      <c r="M16" s="406"/>
      <c r="N16" s="858"/>
      <c r="O16" s="863" t="s">
        <v>526</v>
      </c>
      <c r="P16" s="863"/>
      <c r="Q16" s="863"/>
      <c r="R16" s="864" t="s">
        <v>528</v>
      </c>
      <c r="S16" s="864"/>
      <c r="T16" s="860"/>
      <c r="U16" s="407"/>
      <c r="V16" s="407"/>
      <c r="W16" s="407"/>
      <c r="X16" s="407"/>
      <c r="Y16" s="407"/>
    </row>
    <row r="17" spans="1:25" ht="32.4" customHeight="1">
      <c r="A17" s="406"/>
      <c r="B17" s="406"/>
      <c r="C17" s="406"/>
      <c r="D17" s="849" t="s">
        <v>524</v>
      </c>
      <c r="E17" s="849"/>
      <c r="F17" s="849"/>
      <c r="G17" s="406"/>
      <c r="H17" s="849" t="s">
        <v>525</v>
      </c>
      <c r="I17" s="849"/>
      <c r="J17" s="849"/>
      <c r="K17" s="850"/>
      <c r="L17" s="406"/>
      <c r="M17" s="406"/>
      <c r="N17" s="858"/>
      <c r="O17" s="865" t="s">
        <v>519</v>
      </c>
      <c r="P17" s="865"/>
      <c r="Q17" s="865"/>
      <c r="R17" s="863" t="s">
        <v>527</v>
      </c>
      <c r="S17" s="863"/>
      <c r="T17" s="866"/>
      <c r="U17" s="407"/>
      <c r="V17" s="407"/>
      <c r="W17" s="407"/>
      <c r="X17" s="407"/>
      <c r="Y17" s="407"/>
    </row>
    <row r="18" spans="1:25" ht="6.6" customHeight="1">
      <c r="A18" s="406"/>
      <c r="B18" s="406"/>
      <c r="C18" s="406"/>
      <c r="D18" s="406"/>
      <c r="E18" s="406"/>
      <c r="F18" s="406"/>
      <c r="G18" s="406"/>
      <c r="H18" s="406"/>
      <c r="I18" s="406"/>
      <c r="J18" s="406"/>
      <c r="K18" s="406"/>
      <c r="L18" s="406"/>
      <c r="M18" s="406"/>
      <c r="N18" s="858"/>
      <c r="O18" s="859" t="s">
        <v>210</v>
      </c>
      <c r="P18" s="859"/>
      <c r="Q18" s="859"/>
      <c r="R18" s="859"/>
      <c r="S18" s="859"/>
      <c r="T18" s="860"/>
      <c r="U18" s="407"/>
      <c r="V18" s="407"/>
      <c r="W18" s="407"/>
      <c r="X18" s="878"/>
      <c r="Y18" s="407"/>
    </row>
    <row r="19" spans="1:25" ht="24" customHeight="1">
      <c r="A19" s="406"/>
      <c r="B19" s="406"/>
      <c r="C19" s="406"/>
      <c r="D19" s="406"/>
      <c r="E19" s="406"/>
      <c r="F19" s="406"/>
      <c r="G19" s="406"/>
      <c r="H19" s="406"/>
      <c r="I19" s="406"/>
      <c r="J19" s="406"/>
      <c r="K19" s="406"/>
      <c r="L19" s="406"/>
      <c r="M19" s="406"/>
      <c r="N19" s="858"/>
      <c r="O19" s="870"/>
      <c r="P19" s="871" t="s">
        <v>529</v>
      </c>
      <c r="Q19" s="871"/>
      <c r="R19" s="871"/>
      <c r="S19" s="870"/>
      <c r="T19" s="860"/>
      <c r="U19" s="407"/>
      <c r="V19" s="407"/>
      <c r="W19" s="407"/>
      <c r="X19" s="407"/>
      <c r="Y19" s="407"/>
    </row>
    <row r="20" spans="1:25" ht="16.2" customHeight="1" thickBot="1">
      <c r="A20" s="406"/>
      <c r="B20" s="406"/>
      <c r="C20" s="406"/>
      <c r="D20" s="406"/>
      <c r="E20" s="406"/>
      <c r="F20" s="406"/>
      <c r="G20" s="406"/>
      <c r="H20" s="406"/>
      <c r="I20" s="406"/>
      <c r="J20" s="406"/>
      <c r="K20" s="406"/>
      <c r="L20" s="406"/>
      <c r="M20" s="406"/>
      <c r="N20" s="867"/>
      <c r="O20" s="868"/>
      <c r="P20" s="868"/>
      <c r="Q20" s="868"/>
      <c r="R20" s="868"/>
      <c r="S20" s="868"/>
      <c r="T20" s="869"/>
      <c r="U20" s="407"/>
      <c r="V20" s="407"/>
      <c r="W20" s="407"/>
      <c r="X20" s="407"/>
      <c r="Y20" s="407"/>
    </row>
    <row r="21" spans="1:25" ht="16.8" thickTop="1">
      <c r="A21" s="406"/>
      <c r="B21" s="406"/>
      <c r="C21" s="853" t="s">
        <v>530</v>
      </c>
      <c r="D21" s="853"/>
      <c r="E21" s="853"/>
      <c r="F21" s="853"/>
      <c r="G21" s="853"/>
      <c r="H21" s="853"/>
      <c r="I21" s="853"/>
      <c r="J21" s="853"/>
      <c r="K21" s="853"/>
      <c r="L21" s="853"/>
      <c r="M21" s="853"/>
      <c r="N21" s="853"/>
      <c r="O21" s="853"/>
      <c r="P21" s="853"/>
      <c r="Q21" s="853"/>
      <c r="R21" s="853"/>
      <c r="S21" s="853"/>
      <c r="T21" s="853"/>
      <c r="U21" s="407"/>
      <c r="V21" s="407"/>
      <c r="W21" s="407"/>
      <c r="X21" s="407"/>
      <c r="Y21" s="407"/>
    </row>
    <row r="22" spans="1:25" ht="48.6" customHeight="1">
      <c r="A22" s="406"/>
      <c r="B22" s="406"/>
      <c r="C22" s="853"/>
      <c r="D22" s="853"/>
      <c r="E22" s="853"/>
      <c r="F22" s="853"/>
      <c r="G22" s="853"/>
      <c r="H22" s="853"/>
      <c r="I22" s="853"/>
      <c r="J22" s="853"/>
      <c r="K22" s="853"/>
      <c r="L22" s="853"/>
      <c r="M22" s="853"/>
      <c r="N22" s="853"/>
      <c r="O22" s="853"/>
      <c r="P22" s="853"/>
      <c r="Q22" s="853"/>
      <c r="R22" s="853"/>
      <c r="S22" s="853"/>
      <c r="T22" s="853"/>
      <c r="U22" s="407"/>
      <c r="V22" s="407"/>
      <c r="W22" s="407"/>
      <c r="X22" s="407"/>
      <c r="Y22" s="407"/>
    </row>
    <row r="23" spans="1:25" ht="48.6" customHeight="1">
      <c r="A23" s="406"/>
      <c r="B23" s="406"/>
      <c r="C23" s="852" t="s">
        <v>532</v>
      </c>
      <c r="D23" s="852"/>
      <c r="E23" s="852"/>
      <c r="F23" s="872" t="s">
        <v>531</v>
      </c>
      <c r="G23" s="872"/>
      <c r="H23" s="872"/>
      <c r="I23" s="872"/>
      <c r="J23" s="872"/>
      <c r="K23" s="872"/>
      <c r="L23" s="872"/>
      <c r="M23" s="872"/>
      <c r="N23" s="872"/>
      <c r="O23" s="872"/>
      <c r="P23" s="852" t="s">
        <v>533</v>
      </c>
      <c r="Q23" s="852"/>
      <c r="R23" s="852"/>
      <c r="S23" s="852"/>
      <c r="T23" s="874"/>
      <c r="U23" s="407"/>
      <c r="V23" s="407"/>
      <c r="W23" s="407"/>
      <c r="X23" s="407"/>
      <c r="Y23" s="407"/>
    </row>
    <row r="24" spans="1:25" ht="16.2" customHeight="1">
      <c r="A24" s="406"/>
      <c r="B24" s="406"/>
      <c r="C24" s="406"/>
      <c r="D24" s="406"/>
      <c r="E24" s="406"/>
      <c r="F24" s="873"/>
      <c r="G24" s="873"/>
      <c r="H24" s="873"/>
      <c r="I24" s="873"/>
      <c r="J24" s="875"/>
      <c r="K24" s="875"/>
      <c r="L24" s="875"/>
      <c r="M24" s="875"/>
      <c r="N24" s="875"/>
      <c r="O24" s="875"/>
      <c r="P24" s="875"/>
      <c r="Q24" s="875"/>
      <c r="R24" s="875"/>
      <c r="S24" s="875"/>
      <c r="T24" s="875"/>
      <c r="U24" s="407"/>
      <c r="V24" s="407"/>
      <c r="W24" s="407"/>
      <c r="X24" s="407"/>
      <c r="Y24" s="407"/>
    </row>
    <row r="25" spans="1:25" ht="16.2" customHeight="1">
      <c r="A25" s="406"/>
      <c r="B25" s="406"/>
      <c r="C25" s="406"/>
      <c r="D25" s="406"/>
      <c r="E25" s="406"/>
      <c r="F25" s="873"/>
      <c r="G25" s="873"/>
      <c r="H25" s="873"/>
      <c r="I25" s="873"/>
      <c r="J25" s="876"/>
      <c r="K25" s="876"/>
      <c r="L25" s="876"/>
      <c r="M25" s="876"/>
      <c r="N25" s="876"/>
      <c r="O25" s="876"/>
      <c r="P25" s="876"/>
      <c r="Q25" s="876"/>
      <c r="R25" s="876"/>
      <c r="S25" s="876"/>
      <c r="T25" s="876"/>
      <c r="U25" s="407"/>
      <c r="V25" s="407"/>
      <c r="W25" s="407"/>
      <c r="X25" s="407"/>
      <c r="Y25" s="407"/>
    </row>
    <row r="26" spans="1:25" ht="13.2" customHeight="1">
      <c r="A26" s="409"/>
      <c r="B26" s="409"/>
      <c r="C26" s="409"/>
      <c r="D26" s="409"/>
      <c r="E26" s="410"/>
      <c r="F26" s="877"/>
      <c r="G26" s="877"/>
      <c r="H26" s="877"/>
      <c r="I26" s="877"/>
      <c r="J26" s="876"/>
      <c r="K26" s="876"/>
      <c r="L26" s="876"/>
      <c r="M26" s="876"/>
      <c r="N26" s="876"/>
      <c r="O26" s="876"/>
      <c r="P26" s="876"/>
      <c r="Q26" s="876"/>
      <c r="R26" s="876"/>
      <c r="S26" s="876"/>
      <c r="T26" s="876"/>
      <c r="U26" s="407"/>
      <c r="V26" s="407"/>
      <c r="W26" s="407"/>
      <c r="X26" s="407"/>
      <c r="Y26" s="407"/>
    </row>
    <row r="27" spans="1:25" ht="13.2" customHeight="1">
      <c r="A27" s="409"/>
      <c r="B27" s="409"/>
      <c r="C27" s="409"/>
      <c r="D27" s="409"/>
      <c r="E27" s="410"/>
      <c r="F27" s="877"/>
      <c r="G27" s="877"/>
      <c r="H27" s="877"/>
      <c r="I27" s="877"/>
      <c r="J27" s="876"/>
      <c r="K27" s="876"/>
      <c r="L27" s="876"/>
      <c r="M27" s="876"/>
      <c r="N27" s="876"/>
      <c r="O27" s="876"/>
      <c r="P27" s="876"/>
      <c r="Q27" s="876"/>
      <c r="R27" s="876"/>
      <c r="S27" s="876"/>
      <c r="T27" s="876"/>
      <c r="U27" s="407"/>
      <c r="V27" s="407"/>
      <c r="W27" s="407"/>
      <c r="X27" s="407"/>
      <c r="Y27" s="407"/>
    </row>
    <row r="28" spans="1:25" ht="13.2" customHeight="1">
      <c r="A28" s="409"/>
      <c r="B28" s="409"/>
      <c r="C28" s="409"/>
      <c r="D28" s="409"/>
      <c r="E28" s="410"/>
      <c r="F28" s="410"/>
      <c r="G28" s="410"/>
      <c r="H28" s="410"/>
      <c r="I28" s="410"/>
      <c r="J28" s="408"/>
      <c r="K28" s="408"/>
      <c r="L28" s="408"/>
      <c r="M28" s="408"/>
      <c r="N28" s="408"/>
      <c r="O28" s="408"/>
      <c r="P28" s="408"/>
      <c r="Q28" s="408"/>
      <c r="R28" s="408"/>
      <c r="S28" s="408"/>
      <c r="T28" s="408"/>
      <c r="U28" s="407"/>
      <c r="V28" s="407"/>
      <c r="W28" s="407"/>
      <c r="X28" s="407"/>
      <c r="Y28" s="407"/>
    </row>
    <row r="29" spans="1:25" ht="13.2" customHeight="1">
      <c r="A29" s="409"/>
      <c r="B29" s="409"/>
      <c r="C29" s="409"/>
      <c r="D29" s="409"/>
      <c r="E29" s="410"/>
      <c r="F29" s="410"/>
      <c r="G29" s="410"/>
      <c r="H29" s="410"/>
      <c r="I29" s="410"/>
      <c r="J29" s="408"/>
      <c r="K29" s="408"/>
      <c r="L29" s="408"/>
      <c r="M29" s="408"/>
      <c r="N29" s="408"/>
      <c r="O29" s="408"/>
      <c r="P29" s="408"/>
      <c r="Q29" s="408"/>
      <c r="R29" s="408"/>
      <c r="S29" s="408"/>
      <c r="T29" s="408"/>
      <c r="U29" s="407"/>
      <c r="V29" s="407"/>
      <c r="W29" s="407"/>
      <c r="X29" s="407"/>
      <c r="Y29" s="407"/>
    </row>
    <row r="30" spans="1:25">
      <c r="A30" s="409"/>
      <c r="B30" s="409"/>
      <c r="C30" s="409"/>
      <c r="D30" s="409"/>
      <c r="E30" s="410"/>
      <c r="F30" s="410"/>
      <c r="G30" s="410"/>
      <c r="H30" s="410"/>
      <c r="I30" s="410"/>
      <c r="J30" s="410"/>
      <c r="K30" s="410"/>
      <c r="L30" s="410"/>
      <c r="M30" s="410"/>
      <c r="N30" s="410"/>
      <c r="O30" s="407"/>
      <c r="P30" s="407"/>
      <c r="Q30" s="407"/>
      <c r="R30" s="407"/>
      <c r="S30" s="407"/>
      <c r="T30" s="407"/>
      <c r="U30" s="407"/>
      <c r="V30" s="407"/>
      <c r="W30" s="407"/>
      <c r="X30" s="407"/>
      <c r="Y30" s="407"/>
    </row>
    <row r="31" spans="1:25">
      <c r="A31" s="409"/>
      <c r="B31" s="409"/>
      <c r="C31" s="409"/>
      <c r="D31" s="409"/>
      <c r="E31" s="410"/>
      <c r="F31" s="410"/>
      <c r="G31" s="410"/>
      <c r="H31" s="407"/>
      <c r="I31" s="407"/>
      <c r="J31" s="407"/>
      <c r="K31" s="407"/>
      <c r="L31" s="407"/>
      <c r="M31" s="407"/>
      <c r="N31" s="407"/>
      <c r="O31" s="407"/>
      <c r="P31" s="407"/>
      <c r="Q31" s="407"/>
      <c r="R31" s="407"/>
      <c r="S31" s="407"/>
      <c r="T31" s="407"/>
      <c r="U31" s="407"/>
      <c r="V31" s="407"/>
      <c r="W31" s="407"/>
      <c r="X31" s="407"/>
      <c r="Y31" s="407"/>
    </row>
    <row r="32" spans="1:25">
      <c r="A32" s="407"/>
      <c r="B32" s="407"/>
      <c r="C32" s="407"/>
      <c r="D32" s="407"/>
      <c r="E32" s="410"/>
      <c r="F32" s="410"/>
      <c r="G32" s="410"/>
      <c r="H32" s="407"/>
      <c r="I32" s="407"/>
      <c r="J32" s="407"/>
      <c r="K32" s="407"/>
      <c r="L32" s="407"/>
      <c r="M32" s="407"/>
      <c r="N32" s="407"/>
      <c r="O32" s="407"/>
      <c r="P32" s="407"/>
      <c r="Q32" s="407"/>
      <c r="R32" s="407"/>
      <c r="S32" s="407"/>
      <c r="T32" s="407"/>
      <c r="U32" s="407"/>
      <c r="V32" s="407"/>
      <c r="W32" s="407"/>
      <c r="X32" s="407"/>
      <c r="Y32" s="407"/>
    </row>
    <row r="33" spans="1:25" ht="156.6" customHeight="1">
      <c r="A33" s="407"/>
      <c r="B33" s="407"/>
      <c r="C33" s="407"/>
      <c r="D33" s="407"/>
      <c r="E33" s="411"/>
      <c r="F33" s="412"/>
      <c r="G33" s="412"/>
      <c r="H33" s="412"/>
      <c r="I33" s="412"/>
      <c r="J33" s="412"/>
      <c r="K33" s="412"/>
      <c r="L33" s="412"/>
      <c r="M33" s="412"/>
      <c r="N33" s="412"/>
      <c r="O33" s="407"/>
      <c r="P33" s="407"/>
      <c r="Q33" s="407"/>
      <c r="R33" s="407"/>
      <c r="S33" s="407"/>
      <c r="T33" s="407"/>
      <c r="U33" s="407"/>
      <c r="V33" s="407"/>
      <c r="W33" s="407"/>
      <c r="X33" s="407"/>
      <c r="Y33" s="407"/>
    </row>
    <row r="34" spans="1:25">
      <c r="A34" s="407"/>
      <c r="B34" s="407"/>
      <c r="C34" s="407"/>
      <c r="D34" s="407"/>
      <c r="E34" s="407"/>
      <c r="F34" s="410"/>
      <c r="G34" s="410"/>
      <c r="H34" s="407"/>
      <c r="I34" s="407"/>
      <c r="J34" s="407"/>
      <c r="K34" s="407"/>
      <c r="L34" s="407"/>
      <c r="M34" s="407"/>
      <c r="N34" s="407"/>
      <c r="O34" s="407"/>
      <c r="P34" s="407"/>
      <c r="Q34" s="407"/>
      <c r="R34" s="407"/>
      <c r="S34" s="407"/>
      <c r="T34" s="407"/>
      <c r="U34" s="407"/>
      <c r="V34" s="407"/>
      <c r="W34" s="407"/>
      <c r="X34" s="407"/>
      <c r="Y34" s="407"/>
    </row>
    <row r="35" spans="1:25">
      <c r="A35" s="407"/>
      <c r="B35" s="407"/>
      <c r="C35" s="407"/>
      <c r="D35" s="407"/>
      <c r="E35" s="407"/>
      <c r="F35" s="410"/>
      <c r="G35" s="410"/>
      <c r="H35" s="407"/>
      <c r="I35" s="407"/>
      <c r="J35" s="407"/>
      <c r="K35" s="407"/>
      <c r="L35" s="407"/>
      <c r="M35" s="407"/>
      <c r="N35" s="407"/>
      <c r="O35" s="407"/>
      <c r="P35" s="407"/>
      <c r="Q35" s="407"/>
      <c r="R35" s="407"/>
      <c r="S35" s="407"/>
      <c r="T35" s="407"/>
      <c r="U35" s="407"/>
      <c r="V35" s="407"/>
      <c r="W35" s="407"/>
      <c r="X35" s="407"/>
      <c r="Y35" s="407"/>
    </row>
    <row r="36" spans="1:25">
      <c r="A36" s="407"/>
      <c r="B36" s="407"/>
      <c r="C36" s="407"/>
      <c r="D36" s="407"/>
      <c r="E36" s="407"/>
      <c r="F36" s="410"/>
      <c r="G36" s="410"/>
      <c r="H36" s="407"/>
      <c r="I36" s="407"/>
      <c r="J36" s="407"/>
      <c r="K36" s="407"/>
      <c r="L36" s="407"/>
      <c r="M36" s="407"/>
      <c r="N36" s="407"/>
      <c r="O36" s="407"/>
      <c r="P36" s="407"/>
      <c r="Q36" s="407"/>
      <c r="R36" s="407"/>
      <c r="S36" s="407"/>
      <c r="T36" s="407"/>
      <c r="U36" s="407"/>
      <c r="V36" s="407"/>
      <c r="W36" s="407"/>
      <c r="X36" s="407"/>
      <c r="Y36" s="407"/>
    </row>
    <row r="37" spans="1:25">
      <c r="A37" s="407"/>
      <c r="B37" s="407"/>
      <c r="C37" s="407"/>
      <c r="D37" s="407"/>
      <c r="E37" s="407"/>
      <c r="F37" s="410"/>
      <c r="G37" s="410"/>
      <c r="H37" s="407"/>
      <c r="I37" s="407"/>
      <c r="J37" s="407"/>
      <c r="K37" s="407"/>
      <c r="L37" s="407"/>
      <c r="M37" s="407"/>
      <c r="N37" s="407"/>
      <c r="O37" s="407"/>
      <c r="P37" s="407"/>
      <c r="Q37" s="407"/>
      <c r="R37" s="407"/>
      <c r="S37" s="407"/>
      <c r="T37" s="407"/>
      <c r="U37" s="407"/>
      <c r="V37" s="407"/>
      <c r="W37" s="407"/>
      <c r="X37" s="407"/>
      <c r="Y37" s="407"/>
    </row>
    <row r="38" spans="1:25">
      <c r="A38" s="407"/>
      <c r="B38" s="407"/>
      <c r="C38" s="407"/>
      <c r="D38" s="407"/>
      <c r="E38" s="407"/>
      <c r="F38" s="410"/>
      <c r="G38" s="410"/>
      <c r="H38" s="407"/>
      <c r="I38" s="407"/>
      <c r="J38" s="407"/>
      <c r="K38" s="407"/>
      <c r="L38" s="407"/>
      <c r="M38" s="407"/>
      <c r="N38" s="407"/>
      <c r="O38" s="407"/>
      <c r="P38" s="407"/>
      <c r="Q38" s="407"/>
      <c r="R38" s="407"/>
      <c r="S38" s="407"/>
      <c r="T38" s="407"/>
      <c r="U38" s="407"/>
      <c r="V38" s="407"/>
      <c r="W38" s="407"/>
      <c r="X38" s="407"/>
      <c r="Y38" s="407"/>
    </row>
    <row r="39" spans="1:25">
      <c r="A39" s="407"/>
      <c r="B39" s="407"/>
      <c r="C39" s="407"/>
      <c r="D39" s="407"/>
      <c r="E39" s="407"/>
      <c r="F39" s="407"/>
      <c r="G39" s="407"/>
      <c r="H39" s="407"/>
      <c r="I39" s="407"/>
      <c r="J39" s="407"/>
      <c r="K39" s="407"/>
      <c r="L39" s="407"/>
      <c r="M39" s="407"/>
      <c r="N39" s="407"/>
      <c r="O39" s="407"/>
      <c r="P39" s="407"/>
      <c r="Q39" s="407"/>
      <c r="R39" s="407"/>
      <c r="S39" s="407"/>
      <c r="T39" s="407"/>
      <c r="U39" s="407"/>
      <c r="V39" s="407"/>
      <c r="W39" s="407"/>
      <c r="X39" s="407"/>
      <c r="Y39" s="407"/>
    </row>
    <row r="40" spans="1:25">
      <c r="A40" s="407"/>
      <c r="B40" s="407"/>
      <c r="C40" s="407"/>
      <c r="D40" s="407"/>
      <c r="E40" s="407"/>
      <c r="F40" s="407"/>
      <c r="G40" s="407"/>
      <c r="H40" s="407"/>
      <c r="I40" s="407"/>
      <c r="J40" s="407"/>
      <c r="K40" s="407"/>
      <c r="L40" s="407"/>
      <c r="M40" s="407"/>
      <c r="N40" s="407"/>
      <c r="O40" s="407"/>
      <c r="P40" s="407"/>
      <c r="Q40" s="407"/>
      <c r="R40" s="407"/>
      <c r="S40" s="407"/>
      <c r="T40" s="407"/>
      <c r="U40" s="407"/>
      <c r="V40" s="407"/>
      <c r="W40" s="407"/>
      <c r="X40" s="407"/>
      <c r="Y40" s="407"/>
    </row>
    <row r="41" spans="1:25">
      <c r="A41" s="407"/>
      <c r="B41" s="407"/>
      <c r="C41" s="407"/>
      <c r="D41" s="407"/>
      <c r="E41" s="407"/>
      <c r="F41" s="407"/>
      <c r="G41" s="407"/>
      <c r="H41" s="407"/>
      <c r="I41" s="407"/>
      <c r="J41" s="407"/>
      <c r="K41" s="407"/>
      <c r="L41" s="407"/>
      <c r="M41" s="407"/>
      <c r="N41" s="407"/>
      <c r="O41" s="407"/>
      <c r="P41" s="407"/>
      <c r="Q41" s="407"/>
      <c r="R41" s="407"/>
      <c r="S41" s="407"/>
      <c r="T41" s="407"/>
      <c r="U41" s="407"/>
      <c r="V41" s="407"/>
      <c r="W41" s="407"/>
      <c r="X41" s="407"/>
      <c r="Y41" s="407"/>
    </row>
    <row r="42" spans="1:25">
      <c r="A42" s="407"/>
      <c r="B42" s="407"/>
      <c r="C42" s="407"/>
      <c r="D42" s="407"/>
      <c r="E42" s="407"/>
      <c r="F42" s="407"/>
      <c r="G42" s="407"/>
      <c r="H42" s="407"/>
      <c r="I42" s="407"/>
      <c r="J42" s="407"/>
      <c r="K42" s="407"/>
      <c r="L42" s="407"/>
      <c r="M42" s="407"/>
      <c r="N42" s="407"/>
      <c r="O42" s="407"/>
      <c r="P42" s="407"/>
      <c r="Q42" s="407"/>
      <c r="R42" s="407"/>
      <c r="S42" s="407"/>
      <c r="T42" s="407"/>
      <c r="U42" s="407"/>
      <c r="V42" s="407"/>
      <c r="W42" s="407"/>
      <c r="X42" s="407"/>
      <c r="Y42" s="407"/>
    </row>
    <row r="43" spans="1:25">
      <c r="A43" s="407"/>
      <c r="B43" s="407"/>
      <c r="C43" s="407"/>
      <c r="D43" s="407"/>
      <c r="E43" s="407"/>
      <c r="F43" s="407"/>
      <c r="G43" s="407"/>
      <c r="H43" s="407"/>
      <c r="I43" s="407"/>
      <c r="J43" s="407"/>
      <c r="K43" s="407"/>
      <c r="L43" s="407"/>
      <c r="M43" s="407"/>
      <c r="N43" s="407"/>
      <c r="O43" s="407"/>
      <c r="P43" s="407"/>
      <c r="Q43" s="407"/>
      <c r="R43" s="407"/>
      <c r="S43" s="407"/>
      <c r="T43" s="407"/>
      <c r="U43" s="407"/>
      <c r="V43" s="407"/>
      <c r="W43" s="407"/>
      <c r="X43" s="407"/>
      <c r="Y43" s="407"/>
    </row>
    <row r="44" spans="1:25">
      <c r="A44" s="407"/>
      <c r="B44" s="407"/>
      <c r="C44" s="407"/>
      <c r="D44" s="407"/>
      <c r="E44" s="413"/>
      <c r="F44" s="410"/>
      <c r="G44" s="410"/>
      <c r="H44" s="407"/>
      <c r="I44" s="407"/>
      <c r="J44" s="407"/>
      <c r="K44" s="407"/>
      <c r="L44" s="407"/>
      <c r="M44" s="407"/>
      <c r="N44" s="407"/>
      <c r="O44" s="407"/>
      <c r="P44" s="407"/>
      <c r="Q44" s="407"/>
      <c r="R44" s="407"/>
      <c r="S44" s="407"/>
      <c r="T44" s="407"/>
      <c r="U44" s="407"/>
      <c r="V44" s="407"/>
      <c r="W44" s="407"/>
      <c r="X44" s="407"/>
      <c r="Y44" s="407"/>
    </row>
    <row r="45" spans="1:25">
      <c r="A45" s="407"/>
      <c r="B45" s="407"/>
      <c r="C45" s="407"/>
      <c r="D45" s="407"/>
      <c r="E45" s="410"/>
      <c r="F45" s="410"/>
      <c r="G45" s="410"/>
      <c r="H45" s="407"/>
      <c r="I45" s="407"/>
      <c r="J45" s="407"/>
      <c r="K45" s="407"/>
      <c r="L45" s="407"/>
      <c r="M45" s="407"/>
      <c r="N45" s="407"/>
      <c r="O45" s="407"/>
      <c r="P45" s="407"/>
      <c r="Q45" s="407"/>
      <c r="R45" s="407"/>
      <c r="S45" s="407"/>
      <c r="T45" s="407"/>
      <c r="U45" s="407"/>
      <c r="V45" s="407"/>
      <c r="W45" s="407"/>
      <c r="X45" s="407"/>
      <c r="Y45" s="407"/>
    </row>
    <row r="46" spans="1:25">
      <c r="A46" s="407"/>
      <c r="B46" s="407"/>
      <c r="C46" s="407"/>
      <c r="D46" s="407"/>
      <c r="E46" s="410"/>
      <c r="F46" s="410"/>
      <c r="G46" s="410"/>
      <c r="H46" s="407"/>
      <c r="I46" s="407"/>
      <c r="J46" s="407"/>
      <c r="K46" s="407"/>
      <c r="L46" s="407"/>
      <c r="M46" s="407"/>
      <c r="N46" s="407"/>
      <c r="O46" s="407"/>
      <c r="P46" s="407"/>
      <c r="Q46" s="407"/>
      <c r="R46" s="407"/>
      <c r="S46" s="407"/>
      <c r="T46" s="407"/>
      <c r="U46" s="407"/>
      <c r="V46" s="407"/>
      <c r="W46" s="407"/>
      <c r="X46" s="407"/>
      <c r="Y46" s="407"/>
    </row>
    <row r="47" spans="1:25">
      <c r="A47" s="407"/>
      <c r="B47" s="407"/>
      <c r="C47" s="407"/>
      <c r="D47" s="407"/>
      <c r="E47" s="410"/>
      <c r="F47" s="410"/>
      <c r="G47" s="410"/>
      <c r="H47" s="407"/>
      <c r="I47" s="407"/>
      <c r="J47" s="407"/>
      <c r="K47" s="407"/>
      <c r="L47" s="407"/>
      <c r="M47" s="407"/>
      <c r="N47" s="407"/>
      <c r="O47" s="407"/>
      <c r="P47" s="407"/>
      <c r="Q47" s="407"/>
      <c r="R47" s="407"/>
      <c r="S47" s="407"/>
      <c r="T47" s="407"/>
      <c r="U47" s="407"/>
      <c r="V47" s="407"/>
      <c r="W47" s="407"/>
      <c r="X47" s="407"/>
      <c r="Y47" s="407"/>
    </row>
    <row r="48" spans="1:25">
      <c r="A48" s="407"/>
      <c r="B48" s="407"/>
      <c r="C48" s="407"/>
      <c r="D48" s="407"/>
      <c r="E48" s="410"/>
      <c r="F48" s="410"/>
      <c r="G48" s="410"/>
      <c r="H48" s="407"/>
      <c r="I48" s="407"/>
      <c r="J48" s="407"/>
      <c r="K48" s="407"/>
      <c r="L48" s="407"/>
      <c r="M48" s="407"/>
      <c r="N48" s="407"/>
      <c r="O48" s="407"/>
      <c r="P48" s="407"/>
      <c r="Q48" s="407"/>
      <c r="R48" s="407"/>
      <c r="S48" s="407"/>
      <c r="T48" s="407"/>
      <c r="U48" s="407"/>
      <c r="V48" s="407"/>
      <c r="W48" s="407"/>
      <c r="X48" s="407"/>
      <c r="Y48" s="407"/>
    </row>
    <row r="49" spans="1:25">
      <c r="A49" s="407"/>
      <c r="B49" s="407"/>
      <c r="C49" s="407"/>
      <c r="D49" s="407"/>
      <c r="E49" s="410"/>
      <c r="F49" s="410"/>
      <c r="G49" s="410"/>
      <c r="H49" s="407"/>
      <c r="I49" s="407"/>
      <c r="J49" s="407"/>
      <c r="K49" s="407"/>
      <c r="L49" s="407"/>
      <c r="M49" s="407"/>
      <c r="N49" s="407"/>
      <c r="O49" s="407"/>
      <c r="P49" s="407"/>
      <c r="Q49" s="407"/>
      <c r="R49" s="407"/>
      <c r="S49" s="407"/>
      <c r="T49" s="407"/>
      <c r="U49" s="407"/>
      <c r="V49" s="407"/>
      <c r="W49" s="407"/>
      <c r="X49" s="407"/>
      <c r="Y49" s="407"/>
    </row>
    <row r="50" spans="1:25">
      <c r="A50" s="407"/>
      <c r="B50" s="407"/>
      <c r="C50" s="407"/>
      <c r="D50" s="407"/>
      <c r="E50" s="410"/>
      <c r="F50" s="410"/>
      <c r="G50" s="410"/>
      <c r="H50" s="407"/>
      <c r="I50" s="407"/>
      <c r="J50" s="407"/>
      <c r="K50" s="407"/>
      <c r="L50" s="407"/>
      <c r="M50" s="407"/>
      <c r="N50" s="407"/>
      <c r="O50" s="407"/>
      <c r="P50" s="407"/>
      <c r="Q50" s="407"/>
      <c r="R50" s="407"/>
      <c r="S50" s="407"/>
      <c r="T50" s="407"/>
      <c r="U50" s="407"/>
      <c r="V50" s="407"/>
      <c r="W50" s="407"/>
      <c r="X50" s="407"/>
      <c r="Y50" s="407"/>
    </row>
    <row r="51" spans="1:25">
      <c r="A51" s="407"/>
      <c r="B51" s="407"/>
      <c r="C51" s="407"/>
      <c r="D51" s="407"/>
      <c r="E51" s="410"/>
      <c r="F51" s="410"/>
      <c r="G51" s="410"/>
      <c r="H51" s="407"/>
      <c r="I51" s="407"/>
      <c r="J51" s="407"/>
      <c r="K51" s="407"/>
      <c r="L51" s="407"/>
      <c r="M51" s="407"/>
      <c r="N51" s="407"/>
      <c r="O51" s="407"/>
      <c r="P51" s="407"/>
      <c r="Q51" s="407"/>
      <c r="R51" s="407"/>
      <c r="S51" s="407"/>
      <c r="T51" s="407"/>
      <c r="U51" s="407"/>
      <c r="V51" s="407"/>
      <c r="W51" s="407"/>
      <c r="X51" s="407"/>
      <c r="Y51" s="407"/>
    </row>
    <row r="52" spans="1:25">
      <c r="A52" s="407"/>
      <c r="B52" s="407"/>
      <c r="C52" s="407"/>
      <c r="D52" s="407"/>
      <c r="E52" s="410"/>
      <c r="F52" s="410"/>
      <c r="G52" s="410"/>
      <c r="H52" s="407"/>
      <c r="I52" s="407"/>
      <c r="J52" s="407"/>
      <c r="K52" s="407"/>
      <c r="L52" s="407"/>
      <c r="M52" s="407"/>
      <c r="N52" s="407"/>
      <c r="O52" s="407"/>
      <c r="P52" s="407"/>
      <c r="Q52" s="407"/>
      <c r="R52" s="407"/>
      <c r="S52" s="407"/>
      <c r="T52" s="407"/>
      <c r="U52" s="407"/>
      <c r="V52" s="407"/>
      <c r="W52" s="407"/>
      <c r="X52" s="407"/>
      <c r="Y52" s="407"/>
    </row>
    <row r="53" spans="1:25">
      <c r="A53" s="407"/>
      <c r="B53" s="407"/>
      <c r="C53" s="407"/>
      <c r="D53" s="407"/>
      <c r="E53" s="410"/>
      <c r="F53" s="410"/>
      <c r="G53" s="410"/>
      <c r="H53" s="407"/>
      <c r="I53" s="407"/>
      <c r="J53" s="407"/>
      <c r="K53" s="407"/>
      <c r="L53" s="407"/>
      <c r="M53" s="407"/>
      <c r="N53" s="407"/>
      <c r="O53" s="407"/>
      <c r="P53" s="407"/>
      <c r="Q53" s="407"/>
      <c r="R53" s="407"/>
      <c r="S53" s="407"/>
      <c r="T53" s="407"/>
      <c r="U53" s="407"/>
      <c r="V53" s="407"/>
      <c r="W53" s="407"/>
      <c r="X53" s="407"/>
      <c r="Y53" s="407"/>
    </row>
    <row r="54" spans="1:25">
      <c r="A54" s="407"/>
      <c r="B54" s="407"/>
      <c r="C54" s="407"/>
      <c r="D54" s="407"/>
      <c r="E54" s="410"/>
      <c r="F54" s="410"/>
      <c r="G54" s="410"/>
      <c r="H54" s="407"/>
      <c r="I54" s="407"/>
      <c r="J54" s="407"/>
      <c r="K54" s="407"/>
      <c r="L54" s="407"/>
      <c r="M54" s="407"/>
      <c r="N54" s="407"/>
      <c r="O54" s="407"/>
      <c r="P54" s="407"/>
      <c r="Q54" s="407"/>
      <c r="R54" s="407"/>
      <c r="S54" s="407"/>
      <c r="T54" s="407"/>
      <c r="U54" s="407"/>
      <c r="V54" s="407"/>
      <c r="W54" s="407"/>
      <c r="X54" s="407"/>
      <c r="Y54" s="407"/>
    </row>
    <row r="55" spans="1:25">
      <c r="A55" s="407"/>
      <c r="B55" s="407"/>
      <c r="C55" s="407"/>
      <c r="D55" s="407"/>
      <c r="E55" s="410"/>
      <c r="F55" s="410"/>
      <c r="G55" s="410"/>
      <c r="H55" s="407"/>
      <c r="I55" s="407"/>
      <c r="J55" s="407"/>
      <c r="K55" s="407"/>
      <c r="L55" s="407"/>
      <c r="M55" s="407"/>
      <c r="N55" s="407"/>
      <c r="O55" s="407"/>
      <c r="P55" s="407"/>
      <c r="Q55" s="407"/>
      <c r="R55" s="407"/>
      <c r="S55" s="407"/>
      <c r="T55" s="407"/>
      <c r="U55" s="407"/>
      <c r="V55" s="407"/>
      <c r="W55" s="407"/>
      <c r="X55" s="407"/>
      <c r="Y55" s="407"/>
    </row>
    <row r="56" spans="1:25">
      <c r="A56" s="407"/>
      <c r="B56" s="407"/>
      <c r="C56" s="407"/>
      <c r="D56" s="407"/>
      <c r="E56" s="410"/>
      <c r="F56" s="410"/>
      <c r="G56" s="410"/>
      <c r="H56" s="407"/>
      <c r="I56" s="407"/>
      <c r="J56" s="407"/>
      <c r="K56" s="407"/>
      <c r="L56" s="407"/>
      <c r="M56" s="407"/>
      <c r="N56" s="407"/>
      <c r="O56" s="407"/>
      <c r="P56" s="407"/>
      <c r="Q56" s="407"/>
      <c r="R56" s="407"/>
      <c r="S56" s="407"/>
      <c r="T56" s="407"/>
      <c r="U56" s="407"/>
      <c r="V56" s="407"/>
      <c r="W56" s="407"/>
      <c r="X56" s="407"/>
      <c r="Y56" s="407"/>
    </row>
    <row r="57" spans="1:25">
      <c r="A57" s="407"/>
      <c r="B57" s="407"/>
      <c r="C57" s="407"/>
      <c r="D57" s="407"/>
      <c r="E57" s="410"/>
      <c r="F57" s="410"/>
      <c r="G57" s="410"/>
      <c r="H57" s="407"/>
      <c r="I57" s="407"/>
      <c r="J57" s="407"/>
      <c r="K57" s="407"/>
      <c r="L57" s="407"/>
      <c r="M57" s="407"/>
      <c r="N57" s="407"/>
      <c r="O57" s="407"/>
      <c r="P57" s="407"/>
      <c r="Q57" s="407"/>
      <c r="R57" s="407"/>
      <c r="S57" s="407"/>
      <c r="T57" s="407"/>
      <c r="U57" s="407"/>
      <c r="V57" s="407"/>
      <c r="W57" s="407"/>
      <c r="X57" s="407"/>
      <c r="Y57" s="407"/>
    </row>
    <row r="58" spans="1:25">
      <c r="A58" s="407"/>
      <c r="B58" s="407"/>
      <c r="C58" s="407"/>
      <c r="D58" s="407"/>
      <c r="E58" s="410"/>
      <c r="F58" s="410"/>
      <c r="G58" s="410"/>
      <c r="H58" s="407"/>
      <c r="I58" s="407"/>
      <c r="J58" s="407"/>
      <c r="K58" s="407"/>
      <c r="L58" s="407"/>
      <c r="M58" s="407"/>
      <c r="N58" s="407"/>
      <c r="O58" s="407"/>
      <c r="P58" s="407"/>
      <c r="Q58" s="407"/>
      <c r="R58" s="407"/>
      <c r="S58" s="407"/>
      <c r="T58" s="407"/>
      <c r="U58" s="407"/>
      <c r="V58" s="407"/>
      <c r="W58" s="407"/>
      <c r="X58" s="407"/>
      <c r="Y58" s="407"/>
    </row>
    <row r="59" spans="1:25">
      <c r="A59" s="407"/>
      <c r="B59" s="407"/>
      <c r="C59" s="407"/>
      <c r="D59" s="407"/>
      <c r="E59" s="410"/>
      <c r="F59" s="410"/>
      <c r="G59" s="410"/>
      <c r="H59" s="407"/>
      <c r="I59" s="407"/>
      <c r="J59" s="407"/>
      <c r="K59" s="407"/>
      <c r="L59" s="407"/>
      <c r="M59" s="407"/>
      <c r="N59" s="407"/>
      <c r="O59" s="407"/>
      <c r="P59" s="407"/>
      <c r="Q59" s="407"/>
      <c r="R59" s="407"/>
      <c r="S59" s="407"/>
      <c r="T59" s="407"/>
      <c r="U59" s="407"/>
      <c r="V59" s="407"/>
      <c r="W59" s="407"/>
      <c r="X59" s="407"/>
      <c r="Y59" s="407"/>
    </row>
    <row r="60" spans="1:25">
      <c r="A60" s="407"/>
      <c r="B60" s="407"/>
      <c r="C60" s="407"/>
      <c r="D60" s="407"/>
      <c r="E60" s="410"/>
      <c r="F60" s="410"/>
      <c r="G60" s="410"/>
      <c r="H60" s="407"/>
      <c r="I60" s="407"/>
      <c r="J60" s="407"/>
      <c r="K60" s="407"/>
      <c r="L60" s="407"/>
      <c r="M60" s="407"/>
      <c r="N60" s="407"/>
      <c r="O60" s="407"/>
      <c r="P60" s="407"/>
      <c r="Q60" s="407"/>
      <c r="R60" s="407"/>
      <c r="S60" s="407"/>
      <c r="T60" s="407"/>
      <c r="U60" s="407"/>
      <c r="V60" s="407"/>
      <c r="W60" s="407"/>
      <c r="X60" s="407"/>
      <c r="Y60" s="407"/>
    </row>
    <row r="61" spans="1:25">
      <c r="A61" s="407"/>
      <c r="B61" s="407"/>
      <c r="C61" s="407"/>
      <c r="D61" s="407"/>
      <c r="E61" s="410"/>
      <c r="F61" s="410"/>
      <c r="G61" s="410"/>
      <c r="H61" s="407"/>
      <c r="I61" s="407"/>
      <c r="J61" s="407"/>
      <c r="K61" s="407"/>
      <c r="L61" s="407"/>
      <c r="M61" s="407"/>
      <c r="N61" s="407"/>
      <c r="O61" s="407"/>
      <c r="P61" s="407"/>
      <c r="Q61" s="407"/>
      <c r="R61" s="407"/>
      <c r="S61" s="407"/>
      <c r="T61" s="407"/>
      <c r="U61" s="407"/>
      <c r="V61" s="407"/>
      <c r="W61" s="407"/>
      <c r="X61" s="407"/>
      <c r="Y61" s="407"/>
    </row>
    <row r="62" spans="1:25">
      <c r="A62" s="407"/>
      <c r="B62" s="407"/>
      <c r="C62" s="407"/>
      <c r="D62" s="407"/>
      <c r="E62" s="410"/>
      <c r="F62" s="410"/>
      <c r="G62" s="410"/>
      <c r="H62" s="407"/>
      <c r="I62" s="407"/>
      <c r="J62" s="407"/>
      <c r="K62" s="407"/>
      <c r="L62" s="407"/>
      <c r="M62" s="407"/>
      <c r="N62" s="407"/>
      <c r="O62" s="407"/>
      <c r="P62" s="407"/>
      <c r="Q62" s="407"/>
      <c r="R62" s="407"/>
      <c r="S62" s="407"/>
      <c r="T62" s="407"/>
      <c r="U62" s="407"/>
      <c r="V62" s="407"/>
      <c r="W62" s="407"/>
      <c r="X62" s="407"/>
      <c r="Y62" s="407"/>
    </row>
    <row r="63" spans="1:25">
      <c r="A63" s="407"/>
      <c r="B63" s="407"/>
      <c r="C63" s="407"/>
      <c r="D63" s="407"/>
      <c r="E63" s="407"/>
      <c r="F63" s="407"/>
      <c r="G63" s="407"/>
      <c r="H63" s="407"/>
      <c r="I63" s="407"/>
      <c r="J63" s="407"/>
      <c r="K63" s="407"/>
      <c r="L63" s="407"/>
      <c r="M63" s="407"/>
      <c r="N63" s="407"/>
      <c r="O63" s="407"/>
      <c r="P63" s="407"/>
      <c r="Q63" s="407"/>
      <c r="R63" s="407"/>
      <c r="S63" s="407"/>
      <c r="T63" s="407"/>
      <c r="U63" s="407"/>
      <c r="V63" s="407"/>
      <c r="W63" s="407"/>
      <c r="X63" s="407"/>
      <c r="Y63" s="407"/>
    </row>
    <row r="64" spans="1:25">
      <c r="A64" s="407"/>
      <c r="B64" s="407"/>
      <c r="C64" s="407"/>
      <c r="D64" s="407"/>
      <c r="E64" s="407"/>
      <c r="F64" s="407"/>
      <c r="G64" s="407"/>
      <c r="H64" s="407"/>
      <c r="I64" s="407"/>
      <c r="J64" s="407"/>
      <c r="K64" s="407"/>
      <c r="L64" s="407"/>
      <c r="M64" s="407"/>
      <c r="N64" s="407"/>
      <c r="O64" s="407"/>
      <c r="P64" s="407"/>
      <c r="Q64" s="407"/>
      <c r="R64" s="407"/>
      <c r="S64" s="407"/>
      <c r="T64" s="407"/>
      <c r="U64" s="407"/>
      <c r="V64" s="407"/>
      <c r="W64" s="407"/>
      <c r="X64" s="407"/>
      <c r="Y64" s="407"/>
    </row>
    <row r="65" spans="1:25">
      <c r="A65" s="407"/>
      <c r="B65" s="407"/>
      <c r="C65" s="407"/>
      <c r="D65" s="407"/>
      <c r="E65" s="407"/>
      <c r="F65" s="407"/>
      <c r="G65" s="407"/>
      <c r="H65" s="407"/>
      <c r="I65" s="407"/>
      <c r="J65" s="407"/>
      <c r="K65" s="407"/>
      <c r="L65" s="407"/>
      <c r="M65" s="407"/>
      <c r="N65" s="407"/>
      <c r="O65" s="407"/>
      <c r="P65" s="407"/>
      <c r="Q65" s="407"/>
      <c r="R65" s="407"/>
      <c r="S65" s="407"/>
      <c r="T65" s="407"/>
      <c r="U65" s="407"/>
      <c r="V65" s="407"/>
      <c r="W65" s="407"/>
      <c r="X65" s="407"/>
      <c r="Y65" s="407"/>
    </row>
    <row r="66" spans="1:25">
      <c r="A66" s="407"/>
      <c r="B66" s="407"/>
      <c r="C66" s="407"/>
      <c r="D66" s="407"/>
      <c r="E66" s="407"/>
      <c r="F66" s="407"/>
      <c r="G66" s="407"/>
      <c r="H66" s="407"/>
      <c r="I66" s="407"/>
      <c r="J66" s="407"/>
      <c r="K66" s="407"/>
      <c r="L66" s="407"/>
      <c r="M66" s="407"/>
      <c r="N66" s="407"/>
      <c r="O66" s="407"/>
      <c r="P66" s="407"/>
      <c r="Q66" s="407"/>
      <c r="R66" s="407"/>
      <c r="S66" s="407"/>
      <c r="T66" s="407"/>
      <c r="U66" s="407"/>
      <c r="V66" s="407"/>
      <c r="W66" s="407"/>
      <c r="X66" s="407"/>
      <c r="Y66" s="407"/>
    </row>
    <row r="67" spans="1:25">
      <c r="A67" s="407"/>
      <c r="B67" s="407"/>
      <c r="C67" s="407"/>
      <c r="D67" s="407"/>
      <c r="E67" s="407"/>
      <c r="F67" s="407"/>
      <c r="G67" s="407"/>
      <c r="H67" s="407"/>
      <c r="I67" s="407"/>
      <c r="J67" s="407"/>
      <c r="K67" s="407"/>
      <c r="L67" s="407"/>
      <c r="M67" s="407"/>
      <c r="N67" s="407"/>
      <c r="O67" s="407"/>
      <c r="P67" s="407"/>
      <c r="Q67" s="407"/>
      <c r="R67" s="407"/>
      <c r="S67" s="407"/>
      <c r="T67" s="407"/>
      <c r="U67" s="407"/>
      <c r="V67" s="407"/>
      <c r="W67" s="407"/>
      <c r="X67" s="407"/>
      <c r="Y67" s="407"/>
    </row>
    <row r="68" spans="1:25">
      <c r="A68" s="407"/>
      <c r="B68" s="407"/>
      <c r="C68" s="407"/>
      <c r="D68" s="407"/>
      <c r="E68" s="407"/>
      <c r="F68" s="407"/>
      <c r="G68" s="407"/>
      <c r="H68" s="407"/>
      <c r="I68" s="407"/>
      <c r="J68" s="407"/>
      <c r="K68" s="407"/>
      <c r="L68" s="407"/>
      <c r="M68" s="407"/>
      <c r="N68" s="407"/>
      <c r="O68" s="407"/>
      <c r="P68" s="407"/>
      <c r="Q68" s="407"/>
      <c r="R68" s="407"/>
      <c r="S68" s="407"/>
      <c r="T68" s="407"/>
      <c r="U68" s="407"/>
      <c r="V68" s="407"/>
      <c r="W68" s="407"/>
      <c r="X68" s="407"/>
      <c r="Y68" s="407"/>
    </row>
    <row r="69" spans="1:25">
      <c r="A69" s="407"/>
      <c r="B69" s="407"/>
      <c r="C69" s="407"/>
      <c r="D69" s="407"/>
      <c r="E69" s="407"/>
      <c r="F69" s="407"/>
      <c r="G69" s="407"/>
      <c r="H69" s="407"/>
      <c r="I69" s="407"/>
      <c r="J69" s="407"/>
      <c r="K69" s="407"/>
      <c r="L69" s="407"/>
      <c r="M69" s="407"/>
      <c r="N69" s="407"/>
      <c r="O69" s="407"/>
      <c r="P69" s="407"/>
      <c r="Q69" s="407"/>
      <c r="R69" s="407"/>
      <c r="S69" s="407"/>
      <c r="T69" s="407"/>
      <c r="U69" s="407"/>
      <c r="V69" s="407"/>
      <c r="W69" s="407"/>
      <c r="X69" s="407"/>
      <c r="Y69" s="407"/>
    </row>
    <row r="70" spans="1:25">
      <c r="A70" s="407"/>
      <c r="B70" s="407"/>
      <c r="C70" s="407"/>
      <c r="D70" s="407"/>
      <c r="E70" s="407"/>
      <c r="F70" s="407"/>
      <c r="G70" s="407"/>
      <c r="H70" s="407"/>
      <c r="I70" s="407"/>
      <c r="J70" s="407"/>
      <c r="K70" s="407"/>
      <c r="L70" s="407"/>
      <c r="M70" s="407"/>
      <c r="N70" s="407"/>
      <c r="O70" s="407"/>
      <c r="P70" s="407"/>
      <c r="Q70" s="407"/>
      <c r="R70" s="407"/>
      <c r="S70" s="407"/>
      <c r="T70" s="407"/>
      <c r="U70" s="407"/>
      <c r="V70" s="407"/>
      <c r="W70" s="407"/>
      <c r="X70" s="407"/>
      <c r="Y70" s="407"/>
    </row>
    <row r="71" spans="1:25">
      <c r="A71" s="407"/>
      <c r="B71" s="407"/>
      <c r="C71" s="407"/>
      <c r="D71" s="407"/>
      <c r="E71" s="407"/>
      <c r="F71" s="407"/>
      <c r="G71" s="407"/>
      <c r="H71" s="407"/>
      <c r="I71" s="407"/>
      <c r="J71" s="407"/>
      <c r="K71" s="407"/>
      <c r="L71" s="407"/>
      <c r="M71" s="407"/>
      <c r="N71" s="407"/>
      <c r="O71" s="407"/>
      <c r="P71" s="407"/>
      <c r="Q71" s="407"/>
      <c r="R71" s="407"/>
      <c r="S71" s="407"/>
      <c r="T71" s="407"/>
      <c r="U71" s="407"/>
      <c r="V71" s="407"/>
      <c r="W71" s="407"/>
      <c r="X71" s="407"/>
      <c r="Y71" s="407"/>
    </row>
    <row r="72" spans="1:25">
      <c r="A72" s="407"/>
      <c r="B72" s="407"/>
      <c r="C72" s="407"/>
      <c r="D72" s="407"/>
      <c r="E72" s="407"/>
      <c r="F72" s="407"/>
      <c r="G72" s="407"/>
      <c r="H72" s="407"/>
      <c r="I72" s="407"/>
      <c r="J72" s="407"/>
      <c r="K72" s="407"/>
      <c r="L72" s="407"/>
      <c r="M72" s="407"/>
      <c r="N72" s="407"/>
      <c r="O72" s="407"/>
      <c r="P72" s="407"/>
      <c r="Q72" s="407"/>
      <c r="R72" s="407"/>
      <c r="S72" s="407"/>
      <c r="T72" s="407"/>
      <c r="U72" s="407"/>
      <c r="V72" s="407"/>
      <c r="W72" s="407"/>
      <c r="X72" s="407"/>
      <c r="Y72" s="407"/>
    </row>
    <row r="73" spans="1:25">
      <c r="A73" s="407"/>
      <c r="B73" s="407"/>
      <c r="C73" s="407"/>
      <c r="D73" s="407"/>
      <c r="E73" s="407"/>
      <c r="F73" s="407"/>
      <c r="G73" s="407"/>
      <c r="H73" s="407"/>
      <c r="I73" s="407"/>
      <c r="J73" s="407"/>
      <c r="K73" s="407"/>
      <c r="L73" s="407"/>
      <c r="M73" s="407"/>
      <c r="N73" s="407"/>
      <c r="O73" s="407"/>
      <c r="P73" s="407"/>
      <c r="Q73" s="407"/>
      <c r="R73" s="407"/>
      <c r="S73" s="407"/>
      <c r="T73" s="407"/>
      <c r="U73" s="407"/>
      <c r="V73" s="407"/>
      <c r="W73" s="407"/>
      <c r="X73" s="407"/>
      <c r="Y73" s="407"/>
    </row>
    <row r="74" spans="1:25">
      <c r="A74" s="407"/>
      <c r="B74" s="407"/>
      <c r="C74" s="407"/>
      <c r="D74" s="407"/>
      <c r="E74" s="407"/>
      <c r="F74" s="407"/>
      <c r="G74" s="407"/>
      <c r="H74" s="407"/>
      <c r="I74" s="407"/>
      <c r="J74" s="407"/>
      <c r="K74" s="407"/>
      <c r="L74" s="407"/>
      <c r="M74" s="407"/>
      <c r="N74" s="407"/>
      <c r="O74" s="407"/>
      <c r="P74" s="407"/>
      <c r="Q74" s="407"/>
      <c r="R74" s="407"/>
      <c r="S74" s="407"/>
      <c r="T74" s="407"/>
      <c r="U74" s="407"/>
      <c r="V74" s="407"/>
      <c r="W74" s="407"/>
      <c r="X74" s="407"/>
      <c r="Y74" s="407"/>
    </row>
    <row r="75" spans="1:25">
      <c r="A75" s="407"/>
      <c r="B75" s="407"/>
      <c r="C75" s="407"/>
      <c r="D75" s="407"/>
      <c r="E75" s="407"/>
      <c r="F75" s="407"/>
      <c r="G75" s="407"/>
      <c r="H75" s="407"/>
      <c r="I75" s="407"/>
      <c r="J75" s="407"/>
      <c r="K75" s="407"/>
      <c r="L75" s="407"/>
      <c r="M75" s="407"/>
      <c r="N75" s="407"/>
      <c r="O75" s="407"/>
      <c r="P75" s="407"/>
      <c r="Q75" s="407"/>
      <c r="R75" s="407"/>
      <c r="S75" s="407"/>
      <c r="T75" s="407"/>
      <c r="U75" s="407"/>
      <c r="V75" s="407"/>
      <c r="W75" s="407"/>
      <c r="X75" s="407"/>
      <c r="Y75" s="407"/>
    </row>
    <row r="76" spans="1:25">
      <c r="A76" s="407"/>
      <c r="B76" s="407"/>
      <c r="C76" s="407"/>
      <c r="D76" s="407"/>
      <c r="E76" s="407"/>
      <c r="F76" s="407"/>
      <c r="G76" s="407"/>
      <c r="H76" s="407"/>
      <c r="I76" s="407"/>
      <c r="J76" s="407"/>
      <c r="K76" s="407"/>
      <c r="L76" s="407"/>
      <c r="M76" s="407"/>
      <c r="N76" s="407"/>
      <c r="O76" s="407"/>
      <c r="P76" s="407"/>
      <c r="Q76" s="407"/>
      <c r="R76" s="407"/>
      <c r="S76" s="407"/>
      <c r="T76" s="407"/>
      <c r="U76" s="407"/>
      <c r="V76" s="407"/>
      <c r="W76" s="407"/>
      <c r="X76" s="407"/>
      <c r="Y76" s="407"/>
    </row>
    <row r="77" spans="1:25">
      <c r="A77" s="407"/>
      <c r="B77" s="407"/>
      <c r="C77" s="407"/>
      <c r="D77" s="407"/>
      <c r="E77" s="407"/>
      <c r="F77" s="407"/>
      <c r="G77" s="407"/>
      <c r="H77" s="407"/>
      <c r="I77" s="407"/>
      <c r="J77" s="407"/>
      <c r="K77" s="407"/>
      <c r="L77" s="407"/>
      <c r="M77" s="407"/>
      <c r="N77" s="407"/>
      <c r="O77" s="407"/>
      <c r="P77" s="407"/>
      <c r="Q77" s="407"/>
      <c r="R77" s="407"/>
      <c r="S77" s="407"/>
      <c r="T77" s="407"/>
      <c r="U77" s="407"/>
      <c r="V77" s="407"/>
      <c r="W77" s="407"/>
      <c r="X77" s="407"/>
      <c r="Y77" s="407"/>
    </row>
    <row r="78" spans="1:25">
      <c r="A78" s="407"/>
      <c r="B78" s="407"/>
      <c r="C78" s="407"/>
      <c r="D78" s="407"/>
      <c r="E78" s="407"/>
      <c r="F78" s="407"/>
      <c r="G78" s="407"/>
      <c r="H78" s="407"/>
      <c r="I78" s="407"/>
      <c r="J78" s="407"/>
      <c r="K78" s="407"/>
      <c r="L78" s="407"/>
      <c r="M78" s="407"/>
      <c r="N78" s="407"/>
      <c r="O78" s="407"/>
      <c r="P78" s="407"/>
      <c r="Q78" s="407"/>
      <c r="R78" s="407"/>
      <c r="S78" s="407"/>
      <c r="T78" s="407"/>
      <c r="U78" s="407"/>
      <c r="V78" s="407"/>
      <c r="W78" s="407"/>
      <c r="X78" s="407"/>
      <c r="Y78" s="407"/>
    </row>
    <row r="79" spans="1:25">
      <c r="A79" s="407"/>
      <c r="B79" s="407"/>
      <c r="C79" s="407"/>
      <c r="D79" s="407"/>
      <c r="E79" s="407"/>
      <c r="F79" s="407"/>
      <c r="G79" s="407"/>
      <c r="H79" s="407"/>
      <c r="I79" s="407"/>
      <c r="J79" s="407"/>
      <c r="K79" s="407"/>
      <c r="L79" s="407"/>
      <c r="M79" s="407"/>
      <c r="N79" s="407"/>
      <c r="O79" s="407"/>
      <c r="P79" s="407"/>
      <c r="Q79" s="407"/>
      <c r="R79" s="407"/>
      <c r="S79" s="407"/>
      <c r="T79" s="407"/>
      <c r="U79" s="407"/>
      <c r="V79" s="407"/>
      <c r="W79" s="407"/>
      <c r="X79" s="407"/>
      <c r="Y79" s="407"/>
    </row>
    <row r="80" spans="1:25">
      <c r="A80" s="407"/>
      <c r="B80" s="407"/>
      <c r="C80" s="407"/>
      <c r="D80" s="407"/>
      <c r="E80" s="407"/>
      <c r="F80" s="407"/>
      <c r="G80" s="407"/>
      <c r="H80" s="407"/>
      <c r="I80" s="407"/>
      <c r="J80" s="407"/>
      <c r="K80" s="407"/>
      <c r="L80" s="407"/>
      <c r="M80" s="407"/>
      <c r="N80" s="407"/>
      <c r="O80" s="407"/>
      <c r="P80" s="407"/>
      <c r="Q80" s="407"/>
      <c r="R80" s="407"/>
      <c r="S80" s="407"/>
      <c r="T80" s="407"/>
      <c r="U80" s="407"/>
      <c r="V80" s="407"/>
      <c r="W80" s="407"/>
      <c r="X80" s="407"/>
      <c r="Y80" s="407"/>
    </row>
    <row r="81" spans="1:25">
      <c r="A81" s="407"/>
      <c r="B81" s="407"/>
      <c r="C81" s="407"/>
      <c r="D81" s="407"/>
      <c r="E81" s="407"/>
      <c r="F81" s="407"/>
      <c r="G81" s="407"/>
      <c r="H81" s="407"/>
      <c r="I81" s="407"/>
      <c r="J81" s="407"/>
      <c r="K81" s="407"/>
      <c r="L81" s="407"/>
      <c r="M81" s="407"/>
      <c r="N81" s="407"/>
      <c r="O81" s="407"/>
      <c r="P81" s="407"/>
      <c r="Q81" s="407"/>
      <c r="R81" s="407"/>
      <c r="S81" s="407"/>
      <c r="T81" s="407"/>
      <c r="U81" s="407"/>
      <c r="V81" s="407"/>
      <c r="W81" s="407"/>
      <c r="X81" s="407"/>
      <c r="Y81" s="407"/>
    </row>
    <row r="82" spans="1:25">
      <c r="A82" s="407"/>
      <c r="B82" s="407"/>
      <c r="C82" s="407"/>
      <c r="D82" s="407"/>
      <c r="E82" s="407"/>
      <c r="F82" s="407"/>
      <c r="G82" s="407"/>
      <c r="H82" s="407"/>
      <c r="I82" s="407"/>
      <c r="J82" s="407"/>
      <c r="K82" s="407"/>
      <c r="L82" s="407"/>
      <c r="M82" s="407"/>
      <c r="N82" s="407"/>
      <c r="O82" s="407"/>
      <c r="P82" s="407"/>
      <c r="Q82" s="407"/>
      <c r="R82" s="407"/>
      <c r="S82" s="407"/>
      <c r="T82" s="407"/>
      <c r="U82" s="407"/>
      <c r="V82" s="407"/>
      <c r="W82" s="407"/>
      <c r="X82" s="407"/>
      <c r="Y82" s="407"/>
    </row>
    <row r="83" spans="1:25">
      <c r="A83" s="407"/>
      <c r="B83" s="407"/>
      <c r="C83" s="407"/>
      <c r="D83" s="407"/>
      <c r="E83" s="407"/>
      <c r="F83" s="407"/>
      <c r="G83" s="407"/>
      <c r="H83" s="407"/>
      <c r="I83" s="407"/>
      <c r="J83" s="407"/>
      <c r="K83" s="407"/>
      <c r="L83" s="407"/>
      <c r="M83" s="407"/>
      <c r="N83" s="407"/>
      <c r="O83" s="407"/>
      <c r="P83" s="407"/>
      <c r="Q83" s="407"/>
      <c r="R83" s="407"/>
      <c r="S83" s="407"/>
      <c r="T83" s="407"/>
      <c r="U83" s="407"/>
      <c r="V83" s="407"/>
      <c r="W83" s="407"/>
      <c r="X83" s="407"/>
      <c r="Y83" s="407"/>
    </row>
    <row r="84" spans="1:25">
      <c r="A84" s="407"/>
      <c r="B84" s="407"/>
      <c r="C84" s="407"/>
      <c r="D84" s="407"/>
      <c r="E84" s="407"/>
      <c r="F84" s="407"/>
      <c r="G84" s="407"/>
      <c r="H84" s="407"/>
      <c r="I84" s="407"/>
      <c r="J84" s="407"/>
      <c r="K84" s="407"/>
      <c r="L84" s="407"/>
      <c r="M84" s="407"/>
      <c r="N84" s="407"/>
      <c r="O84" s="407"/>
      <c r="P84" s="407"/>
      <c r="Q84" s="407"/>
      <c r="R84" s="407"/>
      <c r="S84" s="407"/>
      <c r="T84" s="407"/>
      <c r="U84" s="407"/>
      <c r="V84" s="407"/>
      <c r="W84" s="407"/>
      <c r="X84" s="407"/>
      <c r="Y84" s="407"/>
    </row>
    <row r="85" spans="1:25">
      <c r="A85" s="407"/>
      <c r="B85" s="407"/>
      <c r="C85" s="407"/>
      <c r="D85" s="407"/>
      <c r="E85" s="407"/>
      <c r="F85" s="407"/>
      <c r="G85" s="407"/>
      <c r="H85" s="407"/>
      <c r="I85" s="407"/>
      <c r="J85" s="407"/>
      <c r="K85" s="407"/>
      <c r="L85" s="407"/>
      <c r="M85" s="407"/>
      <c r="N85" s="407"/>
      <c r="O85" s="407"/>
      <c r="P85" s="407"/>
      <c r="Q85" s="407"/>
      <c r="R85" s="407"/>
      <c r="S85" s="407"/>
      <c r="T85" s="407"/>
      <c r="U85" s="407"/>
      <c r="V85" s="407"/>
      <c r="W85" s="407"/>
      <c r="X85" s="407"/>
      <c r="Y85" s="407"/>
    </row>
    <row r="86" spans="1:25">
      <c r="A86" s="407"/>
      <c r="B86" s="407"/>
      <c r="C86" s="407"/>
      <c r="D86" s="407"/>
      <c r="E86" s="407"/>
      <c r="F86" s="407"/>
      <c r="G86" s="407"/>
      <c r="H86" s="407"/>
      <c r="I86" s="407"/>
      <c r="J86" s="407"/>
      <c r="K86" s="407"/>
      <c r="L86" s="407"/>
      <c r="M86" s="407"/>
      <c r="N86" s="407"/>
      <c r="O86" s="407"/>
      <c r="P86" s="407"/>
      <c r="Q86" s="407"/>
      <c r="R86" s="407"/>
      <c r="S86" s="407"/>
      <c r="T86" s="407"/>
      <c r="U86" s="407"/>
      <c r="V86" s="407"/>
      <c r="W86" s="407"/>
      <c r="X86" s="407"/>
      <c r="Y86" s="407"/>
    </row>
    <row r="87" spans="1:25">
      <c r="A87" s="407"/>
      <c r="B87" s="407"/>
      <c r="C87" s="407"/>
      <c r="D87" s="407"/>
      <c r="E87" s="407"/>
      <c r="F87" s="407"/>
      <c r="G87" s="407"/>
      <c r="H87" s="407"/>
      <c r="I87" s="407"/>
      <c r="J87" s="407"/>
      <c r="K87" s="407"/>
      <c r="L87" s="407"/>
      <c r="M87" s="407"/>
      <c r="N87" s="407"/>
      <c r="O87" s="407"/>
      <c r="P87" s="407"/>
      <c r="Q87" s="407"/>
      <c r="R87" s="407"/>
      <c r="S87" s="407"/>
      <c r="T87" s="407"/>
      <c r="U87" s="407"/>
      <c r="V87" s="407"/>
      <c r="W87" s="407"/>
      <c r="X87" s="407"/>
      <c r="Y87" s="407"/>
    </row>
    <row r="88" spans="1:25">
      <c r="A88" s="407"/>
      <c r="B88" s="407"/>
      <c r="C88" s="407"/>
      <c r="D88" s="407"/>
      <c r="E88" s="407"/>
      <c r="F88" s="407"/>
      <c r="G88" s="407"/>
      <c r="H88" s="407"/>
      <c r="I88" s="407"/>
      <c r="J88" s="407"/>
      <c r="K88" s="407"/>
      <c r="L88" s="407"/>
      <c r="M88" s="407"/>
      <c r="N88" s="407"/>
      <c r="O88" s="407"/>
      <c r="P88" s="407"/>
      <c r="Q88" s="407"/>
      <c r="R88" s="407"/>
      <c r="S88" s="407"/>
      <c r="T88" s="407"/>
      <c r="U88" s="407"/>
      <c r="V88" s="407"/>
      <c r="W88" s="407"/>
      <c r="X88" s="407"/>
      <c r="Y88" s="407"/>
    </row>
    <row r="89" spans="1:25">
      <c r="A89" s="407"/>
      <c r="B89" s="407"/>
      <c r="C89" s="407"/>
      <c r="D89" s="407"/>
      <c r="E89" s="407"/>
      <c r="F89" s="407"/>
      <c r="G89" s="407"/>
      <c r="H89" s="407"/>
      <c r="I89" s="407"/>
      <c r="J89" s="407"/>
      <c r="K89" s="407"/>
      <c r="L89" s="407"/>
      <c r="M89" s="407"/>
      <c r="N89" s="407"/>
      <c r="O89" s="407"/>
      <c r="P89" s="407"/>
      <c r="Q89" s="407"/>
      <c r="R89" s="407"/>
      <c r="S89" s="407"/>
      <c r="T89" s="407"/>
      <c r="U89" s="407"/>
      <c r="V89" s="407"/>
      <c r="W89" s="407"/>
      <c r="X89" s="407"/>
      <c r="Y89" s="407"/>
    </row>
    <row r="90" spans="1:25">
      <c r="A90" s="407"/>
      <c r="B90" s="407"/>
      <c r="C90" s="407"/>
      <c r="D90" s="407"/>
      <c r="E90" s="407"/>
      <c r="F90" s="407"/>
      <c r="G90" s="407"/>
      <c r="H90" s="407"/>
      <c r="I90" s="407"/>
      <c r="J90" s="407"/>
      <c r="K90" s="407"/>
      <c r="L90" s="407"/>
      <c r="M90" s="407"/>
      <c r="N90" s="407"/>
      <c r="O90" s="407"/>
      <c r="P90" s="407"/>
      <c r="Q90" s="407"/>
      <c r="R90" s="407"/>
      <c r="S90" s="407"/>
      <c r="T90" s="407"/>
      <c r="U90" s="407"/>
      <c r="V90" s="407"/>
      <c r="W90" s="407"/>
      <c r="X90" s="407"/>
      <c r="Y90" s="407"/>
    </row>
    <row r="91" spans="1:25">
      <c r="A91" s="407"/>
      <c r="B91" s="407"/>
      <c r="C91" s="407"/>
      <c r="D91" s="407"/>
      <c r="E91" s="407"/>
      <c r="F91" s="407"/>
      <c r="G91" s="407"/>
      <c r="H91" s="407"/>
      <c r="I91" s="407"/>
      <c r="J91" s="407"/>
      <c r="K91" s="407"/>
      <c r="L91" s="407"/>
      <c r="M91" s="407"/>
      <c r="N91" s="407"/>
      <c r="O91" s="407"/>
      <c r="P91" s="407"/>
      <c r="Q91" s="407"/>
      <c r="R91" s="407"/>
      <c r="S91" s="407"/>
      <c r="T91" s="407"/>
      <c r="U91" s="407"/>
      <c r="V91" s="407"/>
      <c r="W91" s="407"/>
      <c r="X91" s="407"/>
      <c r="Y91" s="407"/>
    </row>
    <row r="92" spans="1:25">
      <c r="A92" s="407"/>
      <c r="B92" s="407"/>
      <c r="C92" s="407"/>
      <c r="D92" s="407"/>
      <c r="E92" s="407"/>
      <c r="F92" s="407"/>
      <c r="G92" s="407"/>
      <c r="H92" s="407"/>
      <c r="I92" s="407"/>
      <c r="J92" s="407"/>
      <c r="K92" s="407"/>
      <c r="L92" s="407"/>
      <c r="M92" s="407"/>
      <c r="N92" s="407"/>
      <c r="O92" s="407"/>
      <c r="P92" s="407"/>
      <c r="Q92" s="407"/>
      <c r="R92" s="407"/>
      <c r="S92" s="407"/>
      <c r="T92" s="407"/>
      <c r="U92" s="407"/>
      <c r="V92" s="407"/>
      <c r="W92" s="407"/>
      <c r="X92" s="407"/>
      <c r="Y92" s="407"/>
    </row>
    <row r="93" spans="1:25">
      <c r="A93" s="407"/>
      <c r="B93" s="407"/>
      <c r="C93" s="407"/>
      <c r="D93" s="407"/>
      <c r="E93" s="407"/>
      <c r="F93" s="407"/>
      <c r="G93" s="407"/>
      <c r="H93" s="407"/>
      <c r="I93" s="407"/>
      <c r="J93" s="407"/>
      <c r="K93" s="407"/>
      <c r="L93" s="407"/>
      <c r="M93" s="407"/>
      <c r="N93" s="407"/>
      <c r="O93" s="407"/>
      <c r="P93" s="407"/>
      <c r="Q93" s="407"/>
      <c r="R93" s="407"/>
      <c r="S93" s="407"/>
      <c r="T93" s="407"/>
      <c r="U93" s="407"/>
      <c r="V93" s="407"/>
      <c r="W93" s="407"/>
      <c r="X93" s="407"/>
      <c r="Y93" s="407"/>
    </row>
    <row r="94" spans="1:25">
      <c r="A94" s="407"/>
      <c r="B94" s="407"/>
      <c r="C94" s="407"/>
      <c r="D94" s="407"/>
      <c r="E94" s="407"/>
      <c r="F94" s="407"/>
      <c r="G94" s="407"/>
      <c r="H94" s="407"/>
      <c r="I94" s="407"/>
      <c r="J94" s="407"/>
      <c r="K94" s="407"/>
      <c r="L94" s="407"/>
      <c r="M94" s="407"/>
      <c r="N94" s="407"/>
      <c r="O94" s="407"/>
      <c r="P94" s="407"/>
      <c r="Q94" s="407"/>
      <c r="R94" s="407"/>
      <c r="S94" s="407"/>
      <c r="T94" s="407"/>
      <c r="U94" s="407"/>
      <c r="V94" s="407"/>
      <c r="W94" s="407"/>
      <c r="X94" s="407"/>
      <c r="Y94" s="407"/>
    </row>
    <row r="95" spans="1:25">
      <c r="A95" s="407"/>
      <c r="B95" s="407"/>
      <c r="C95" s="407"/>
      <c r="D95" s="407"/>
      <c r="E95" s="407"/>
      <c r="F95" s="407"/>
      <c r="G95" s="407"/>
      <c r="H95" s="407"/>
      <c r="I95" s="407"/>
      <c r="J95" s="407"/>
      <c r="K95" s="407"/>
      <c r="L95" s="407"/>
      <c r="M95" s="407"/>
      <c r="N95" s="407"/>
      <c r="O95" s="407"/>
      <c r="P95" s="407"/>
      <c r="Q95" s="407"/>
      <c r="R95" s="407"/>
      <c r="S95" s="407"/>
      <c r="T95" s="407"/>
      <c r="U95" s="407"/>
      <c r="V95" s="407"/>
      <c r="W95" s="407"/>
      <c r="X95" s="407"/>
      <c r="Y95" s="407"/>
    </row>
    <row r="96" spans="1:25">
      <c r="A96" s="407"/>
      <c r="B96" s="407"/>
      <c r="C96" s="407"/>
      <c r="D96" s="407"/>
      <c r="E96" s="407"/>
      <c r="F96" s="407"/>
      <c r="G96" s="407"/>
      <c r="H96" s="407"/>
      <c r="I96" s="407"/>
      <c r="J96" s="407"/>
      <c r="K96" s="407"/>
      <c r="L96" s="407"/>
      <c r="M96" s="407"/>
      <c r="N96" s="407"/>
      <c r="O96" s="407"/>
      <c r="P96" s="407"/>
      <c r="Q96" s="407"/>
      <c r="R96" s="407"/>
      <c r="S96" s="407"/>
      <c r="T96" s="407"/>
      <c r="U96" s="407"/>
      <c r="V96" s="407"/>
      <c r="W96" s="407"/>
      <c r="X96" s="407"/>
      <c r="Y96" s="407"/>
    </row>
    <row r="97" spans="1:25">
      <c r="A97" s="407"/>
      <c r="B97" s="407"/>
      <c r="C97" s="407"/>
      <c r="D97" s="407"/>
      <c r="E97" s="407"/>
      <c r="F97" s="407"/>
      <c r="G97" s="407"/>
      <c r="H97" s="407"/>
      <c r="I97" s="407"/>
      <c r="J97" s="407"/>
      <c r="K97" s="407"/>
      <c r="L97" s="407"/>
      <c r="M97" s="407"/>
      <c r="N97" s="407"/>
      <c r="O97" s="407"/>
      <c r="P97" s="407"/>
      <c r="Q97" s="407"/>
      <c r="R97" s="407"/>
      <c r="S97" s="407"/>
      <c r="T97" s="407"/>
      <c r="U97" s="407"/>
      <c r="V97" s="407"/>
      <c r="W97" s="407"/>
      <c r="X97" s="407"/>
      <c r="Y97" s="407"/>
    </row>
    <row r="98" spans="1:25">
      <c r="A98" s="407"/>
      <c r="B98" s="407"/>
      <c r="C98" s="407"/>
      <c r="D98" s="407"/>
      <c r="E98" s="407"/>
      <c r="F98" s="407"/>
      <c r="G98" s="407"/>
      <c r="H98" s="407"/>
      <c r="I98" s="407"/>
      <c r="J98" s="407"/>
      <c r="K98" s="407"/>
      <c r="L98" s="407"/>
      <c r="M98" s="407"/>
      <c r="N98" s="407"/>
      <c r="O98" s="407"/>
      <c r="P98" s="407"/>
      <c r="Q98" s="407"/>
      <c r="R98" s="407"/>
      <c r="S98" s="407"/>
      <c r="T98" s="407"/>
      <c r="U98" s="407"/>
      <c r="V98" s="407"/>
      <c r="W98" s="407"/>
      <c r="X98" s="407"/>
      <c r="Y98" s="407"/>
    </row>
    <row r="99" spans="1:25">
      <c r="A99" s="407"/>
      <c r="B99" s="407"/>
      <c r="C99" s="407"/>
      <c r="D99" s="407"/>
      <c r="E99" s="407"/>
      <c r="F99" s="407"/>
      <c r="G99" s="407"/>
      <c r="H99" s="407"/>
      <c r="I99" s="407"/>
      <c r="J99" s="407"/>
      <c r="K99" s="407"/>
      <c r="L99" s="407"/>
      <c r="M99" s="407"/>
      <c r="N99" s="407"/>
      <c r="O99" s="407"/>
      <c r="P99" s="407"/>
      <c r="Q99" s="407"/>
      <c r="R99" s="407"/>
      <c r="S99" s="407"/>
      <c r="T99" s="407"/>
      <c r="U99" s="407"/>
      <c r="V99" s="407"/>
      <c r="W99" s="407"/>
      <c r="X99" s="407"/>
      <c r="Y99" s="407"/>
    </row>
    <row r="100" spans="1:25">
      <c r="A100" s="407"/>
      <c r="B100" s="407"/>
      <c r="C100" s="407"/>
      <c r="D100" s="407"/>
      <c r="E100" s="407"/>
      <c r="F100" s="407"/>
      <c r="G100" s="407"/>
      <c r="H100" s="407"/>
      <c r="I100" s="407"/>
      <c r="J100" s="407"/>
      <c r="K100" s="407"/>
      <c r="L100" s="407"/>
      <c r="M100" s="407"/>
      <c r="N100" s="407"/>
      <c r="O100" s="407"/>
      <c r="P100" s="407"/>
      <c r="Q100" s="407"/>
      <c r="R100" s="407"/>
      <c r="S100" s="407"/>
      <c r="T100" s="407"/>
      <c r="U100" s="407"/>
      <c r="V100" s="407"/>
      <c r="W100" s="407"/>
      <c r="X100" s="407"/>
      <c r="Y100" s="407"/>
    </row>
    <row r="101" spans="1:25">
      <c r="A101" s="407"/>
      <c r="B101" s="407"/>
      <c r="C101" s="407"/>
      <c r="D101" s="407"/>
      <c r="E101" s="407"/>
      <c r="F101" s="407"/>
      <c r="G101" s="407"/>
      <c r="H101" s="407"/>
      <c r="I101" s="407"/>
      <c r="J101" s="407"/>
      <c r="K101" s="407"/>
      <c r="L101" s="407"/>
      <c r="M101" s="407"/>
      <c r="N101" s="407"/>
      <c r="O101" s="407"/>
      <c r="P101" s="407"/>
      <c r="Q101" s="407"/>
      <c r="R101" s="407"/>
      <c r="S101" s="407"/>
      <c r="T101" s="407"/>
      <c r="U101" s="407"/>
      <c r="V101" s="407"/>
      <c r="W101" s="407"/>
      <c r="X101" s="407"/>
      <c r="Y101" s="407"/>
    </row>
    <row r="102" spans="1:25">
      <c r="A102" s="407"/>
      <c r="B102" s="407"/>
      <c r="C102" s="407"/>
      <c r="D102" s="407"/>
      <c r="E102" s="407"/>
      <c r="F102" s="407"/>
      <c r="G102" s="407"/>
      <c r="H102" s="407"/>
      <c r="I102" s="407"/>
      <c r="J102" s="407"/>
      <c r="K102" s="407"/>
      <c r="L102" s="407"/>
      <c r="M102" s="407"/>
      <c r="N102" s="407"/>
      <c r="O102" s="407"/>
      <c r="P102" s="407"/>
      <c r="Q102" s="407"/>
      <c r="R102" s="407"/>
      <c r="S102" s="407"/>
      <c r="T102" s="407"/>
      <c r="U102" s="407"/>
      <c r="V102" s="407"/>
      <c r="W102" s="407"/>
      <c r="X102" s="407"/>
      <c r="Y102" s="407"/>
    </row>
    <row r="103" spans="1:25">
      <c r="A103" s="407"/>
      <c r="B103" s="407"/>
      <c r="C103" s="407"/>
      <c r="D103" s="407"/>
      <c r="E103" s="407"/>
      <c r="F103" s="407"/>
      <c r="G103" s="407"/>
      <c r="H103" s="407"/>
      <c r="I103" s="407"/>
      <c r="J103" s="407"/>
      <c r="K103" s="407"/>
      <c r="L103" s="407"/>
      <c r="M103" s="407"/>
      <c r="N103" s="407"/>
      <c r="O103" s="407"/>
      <c r="P103" s="407"/>
      <c r="Q103" s="407"/>
      <c r="R103" s="407"/>
      <c r="S103" s="407"/>
      <c r="T103" s="407"/>
      <c r="U103" s="407"/>
      <c r="V103" s="407"/>
      <c r="W103" s="407"/>
      <c r="X103" s="407"/>
      <c r="Y103" s="407"/>
    </row>
    <row r="104" spans="1:25">
      <c r="A104" s="407"/>
      <c r="B104" s="407"/>
      <c r="C104" s="407"/>
      <c r="D104" s="407"/>
      <c r="E104" s="407"/>
      <c r="F104" s="407"/>
      <c r="G104" s="407"/>
      <c r="H104" s="407"/>
      <c r="I104" s="407"/>
      <c r="J104" s="407"/>
      <c r="K104" s="407"/>
      <c r="L104" s="407"/>
      <c r="M104" s="407"/>
      <c r="N104" s="407"/>
      <c r="O104" s="407"/>
      <c r="P104" s="407"/>
      <c r="Q104" s="407"/>
      <c r="R104" s="407"/>
      <c r="S104" s="407"/>
      <c r="T104" s="407"/>
      <c r="U104" s="407"/>
      <c r="V104" s="407"/>
      <c r="W104" s="407"/>
      <c r="X104" s="407"/>
      <c r="Y104" s="407"/>
    </row>
  </sheetData>
  <sheetProtection formatCells="0" formatColumns="0" formatRows="0" insertColumns="0" insertRows="0" insertHyperlinks="0" deleteColumns="0" deleteRows="0"/>
  <mergeCells count="18">
    <mergeCell ref="R16:S16"/>
    <mergeCell ref="P19:R19"/>
    <mergeCell ref="C21:T22"/>
    <mergeCell ref="C23:E23"/>
    <mergeCell ref="P23:S23"/>
    <mergeCell ref="O17:Q17"/>
    <mergeCell ref="R17:T17"/>
    <mergeCell ref="J25:T27"/>
    <mergeCell ref="F23:O23"/>
    <mergeCell ref="D1:I1"/>
    <mergeCell ref="J1:P1"/>
    <mergeCell ref="S7:T11"/>
    <mergeCell ref="F16:G16"/>
    <mergeCell ref="I16:J16"/>
    <mergeCell ref="K16:L16"/>
    <mergeCell ref="D17:F17"/>
    <mergeCell ref="H17:J17"/>
    <mergeCell ref="O16:Q16"/>
  </mergeCells>
  <phoneticPr fontId="109"/>
  <hyperlinks>
    <hyperlink ref="F23:O23" r:id="rId1" display="お見積り、ご注文はこちらから" xr:uid="{E6BCF185-3782-4B15-9154-296D8BC163E8}"/>
  </hyperlinks>
  <pageMargins left="0.7" right="0.7" top="0.75" bottom="0.75" header="0.3" footer="0.3"/>
  <pageSetup paperSize="9" scale="55"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tabColor theme="2" tint="-0.249977111117893"/>
    <pageSetUpPr fitToPage="1"/>
  </sheetPr>
  <dimension ref="A1:S84"/>
  <sheetViews>
    <sheetView tabSelected="1" zoomScaleNormal="100" zoomScaleSheetLayoutView="100" workbookViewId="0">
      <selection activeCell="O8" sqref="O8"/>
    </sheetView>
  </sheetViews>
  <sheetFormatPr defaultColWidth="9" defaultRowHeight="13.2"/>
  <cols>
    <col min="1" max="1" width="12.77734375" style="79" customWidth="1"/>
    <col min="2" max="2" width="5.109375" style="79" customWidth="1"/>
    <col min="3" max="3" width="3.77734375" style="79" customWidth="1"/>
    <col min="4" max="4" width="6.88671875" style="79" customWidth="1"/>
    <col min="5" max="5" width="13.109375" style="79" customWidth="1"/>
    <col min="6" max="6" width="13.109375" style="123" customWidth="1"/>
    <col min="7" max="7" width="11.33203125" style="79" customWidth="1"/>
    <col min="8" max="8" width="26.6640625" style="96" customWidth="1"/>
    <col min="9" max="9" width="13" style="87" customWidth="1"/>
    <col min="10" max="10" width="16.109375" style="87" customWidth="1"/>
    <col min="11" max="11" width="13.44140625" style="123" customWidth="1"/>
    <col min="12" max="12" width="20.44140625" style="123" customWidth="1"/>
    <col min="13" max="13" width="13.44140625" style="94" customWidth="1"/>
    <col min="14" max="14" width="15" style="79" customWidth="1"/>
    <col min="15" max="15" width="9" style="80"/>
    <col min="16" max="16384" width="9" style="79"/>
  </cols>
  <sheetData>
    <row r="1" spans="1:17" ht="26.25" customHeight="1" thickTop="1">
      <c r="A1" s="71" t="s">
        <v>541</v>
      </c>
      <c r="B1" s="72"/>
      <c r="C1" s="72"/>
      <c r="D1" s="73"/>
      <c r="E1" s="73"/>
      <c r="F1" s="74"/>
      <c r="G1" s="75"/>
      <c r="H1" s="76"/>
      <c r="I1" s="434" t="s">
        <v>38</v>
      </c>
      <c r="J1" s="96"/>
      <c r="K1" s="77"/>
      <c r="L1" s="435" t="s">
        <v>246</v>
      </c>
      <c r="M1" s="78"/>
    </row>
    <row r="2" spans="1:17" ht="17.399999999999999">
      <c r="A2" s="81"/>
      <c r="B2" s="436"/>
      <c r="C2" s="436"/>
      <c r="D2" s="436"/>
      <c r="E2" s="436"/>
      <c r="F2" s="436"/>
      <c r="G2" s="82"/>
      <c r="H2" s="83"/>
      <c r="I2" s="437" t="s">
        <v>39</v>
      </c>
      <c r="J2" s="84"/>
      <c r="K2" s="438" t="s">
        <v>21</v>
      </c>
      <c r="L2" s="85"/>
      <c r="M2" s="78"/>
      <c r="N2" s="193" t="s">
        <v>247</v>
      </c>
      <c r="O2" s="193"/>
      <c r="P2" s="193"/>
      <c r="Q2" s="193"/>
    </row>
    <row r="3" spans="1:17" ht="17.399999999999999">
      <c r="A3" s="439" t="s">
        <v>29</v>
      </c>
      <c r="B3" s="440"/>
      <c r="D3" s="441"/>
      <c r="E3" s="441"/>
      <c r="F3" s="441"/>
      <c r="G3" s="86"/>
      <c r="H3" s="204"/>
      <c r="J3" s="442"/>
      <c r="L3" s="77"/>
      <c r="M3" s="88"/>
      <c r="N3" s="301" t="s">
        <v>248</v>
      </c>
      <c r="P3" s="194"/>
    </row>
    <row r="4" spans="1:17" ht="17.399999999999999">
      <c r="A4" s="89"/>
      <c r="B4" s="440"/>
      <c r="C4" s="123"/>
      <c r="D4" s="441"/>
      <c r="E4" s="441"/>
      <c r="F4" s="443"/>
      <c r="G4" s="90"/>
      <c r="H4" s="91"/>
      <c r="I4" s="91"/>
      <c r="J4" s="96"/>
      <c r="L4" s="77"/>
      <c r="M4" s="88"/>
      <c r="N4" s="549" t="s">
        <v>266</v>
      </c>
    </row>
    <row r="5" spans="1:17">
      <c r="A5" s="444"/>
      <c r="D5" s="441"/>
      <c r="E5" s="92"/>
      <c r="F5" s="445"/>
      <c r="G5" s="93"/>
      <c r="H5"/>
      <c r="I5" s="446"/>
      <c r="J5" s="96"/>
      <c r="M5" s="88"/>
    </row>
    <row r="6" spans="1:17" ht="17.399999999999999">
      <c r="A6" s="444"/>
      <c r="D6" s="441"/>
      <c r="E6" s="445"/>
      <c r="F6" s="445"/>
      <c r="G6" s="93"/>
      <c r="H6" s="83"/>
      <c r="I6" s="447"/>
      <c r="J6" s="96"/>
      <c r="M6" s="88"/>
    </row>
    <row r="7" spans="1:17">
      <c r="A7" s="444"/>
      <c r="D7" s="441"/>
      <c r="E7" s="445"/>
      <c r="F7" s="445"/>
      <c r="G7" s="93"/>
      <c r="H7" s="448"/>
      <c r="I7" s="446"/>
      <c r="J7" s="96"/>
      <c r="M7" s="88"/>
    </row>
    <row r="8" spans="1:17">
      <c r="A8" s="444"/>
      <c r="D8" s="441"/>
      <c r="E8" s="445"/>
      <c r="F8" s="445"/>
      <c r="G8" s="93"/>
      <c r="H8" s="84"/>
      <c r="I8" s="449"/>
      <c r="J8" s="449"/>
      <c r="K8" s="449"/>
    </row>
    <row r="9" spans="1:17">
      <c r="A9" s="444"/>
      <c r="D9" s="441"/>
      <c r="E9" s="445"/>
      <c r="F9" s="445"/>
      <c r="G9" s="93"/>
      <c r="H9" s="449"/>
      <c r="I9" s="449"/>
      <c r="J9" s="449"/>
      <c r="K9" s="449"/>
      <c r="N9" s="95"/>
    </row>
    <row r="10" spans="1:17">
      <c r="A10" s="444"/>
      <c r="D10" s="441"/>
      <c r="E10" s="445"/>
      <c r="F10" s="445"/>
      <c r="G10" s="93"/>
      <c r="H10" s="449"/>
      <c r="I10" s="449"/>
      <c r="J10" s="449"/>
      <c r="K10" s="449"/>
      <c r="N10" s="95" t="s">
        <v>40</v>
      </c>
    </row>
    <row r="11" spans="1:17">
      <c r="A11" s="444"/>
      <c r="D11" s="441"/>
      <c r="E11" s="445"/>
      <c r="F11" s="445"/>
      <c r="G11" s="93"/>
      <c r="H11" s="449"/>
      <c r="I11" s="449"/>
      <c r="J11" s="449"/>
      <c r="K11" s="449"/>
    </row>
    <row r="12" spans="1:17">
      <c r="A12" s="444"/>
      <c r="D12" s="441"/>
      <c r="E12" s="445"/>
      <c r="F12" s="445"/>
      <c r="G12" s="93"/>
      <c r="H12" s="449"/>
      <c r="I12" s="449"/>
      <c r="J12" s="449"/>
      <c r="K12" s="449"/>
      <c r="N12" s="95" t="s">
        <v>41</v>
      </c>
    </row>
    <row r="13" spans="1:17">
      <c r="A13" s="444"/>
      <c r="D13" s="441"/>
      <c r="E13" s="445"/>
      <c r="F13" s="445"/>
      <c r="G13" s="93"/>
      <c r="H13" s="449"/>
      <c r="I13" s="449"/>
      <c r="J13" s="449"/>
      <c r="K13" s="449"/>
    </row>
    <row r="14" spans="1:17">
      <c r="A14" s="444"/>
      <c r="D14" s="441"/>
      <c r="E14" s="445"/>
      <c r="F14" s="445"/>
      <c r="G14" s="93"/>
      <c r="H14" s="449"/>
      <c r="I14" s="449"/>
      <c r="J14" s="449"/>
      <c r="K14" s="449"/>
      <c r="N14" s="450" t="s">
        <v>42</v>
      </c>
    </row>
    <row r="15" spans="1:17">
      <c r="A15" s="444"/>
      <c r="D15" s="441"/>
      <c r="E15" s="441" t="s">
        <v>21</v>
      </c>
      <c r="F15" s="443"/>
      <c r="G15" s="86"/>
      <c r="H15" s="448"/>
      <c r="I15" s="446"/>
      <c r="J15" s="84"/>
    </row>
    <row r="16" spans="1:17">
      <c r="A16" s="444"/>
      <c r="D16" s="441"/>
      <c r="E16" s="441"/>
      <c r="F16" s="443"/>
      <c r="G16" s="86"/>
      <c r="I16" s="446"/>
      <c r="J16" s="96"/>
      <c r="N16" s="557" t="s">
        <v>265</v>
      </c>
    </row>
    <row r="17" spans="1:19" ht="20.25" customHeight="1" thickBot="1">
      <c r="A17" s="619" t="s">
        <v>294</v>
      </c>
      <c r="B17" s="620"/>
      <c r="C17" s="620"/>
      <c r="D17" s="452"/>
      <c r="E17" s="453"/>
      <c r="F17" s="620" t="s">
        <v>540</v>
      </c>
      <c r="G17" s="621"/>
      <c r="H17" s="448"/>
      <c r="I17" s="446"/>
      <c r="J17" s="84"/>
      <c r="L17" s="85"/>
      <c r="M17" s="88"/>
      <c r="N17" s="451" t="s">
        <v>136</v>
      </c>
    </row>
    <row r="18" spans="1:19" ht="39" customHeight="1" thickTop="1">
      <c r="A18" s="622" t="s">
        <v>43</v>
      </c>
      <c r="B18" s="623"/>
      <c r="C18" s="624"/>
      <c r="D18" s="454" t="s">
        <v>44</v>
      </c>
      <c r="E18" s="455"/>
      <c r="F18" s="625" t="s">
        <v>45</v>
      </c>
      <c r="G18" s="626"/>
      <c r="I18" s="446"/>
      <c r="J18" s="96"/>
      <c r="M18" s="88"/>
      <c r="Q18" s="79" t="s">
        <v>29</v>
      </c>
      <c r="S18" s="79" t="s">
        <v>21</v>
      </c>
    </row>
    <row r="19" spans="1:19" ht="30" customHeight="1">
      <c r="A19" s="627" t="s">
        <v>175</v>
      </c>
      <c r="B19" s="627"/>
      <c r="C19" s="627"/>
      <c r="D19" s="627"/>
      <c r="E19" s="627"/>
      <c r="F19" s="627"/>
      <c r="G19" s="627"/>
      <c r="H19" s="456"/>
      <c r="I19" s="97" t="s">
        <v>46</v>
      </c>
      <c r="J19" s="97"/>
      <c r="K19" s="97"/>
      <c r="L19" s="85"/>
      <c r="M19" s="88"/>
    </row>
    <row r="20" spans="1:19" ht="17.399999999999999">
      <c r="E20" s="457" t="s">
        <v>47</v>
      </c>
      <c r="F20" s="458" t="s">
        <v>48</v>
      </c>
      <c r="H20" s="459"/>
      <c r="I20" s="446"/>
      <c r="J20" s="96" t="s">
        <v>21</v>
      </c>
      <c r="K20" s="460" t="s">
        <v>21</v>
      </c>
      <c r="M20" s="88"/>
    </row>
    <row r="21" spans="1:19" ht="16.8" thickBot="1">
      <c r="A21" s="461"/>
      <c r="B21" s="628">
        <v>44571</v>
      </c>
      <c r="C21" s="629"/>
      <c r="D21" s="462" t="s">
        <v>49</v>
      </c>
      <c r="E21" s="630" t="s">
        <v>50</v>
      </c>
      <c r="F21" s="631"/>
      <c r="G21" s="87" t="s">
        <v>51</v>
      </c>
      <c r="H21" s="632" t="s">
        <v>295</v>
      </c>
      <c r="I21" s="633"/>
      <c r="J21" s="633"/>
      <c r="K21" s="633"/>
      <c r="L21" s="633"/>
      <c r="M21" s="98"/>
      <c r="N21" s="99"/>
    </row>
    <row r="22" spans="1:19" ht="36" customHeight="1" thickTop="1" thickBot="1">
      <c r="A22" s="463" t="s">
        <v>52</v>
      </c>
      <c r="B22" s="634" t="s">
        <v>53</v>
      </c>
      <c r="C22" s="635"/>
      <c r="D22" s="636"/>
      <c r="E22" s="100" t="s">
        <v>269</v>
      </c>
      <c r="F22" s="100" t="s">
        <v>293</v>
      </c>
      <c r="G22" s="464" t="s">
        <v>54</v>
      </c>
      <c r="H22" s="637" t="s">
        <v>55</v>
      </c>
      <c r="I22" s="638"/>
      <c r="J22" s="638"/>
      <c r="K22" s="638"/>
      <c r="L22" s="639"/>
      <c r="M22" s="465" t="s">
        <v>56</v>
      </c>
      <c r="N22" s="466" t="s">
        <v>57</v>
      </c>
      <c r="R22" s="79" t="s">
        <v>29</v>
      </c>
    </row>
    <row r="23" spans="1:19" ht="69.599999999999994" customHeight="1" thickBot="1">
      <c r="A23" s="467" t="s">
        <v>58</v>
      </c>
      <c r="B23" s="609" t="str">
        <f>IF(G23&gt;5,"☆☆☆☆",IF(AND(G23&gt;=2.39,G23&lt;5),"☆☆☆",IF(AND(G23&gt;=1.39,G23&lt;2.4),"☆☆",IF(AND(G23&gt;0,G23&lt;1.4),"☆",IF(AND(G23&gt;=-1.39,G23&lt;0),"★",IF(AND(G23&gt;=-2.39,G23&lt;-1.4),"★★",IF(AND(G23&gt;=-3.39,G23&lt;-2.4),"★★★")))))))</f>
        <v>☆</v>
      </c>
      <c r="C23" s="610"/>
      <c r="D23" s="611"/>
      <c r="E23" s="196">
        <v>3.09</v>
      </c>
      <c r="F23" s="197">
        <v>2.52</v>
      </c>
      <c r="G23" s="271">
        <f>+E23-F23</f>
        <v>0.56999999999999984</v>
      </c>
      <c r="H23" s="640"/>
      <c r="I23" s="641"/>
      <c r="J23" s="641"/>
      <c r="K23" s="641"/>
      <c r="L23" s="641"/>
      <c r="M23" s="563"/>
      <c r="N23" s="564"/>
      <c r="O23" s="80" t="s">
        <v>258</v>
      </c>
    </row>
    <row r="24" spans="1:19" ht="66" customHeight="1" thickBot="1">
      <c r="A24" s="468" t="s">
        <v>59</v>
      </c>
      <c r="B24" s="609" t="str">
        <f t="shared" ref="B24" si="0">IF(G24&gt;5,"☆☆☆☆",IF(AND(G24&gt;=2.39,G24&lt;5),"☆☆☆",IF(AND(G24&gt;=1.39,G24&lt;2.4),"☆☆",IF(AND(G24&gt;0,G24&lt;1.4),"☆",IF(AND(G24&gt;=-1.39,G24&lt;0),"★",IF(AND(G24&gt;=-2.39,G24&lt;-1.4),"★★",IF(AND(G24&gt;=-3.39,G24&lt;-2.4),"★★★")))))))</f>
        <v>☆</v>
      </c>
      <c r="C24" s="610"/>
      <c r="D24" s="611"/>
      <c r="E24" s="196">
        <v>5.43</v>
      </c>
      <c r="F24" s="196">
        <v>5.6</v>
      </c>
      <c r="G24" s="425">
        <f t="shared" ref="G24:G70" si="1">+F24-E24</f>
        <v>0.16999999999999993</v>
      </c>
      <c r="H24" s="640"/>
      <c r="I24" s="641"/>
      <c r="J24" s="641"/>
      <c r="K24" s="641"/>
      <c r="L24" s="641"/>
      <c r="M24" s="288"/>
      <c r="N24" s="289"/>
      <c r="O24" s="80" t="s">
        <v>59</v>
      </c>
      <c r="Q24" s="79" t="s">
        <v>29</v>
      </c>
    </row>
    <row r="25" spans="1:19" ht="81" customHeight="1" thickBot="1">
      <c r="A25" s="469" t="s">
        <v>60</v>
      </c>
      <c r="B25" s="609" t="str">
        <f t="shared" ref="B25:B70" si="2">IF(G25&gt;5,"☆☆☆☆",IF(AND(G25&gt;=2.39,G25&lt;5),"☆☆☆",IF(AND(G25&gt;=1.39,G25&lt;2.4),"☆☆",IF(AND(G25&gt;0,G25&lt;1.4),"☆",IF(AND(G25&gt;=-1.39,G25&lt;0),"★",IF(AND(G25&gt;=-2.39,G25&lt;-1.4),"★★",IF(AND(G25&gt;=-3.39,G25&lt;-2.4),"★★★")))))))</f>
        <v>☆</v>
      </c>
      <c r="C25" s="610"/>
      <c r="D25" s="611"/>
      <c r="E25" s="196">
        <v>4.9800000000000004</v>
      </c>
      <c r="F25" s="196">
        <v>5.3</v>
      </c>
      <c r="G25" s="254">
        <f t="shared" si="1"/>
        <v>0.3199999999999994</v>
      </c>
      <c r="H25" s="616" t="s">
        <v>287</v>
      </c>
      <c r="I25" s="617"/>
      <c r="J25" s="617"/>
      <c r="K25" s="617"/>
      <c r="L25" s="618"/>
      <c r="M25" s="563" t="s">
        <v>278</v>
      </c>
      <c r="N25" s="289">
        <v>44552</v>
      </c>
      <c r="O25" s="80" t="s">
        <v>60</v>
      </c>
    </row>
    <row r="26" spans="1:19" ht="83.25" customHeight="1" thickBot="1">
      <c r="A26" s="469" t="s">
        <v>61</v>
      </c>
      <c r="B26" s="609" t="str">
        <f t="shared" si="2"/>
        <v>☆☆</v>
      </c>
      <c r="C26" s="610"/>
      <c r="D26" s="611"/>
      <c r="E26" s="539">
        <v>6.93</v>
      </c>
      <c r="F26" s="539">
        <v>8.6</v>
      </c>
      <c r="G26" s="101">
        <f t="shared" si="1"/>
        <v>1.67</v>
      </c>
      <c r="H26" s="612"/>
      <c r="I26" s="613"/>
      <c r="J26" s="613"/>
      <c r="K26" s="613"/>
      <c r="L26" s="614"/>
      <c r="M26" s="470"/>
      <c r="N26" s="471"/>
      <c r="O26" s="80" t="s">
        <v>61</v>
      </c>
    </row>
    <row r="27" spans="1:19" ht="78.599999999999994" customHeight="1" thickBot="1">
      <c r="A27" s="469" t="s">
        <v>62</v>
      </c>
      <c r="B27" s="609" t="str">
        <f t="shared" si="2"/>
        <v>★</v>
      </c>
      <c r="C27" s="610"/>
      <c r="D27" s="611"/>
      <c r="E27" s="197">
        <v>2.35</v>
      </c>
      <c r="F27" s="197">
        <v>2.3199999999999998</v>
      </c>
      <c r="G27" s="101">
        <f t="shared" si="1"/>
        <v>-3.0000000000000249E-2</v>
      </c>
      <c r="H27" s="615"/>
      <c r="I27" s="613"/>
      <c r="J27" s="613"/>
      <c r="K27" s="613"/>
      <c r="L27" s="614"/>
      <c r="M27" s="288"/>
      <c r="N27" s="289"/>
      <c r="O27" s="80" t="s">
        <v>62</v>
      </c>
    </row>
    <row r="28" spans="1:19" ht="87" customHeight="1" thickBot="1">
      <c r="A28" s="469" t="s">
        <v>63</v>
      </c>
      <c r="B28" s="609" t="str">
        <f t="shared" si="2"/>
        <v>☆☆</v>
      </c>
      <c r="C28" s="610"/>
      <c r="D28" s="611"/>
      <c r="E28" s="539">
        <v>7.52</v>
      </c>
      <c r="F28" s="539">
        <v>9.0299999999999994</v>
      </c>
      <c r="G28" s="101">
        <f t="shared" si="1"/>
        <v>1.5099999999999998</v>
      </c>
      <c r="H28" s="616"/>
      <c r="I28" s="617"/>
      <c r="J28" s="617"/>
      <c r="K28" s="617"/>
      <c r="L28" s="618"/>
      <c r="M28" s="288"/>
      <c r="N28" s="289"/>
      <c r="O28" s="80" t="s">
        <v>63</v>
      </c>
    </row>
    <row r="29" spans="1:19" ht="71.25" customHeight="1" thickBot="1">
      <c r="A29" s="469" t="s">
        <v>64</v>
      </c>
      <c r="B29" s="609" t="str">
        <f t="shared" si="2"/>
        <v>★</v>
      </c>
      <c r="C29" s="610"/>
      <c r="D29" s="611"/>
      <c r="E29" s="196">
        <v>3.24</v>
      </c>
      <c r="F29" s="197">
        <v>2.98</v>
      </c>
      <c r="G29" s="101">
        <f t="shared" si="1"/>
        <v>-0.26000000000000023</v>
      </c>
      <c r="H29" s="616"/>
      <c r="I29" s="617"/>
      <c r="J29" s="617"/>
      <c r="K29" s="617"/>
      <c r="L29" s="618"/>
      <c r="M29" s="288"/>
      <c r="N29" s="289"/>
      <c r="O29" s="80" t="s">
        <v>64</v>
      </c>
    </row>
    <row r="30" spans="1:19" ht="73.5" customHeight="1" thickBot="1">
      <c r="A30" s="469" t="s">
        <v>65</v>
      </c>
      <c r="B30" s="609" t="str">
        <f t="shared" si="2"/>
        <v>★</v>
      </c>
      <c r="C30" s="610"/>
      <c r="D30" s="611"/>
      <c r="E30" s="196">
        <v>4.92</v>
      </c>
      <c r="F30" s="196">
        <v>4.68</v>
      </c>
      <c r="G30" s="101">
        <f t="shared" si="1"/>
        <v>-0.24000000000000021</v>
      </c>
      <c r="H30" s="616"/>
      <c r="I30" s="617"/>
      <c r="J30" s="617"/>
      <c r="K30" s="617"/>
      <c r="L30" s="618"/>
      <c r="M30" s="288"/>
      <c r="N30" s="289"/>
      <c r="O30" s="80" t="s">
        <v>65</v>
      </c>
    </row>
    <row r="31" spans="1:19" ht="75.75" customHeight="1" thickBot="1">
      <c r="A31" s="469" t="s">
        <v>66</v>
      </c>
      <c r="B31" s="609" t="str">
        <f t="shared" si="2"/>
        <v>★</v>
      </c>
      <c r="C31" s="610"/>
      <c r="D31" s="611"/>
      <c r="E31" s="196">
        <v>4.0599999999999996</v>
      </c>
      <c r="F31" s="196">
        <v>4.0199999999999996</v>
      </c>
      <c r="G31" s="101">
        <f t="shared" si="1"/>
        <v>-4.0000000000000036E-2</v>
      </c>
      <c r="H31" s="616"/>
      <c r="I31" s="617"/>
      <c r="J31" s="617"/>
      <c r="K31" s="617"/>
      <c r="L31" s="618"/>
      <c r="M31" s="288"/>
      <c r="N31" s="289"/>
      <c r="O31" s="80" t="s">
        <v>66</v>
      </c>
    </row>
    <row r="32" spans="1:19" ht="96" customHeight="1" thickBot="1">
      <c r="A32" s="472" t="s">
        <v>67</v>
      </c>
      <c r="B32" s="609" t="str">
        <f t="shared" si="2"/>
        <v>★</v>
      </c>
      <c r="C32" s="610"/>
      <c r="D32" s="611"/>
      <c r="E32" s="539">
        <v>6.98</v>
      </c>
      <c r="F32" s="539">
        <v>6.61</v>
      </c>
      <c r="G32" s="101">
        <f t="shared" si="1"/>
        <v>-0.37000000000000011</v>
      </c>
      <c r="H32" s="616"/>
      <c r="I32" s="617"/>
      <c r="J32" s="617"/>
      <c r="K32" s="617"/>
      <c r="L32" s="618"/>
      <c r="M32" s="288"/>
      <c r="N32" s="289"/>
      <c r="O32" s="80" t="s">
        <v>67</v>
      </c>
    </row>
    <row r="33" spans="1:16" ht="94.95" customHeight="1" thickBot="1">
      <c r="A33" s="473" t="s">
        <v>68</v>
      </c>
      <c r="B33" s="609" t="str">
        <f t="shared" si="2"/>
        <v>★</v>
      </c>
      <c r="C33" s="610"/>
      <c r="D33" s="611"/>
      <c r="E33" s="539">
        <v>11.54</v>
      </c>
      <c r="F33" s="539">
        <v>11.43</v>
      </c>
      <c r="G33" s="101">
        <f t="shared" si="1"/>
        <v>-0.10999999999999943</v>
      </c>
      <c r="H33" s="616"/>
      <c r="I33" s="617"/>
      <c r="J33" s="617"/>
      <c r="K33" s="617"/>
      <c r="L33" s="618"/>
      <c r="M33" s="288"/>
      <c r="N33" s="289"/>
      <c r="O33" s="80" t="s">
        <v>68</v>
      </c>
    </row>
    <row r="34" spans="1:16" ht="81" customHeight="1" thickBot="1">
      <c r="A34" s="468" t="s">
        <v>69</v>
      </c>
      <c r="B34" s="609" t="str">
        <f t="shared" si="2"/>
        <v>☆</v>
      </c>
      <c r="C34" s="610"/>
      <c r="D34" s="611"/>
      <c r="E34" s="196">
        <v>5.95</v>
      </c>
      <c r="F34" s="539">
        <v>6.4</v>
      </c>
      <c r="G34" s="101">
        <f t="shared" si="1"/>
        <v>0.45000000000000018</v>
      </c>
      <c r="H34" s="616"/>
      <c r="I34" s="617"/>
      <c r="J34" s="617"/>
      <c r="K34" s="617"/>
      <c r="L34" s="618"/>
      <c r="M34" s="554"/>
      <c r="N34" s="555"/>
      <c r="O34" s="80" t="s">
        <v>69</v>
      </c>
    </row>
    <row r="35" spans="1:16" ht="94.5" customHeight="1" thickBot="1">
      <c r="A35" s="472" t="s">
        <v>70</v>
      </c>
      <c r="B35" s="609" t="str">
        <f t="shared" si="2"/>
        <v>☆</v>
      </c>
      <c r="C35" s="610"/>
      <c r="D35" s="611"/>
      <c r="E35" s="539">
        <v>8.14</v>
      </c>
      <c r="F35" s="539">
        <v>8.77</v>
      </c>
      <c r="G35" s="101">
        <f t="shared" si="1"/>
        <v>0.62999999999999901</v>
      </c>
      <c r="H35" s="616"/>
      <c r="I35" s="617"/>
      <c r="J35" s="617"/>
      <c r="K35" s="617"/>
      <c r="L35" s="618"/>
      <c r="M35" s="474"/>
      <c r="N35" s="475"/>
      <c r="O35" s="80" t="s">
        <v>70</v>
      </c>
    </row>
    <row r="36" spans="1:16" ht="92.4" customHeight="1" thickBot="1">
      <c r="A36" s="476" t="s">
        <v>71</v>
      </c>
      <c r="B36" s="609" t="str">
        <f t="shared" si="2"/>
        <v>☆</v>
      </c>
      <c r="C36" s="610"/>
      <c r="D36" s="611"/>
      <c r="E36" s="196">
        <v>5.92</v>
      </c>
      <c r="F36" s="539">
        <v>6.56</v>
      </c>
      <c r="G36" s="101">
        <f t="shared" si="1"/>
        <v>0.63999999999999968</v>
      </c>
      <c r="H36" s="616"/>
      <c r="I36" s="617"/>
      <c r="J36" s="617"/>
      <c r="K36" s="617"/>
      <c r="L36" s="618"/>
      <c r="M36" s="474"/>
      <c r="N36" s="475"/>
      <c r="O36" s="80" t="s">
        <v>71</v>
      </c>
    </row>
    <row r="37" spans="1:16" ht="87.75" customHeight="1" thickBot="1">
      <c r="A37" s="469" t="s">
        <v>72</v>
      </c>
      <c r="B37" s="609" t="str">
        <f t="shared" si="2"/>
        <v>★</v>
      </c>
      <c r="C37" s="610"/>
      <c r="D37" s="611"/>
      <c r="E37" s="539">
        <v>9.33</v>
      </c>
      <c r="F37" s="539">
        <v>8.32</v>
      </c>
      <c r="G37" s="101">
        <f t="shared" si="1"/>
        <v>-1.0099999999999998</v>
      </c>
      <c r="H37" s="616"/>
      <c r="I37" s="617"/>
      <c r="J37" s="617"/>
      <c r="K37" s="617"/>
      <c r="L37" s="618"/>
      <c r="M37" s="288"/>
      <c r="N37" s="289"/>
      <c r="O37" s="80" t="s">
        <v>72</v>
      </c>
    </row>
    <row r="38" spans="1:16" ht="75.75" customHeight="1" thickBot="1">
      <c r="A38" s="469" t="s">
        <v>73</v>
      </c>
      <c r="B38" s="609" t="str">
        <f t="shared" si="2"/>
        <v>☆</v>
      </c>
      <c r="C38" s="610"/>
      <c r="D38" s="611"/>
      <c r="E38" s="539">
        <v>7.17</v>
      </c>
      <c r="F38" s="539">
        <v>8.31</v>
      </c>
      <c r="G38" s="101">
        <f t="shared" si="1"/>
        <v>1.1400000000000006</v>
      </c>
      <c r="H38" s="612"/>
      <c r="I38" s="613"/>
      <c r="J38" s="613"/>
      <c r="K38" s="613"/>
      <c r="L38" s="614"/>
      <c r="M38" s="470"/>
      <c r="N38" s="471"/>
      <c r="O38" s="80" t="s">
        <v>73</v>
      </c>
    </row>
    <row r="39" spans="1:16" ht="76.95" customHeight="1" thickBot="1">
      <c r="A39" s="469" t="s">
        <v>74</v>
      </c>
      <c r="B39" s="609" t="str">
        <f t="shared" si="2"/>
        <v>★★</v>
      </c>
      <c r="C39" s="610"/>
      <c r="D39" s="611"/>
      <c r="E39" s="539">
        <v>11.38</v>
      </c>
      <c r="F39" s="539">
        <v>9.86</v>
      </c>
      <c r="G39" s="101">
        <f t="shared" si="1"/>
        <v>-1.5200000000000014</v>
      </c>
      <c r="H39" s="616"/>
      <c r="I39" s="617"/>
      <c r="J39" s="617"/>
      <c r="K39" s="617"/>
      <c r="L39" s="618"/>
      <c r="M39" s="474"/>
      <c r="N39" s="475"/>
      <c r="O39" s="80" t="s">
        <v>74</v>
      </c>
    </row>
    <row r="40" spans="1:16" ht="78.75" customHeight="1" thickBot="1">
      <c r="A40" s="469" t="s">
        <v>75</v>
      </c>
      <c r="B40" s="609" t="str">
        <f t="shared" si="2"/>
        <v>☆</v>
      </c>
      <c r="C40" s="610"/>
      <c r="D40" s="611"/>
      <c r="E40" s="539">
        <v>7.91</v>
      </c>
      <c r="F40" s="539">
        <v>8.26</v>
      </c>
      <c r="G40" s="101">
        <f t="shared" si="1"/>
        <v>0.34999999999999964</v>
      </c>
      <c r="H40" s="612"/>
      <c r="I40" s="613"/>
      <c r="J40" s="613"/>
      <c r="K40" s="613"/>
      <c r="L40" s="614"/>
      <c r="M40" s="470"/>
      <c r="N40" s="471"/>
      <c r="O40" s="80" t="s">
        <v>75</v>
      </c>
    </row>
    <row r="41" spans="1:16" ht="66" customHeight="1" thickBot="1">
      <c r="A41" s="469" t="s">
        <v>76</v>
      </c>
      <c r="B41" s="609" t="str">
        <f t="shared" si="2"/>
        <v>☆</v>
      </c>
      <c r="C41" s="610"/>
      <c r="D41" s="611"/>
      <c r="E41" s="539">
        <v>7.04</v>
      </c>
      <c r="F41" s="539">
        <v>7.88</v>
      </c>
      <c r="G41" s="101">
        <f t="shared" si="1"/>
        <v>0.83999999999999986</v>
      </c>
      <c r="H41" s="616" t="s">
        <v>281</v>
      </c>
      <c r="I41" s="617"/>
      <c r="J41" s="617"/>
      <c r="K41" s="617"/>
      <c r="L41" s="618"/>
      <c r="M41" s="288" t="s">
        <v>282</v>
      </c>
      <c r="N41" s="289">
        <v>44550</v>
      </c>
      <c r="O41" s="80" t="s">
        <v>76</v>
      </c>
    </row>
    <row r="42" spans="1:16" ht="77.25" customHeight="1" thickBot="1">
      <c r="A42" s="469" t="s">
        <v>77</v>
      </c>
      <c r="B42" s="609" t="str">
        <f t="shared" si="2"/>
        <v>☆</v>
      </c>
      <c r="C42" s="610"/>
      <c r="D42" s="611"/>
      <c r="E42" s="539">
        <v>6.58</v>
      </c>
      <c r="F42" s="539">
        <v>6.85</v>
      </c>
      <c r="G42" s="101">
        <f t="shared" si="1"/>
        <v>0.26999999999999957</v>
      </c>
      <c r="H42" s="647"/>
      <c r="I42" s="645"/>
      <c r="J42" s="645"/>
      <c r="K42" s="645"/>
      <c r="L42" s="646"/>
      <c r="M42" s="477"/>
      <c r="N42" s="471"/>
      <c r="O42" s="80" t="s">
        <v>77</v>
      </c>
      <c r="P42" s="79">
        <v>1</v>
      </c>
    </row>
    <row r="43" spans="1:16" ht="69.75" customHeight="1" thickBot="1">
      <c r="A43" s="469" t="s">
        <v>78</v>
      </c>
      <c r="B43" s="609" t="str">
        <f t="shared" si="2"/>
        <v>☆</v>
      </c>
      <c r="C43" s="610"/>
      <c r="D43" s="611"/>
      <c r="E43" s="196">
        <v>3.02</v>
      </c>
      <c r="F43" s="196">
        <v>3.64</v>
      </c>
      <c r="G43" s="101">
        <f t="shared" si="1"/>
        <v>0.62000000000000011</v>
      </c>
      <c r="H43" s="642"/>
      <c r="I43" s="643"/>
      <c r="J43" s="643"/>
      <c r="K43" s="643"/>
      <c r="L43" s="644"/>
      <c r="M43" s="288"/>
      <c r="N43" s="289"/>
      <c r="O43" s="80" t="s">
        <v>78</v>
      </c>
    </row>
    <row r="44" spans="1:16" ht="77.25" customHeight="1" thickBot="1">
      <c r="A44" s="283" t="s">
        <v>79</v>
      </c>
      <c r="B44" s="609" t="str">
        <f t="shared" si="2"/>
        <v>☆</v>
      </c>
      <c r="C44" s="610"/>
      <c r="D44" s="611"/>
      <c r="E44" s="539">
        <v>7.18</v>
      </c>
      <c r="F44" s="539">
        <v>7.4</v>
      </c>
      <c r="G44" s="101">
        <f t="shared" si="1"/>
        <v>0.22000000000000064</v>
      </c>
      <c r="H44" s="642" t="s">
        <v>285</v>
      </c>
      <c r="I44" s="643"/>
      <c r="J44" s="643"/>
      <c r="K44" s="643"/>
      <c r="L44" s="644"/>
      <c r="M44" s="578" t="s">
        <v>286</v>
      </c>
      <c r="N44" s="289">
        <v>44549</v>
      </c>
      <c r="O44" s="80" t="s">
        <v>79</v>
      </c>
    </row>
    <row r="45" spans="1:16" ht="81.75" customHeight="1" thickBot="1">
      <c r="A45" s="469" t="s">
        <v>80</v>
      </c>
      <c r="B45" s="609" t="str">
        <f t="shared" si="2"/>
        <v>☆</v>
      </c>
      <c r="C45" s="610"/>
      <c r="D45" s="611"/>
      <c r="E45" s="539">
        <v>6.46</v>
      </c>
      <c r="F45" s="539">
        <v>6.74</v>
      </c>
      <c r="G45" s="101">
        <f t="shared" si="1"/>
        <v>0.28000000000000025</v>
      </c>
      <c r="H45" s="642"/>
      <c r="I45" s="645"/>
      <c r="J45" s="645"/>
      <c r="K45" s="645"/>
      <c r="L45" s="646"/>
      <c r="M45" s="288"/>
      <c r="N45" s="478"/>
      <c r="O45" s="80" t="s">
        <v>80</v>
      </c>
    </row>
    <row r="46" spans="1:16" ht="72.75" customHeight="1" thickBot="1">
      <c r="A46" s="469" t="s">
        <v>81</v>
      </c>
      <c r="B46" s="609" t="str">
        <f t="shared" si="2"/>
        <v>☆☆☆</v>
      </c>
      <c r="C46" s="610"/>
      <c r="D46" s="611"/>
      <c r="E46" s="196">
        <v>5.04</v>
      </c>
      <c r="F46" s="539">
        <v>8.0500000000000007</v>
      </c>
      <c r="G46" s="101">
        <f t="shared" si="1"/>
        <v>3.0100000000000007</v>
      </c>
      <c r="H46" s="642"/>
      <c r="I46" s="643"/>
      <c r="J46" s="643"/>
      <c r="K46" s="643"/>
      <c r="L46" s="644"/>
      <c r="M46" s="288"/>
      <c r="N46" s="289"/>
      <c r="O46" s="80" t="s">
        <v>81</v>
      </c>
    </row>
    <row r="47" spans="1:16" ht="81.75" customHeight="1" thickBot="1">
      <c r="A47" s="469" t="s">
        <v>82</v>
      </c>
      <c r="B47" s="609" t="str">
        <f t="shared" si="2"/>
        <v>☆</v>
      </c>
      <c r="C47" s="610"/>
      <c r="D47" s="611"/>
      <c r="E47" s="196">
        <v>4.75</v>
      </c>
      <c r="F47" s="196">
        <v>4.92</v>
      </c>
      <c r="G47" s="101">
        <f t="shared" si="1"/>
        <v>0.16999999999999993</v>
      </c>
      <c r="H47" s="642"/>
      <c r="I47" s="643"/>
      <c r="J47" s="643"/>
      <c r="K47" s="643"/>
      <c r="L47" s="644"/>
      <c r="M47" s="530"/>
      <c r="N47" s="289"/>
      <c r="O47" s="80" t="s">
        <v>82</v>
      </c>
    </row>
    <row r="48" spans="1:16" ht="78.75" customHeight="1" thickBot="1">
      <c r="A48" s="469" t="s">
        <v>83</v>
      </c>
      <c r="B48" s="609" t="str">
        <f t="shared" si="2"/>
        <v>☆</v>
      </c>
      <c r="C48" s="610"/>
      <c r="D48" s="611"/>
      <c r="E48" s="539">
        <v>8.3800000000000008</v>
      </c>
      <c r="F48" s="539">
        <v>9.7200000000000006</v>
      </c>
      <c r="G48" s="101">
        <f t="shared" si="1"/>
        <v>1.3399999999999999</v>
      </c>
      <c r="H48" s="648" t="s">
        <v>428</v>
      </c>
      <c r="I48" s="649"/>
      <c r="J48" s="649"/>
      <c r="K48" s="649"/>
      <c r="L48" s="650"/>
      <c r="M48" s="591" t="s">
        <v>429</v>
      </c>
      <c r="N48" s="592">
        <v>44567</v>
      </c>
      <c r="O48" s="80" t="s">
        <v>83</v>
      </c>
    </row>
    <row r="49" spans="1:15" ht="74.25" customHeight="1" thickBot="1">
      <c r="A49" s="469" t="s">
        <v>84</v>
      </c>
      <c r="B49" s="609" t="str">
        <f t="shared" si="2"/>
        <v>☆☆</v>
      </c>
      <c r="C49" s="610"/>
      <c r="D49" s="611"/>
      <c r="E49" s="539">
        <v>10.86</v>
      </c>
      <c r="F49" s="556">
        <v>12.48</v>
      </c>
      <c r="G49" s="101">
        <f t="shared" si="1"/>
        <v>1.620000000000001</v>
      </c>
      <c r="H49" s="642"/>
      <c r="I49" s="643"/>
      <c r="J49" s="643"/>
      <c r="K49" s="643"/>
      <c r="L49" s="644"/>
      <c r="M49" s="538"/>
      <c r="N49" s="289"/>
      <c r="O49" s="80" t="s">
        <v>84</v>
      </c>
    </row>
    <row r="50" spans="1:15" ht="73.2" customHeight="1" thickBot="1">
      <c r="A50" s="469" t="s">
        <v>85</v>
      </c>
      <c r="B50" s="609" t="str">
        <f t="shared" si="2"/>
        <v>☆</v>
      </c>
      <c r="C50" s="610"/>
      <c r="D50" s="611"/>
      <c r="E50" s="556">
        <v>12.02</v>
      </c>
      <c r="F50" s="556">
        <v>12.98</v>
      </c>
      <c r="G50" s="101">
        <f t="shared" si="1"/>
        <v>0.96000000000000085</v>
      </c>
      <c r="H50" s="648" t="s">
        <v>421</v>
      </c>
      <c r="I50" s="649"/>
      <c r="J50" s="649"/>
      <c r="K50" s="649"/>
      <c r="L50" s="650"/>
      <c r="M50" s="591" t="s">
        <v>422</v>
      </c>
      <c r="N50" s="592">
        <v>44569</v>
      </c>
      <c r="O50" s="80" t="s">
        <v>85</v>
      </c>
    </row>
    <row r="51" spans="1:15" ht="73.5" customHeight="1" thickBot="1">
      <c r="A51" s="469" t="s">
        <v>86</v>
      </c>
      <c r="B51" s="609" t="str">
        <f t="shared" si="2"/>
        <v>☆</v>
      </c>
      <c r="C51" s="610"/>
      <c r="D51" s="611"/>
      <c r="E51" s="556">
        <v>12.24</v>
      </c>
      <c r="F51" s="556">
        <v>12.82</v>
      </c>
      <c r="G51" s="101">
        <f t="shared" si="1"/>
        <v>0.58000000000000007</v>
      </c>
      <c r="H51" s="647"/>
      <c r="I51" s="645"/>
      <c r="J51" s="645"/>
      <c r="K51" s="645"/>
      <c r="L51" s="646"/>
      <c r="M51" s="470"/>
      <c r="N51" s="471"/>
      <c r="O51" s="80" t="s">
        <v>86</v>
      </c>
    </row>
    <row r="52" spans="1:15" ht="91.95" customHeight="1" thickBot="1">
      <c r="A52" s="469" t="s">
        <v>87</v>
      </c>
      <c r="B52" s="609" t="str">
        <f t="shared" si="2"/>
        <v>☆</v>
      </c>
      <c r="C52" s="610"/>
      <c r="D52" s="611"/>
      <c r="E52" s="539">
        <v>6</v>
      </c>
      <c r="F52" s="539">
        <v>6.73</v>
      </c>
      <c r="G52" s="101">
        <f t="shared" si="1"/>
        <v>0.73000000000000043</v>
      </c>
      <c r="H52" s="642" t="s">
        <v>283</v>
      </c>
      <c r="I52" s="643"/>
      <c r="J52" s="643"/>
      <c r="K52" s="643"/>
      <c r="L52" s="644"/>
      <c r="M52" s="288" t="s">
        <v>284</v>
      </c>
      <c r="N52" s="289">
        <v>44550</v>
      </c>
      <c r="O52" s="80" t="s">
        <v>87</v>
      </c>
    </row>
    <row r="53" spans="1:15" ht="77.25" customHeight="1" thickBot="1">
      <c r="A53" s="469" t="s">
        <v>88</v>
      </c>
      <c r="B53" s="609" t="str">
        <f t="shared" si="2"/>
        <v>★</v>
      </c>
      <c r="C53" s="610"/>
      <c r="D53" s="611"/>
      <c r="E53" s="196">
        <v>5.74</v>
      </c>
      <c r="F53" s="196">
        <v>5.47</v>
      </c>
      <c r="G53" s="101">
        <f t="shared" si="1"/>
        <v>-0.27000000000000046</v>
      </c>
      <c r="H53" s="642"/>
      <c r="I53" s="643"/>
      <c r="J53" s="643"/>
      <c r="K53" s="643"/>
      <c r="L53" s="644"/>
      <c r="M53" s="288"/>
      <c r="N53" s="289"/>
      <c r="O53" s="80" t="s">
        <v>88</v>
      </c>
    </row>
    <row r="54" spans="1:15" ht="63.75" customHeight="1" thickBot="1">
      <c r="A54" s="469" t="s">
        <v>89</v>
      </c>
      <c r="B54" s="609" t="str">
        <f t="shared" si="2"/>
        <v>☆</v>
      </c>
      <c r="C54" s="610"/>
      <c r="D54" s="611"/>
      <c r="E54" s="196">
        <v>4.96</v>
      </c>
      <c r="F54" s="539">
        <v>6.04</v>
      </c>
      <c r="G54" s="101">
        <f t="shared" si="1"/>
        <v>1.08</v>
      </c>
      <c r="H54" s="642" t="s">
        <v>279</v>
      </c>
      <c r="I54" s="643"/>
      <c r="J54" s="643"/>
      <c r="K54" s="643"/>
      <c r="L54" s="644"/>
      <c r="M54" s="288" t="s">
        <v>280</v>
      </c>
      <c r="N54" s="289">
        <v>44532</v>
      </c>
      <c r="O54" s="80" t="s">
        <v>89</v>
      </c>
    </row>
    <row r="55" spans="1:15" ht="75" customHeight="1" thickBot="1">
      <c r="A55" s="469" t="s">
        <v>90</v>
      </c>
      <c r="B55" s="609" t="str">
        <f t="shared" si="2"/>
        <v>★</v>
      </c>
      <c r="C55" s="610"/>
      <c r="D55" s="611"/>
      <c r="E55" s="196">
        <v>5.48</v>
      </c>
      <c r="F55" s="196">
        <v>5.43</v>
      </c>
      <c r="G55" s="101">
        <f t="shared" si="1"/>
        <v>-5.0000000000000711E-2</v>
      </c>
      <c r="H55" s="642"/>
      <c r="I55" s="643"/>
      <c r="J55" s="643"/>
      <c r="K55" s="643"/>
      <c r="L55" s="644"/>
      <c r="M55" s="288"/>
      <c r="N55" s="289"/>
      <c r="O55" s="80" t="s">
        <v>90</v>
      </c>
    </row>
    <row r="56" spans="1:15" ht="80.25" customHeight="1" thickBot="1">
      <c r="A56" s="469" t="s">
        <v>91</v>
      </c>
      <c r="B56" s="609" t="str">
        <f t="shared" si="2"/>
        <v>☆</v>
      </c>
      <c r="C56" s="610"/>
      <c r="D56" s="611"/>
      <c r="E56" s="196">
        <v>5.97</v>
      </c>
      <c r="F56" s="539">
        <v>6.21</v>
      </c>
      <c r="G56" s="101">
        <f t="shared" si="1"/>
        <v>0.24000000000000021</v>
      </c>
      <c r="H56" s="642"/>
      <c r="I56" s="643"/>
      <c r="J56" s="643"/>
      <c r="K56" s="643"/>
      <c r="L56" s="644"/>
      <c r="M56" s="288"/>
      <c r="N56" s="289"/>
      <c r="O56" s="80" t="s">
        <v>91</v>
      </c>
    </row>
    <row r="57" spans="1:15" ht="63.75" customHeight="1" thickBot="1">
      <c r="A57" s="469" t="s">
        <v>92</v>
      </c>
      <c r="B57" s="609" t="str">
        <f t="shared" si="2"/>
        <v>★</v>
      </c>
      <c r="C57" s="610"/>
      <c r="D57" s="611"/>
      <c r="E57" s="539">
        <v>9.7200000000000006</v>
      </c>
      <c r="F57" s="539">
        <v>9.2799999999999994</v>
      </c>
      <c r="G57" s="101">
        <f t="shared" si="1"/>
        <v>-0.44000000000000128</v>
      </c>
      <c r="H57" s="647"/>
      <c r="I57" s="645"/>
      <c r="J57" s="645"/>
      <c r="K57" s="645"/>
      <c r="L57" s="646"/>
      <c r="M57" s="470"/>
      <c r="N57" s="471"/>
      <c r="O57" s="80" t="s">
        <v>92</v>
      </c>
    </row>
    <row r="58" spans="1:15" ht="69.75" customHeight="1" thickBot="1">
      <c r="A58" s="469" t="s">
        <v>93</v>
      </c>
      <c r="B58" s="609" t="str">
        <f t="shared" si="2"/>
        <v>★</v>
      </c>
      <c r="C58" s="610"/>
      <c r="D58" s="611"/>
      <c r="E58" s="539">
        <v>7.35</v>
      </c>
      <c r="F58" s="539">
        <v>6.83</v>
      </c>
      <c r="G58" s="101">
        <f t="shared" si="1"/>
        <v>-0.51999999999999957</v>
      </c>
      <c r="H58" s="642"/>
      <c r="I58" s="643"/>
      <c r="J58" s="643"/>
      <c r="K58" s="643"/>
      <c r="L58" s="644"/>
      <c r="M58" s="288"/>
      <c r="N58" s="289"/>
      <c r="O58" s="80" t="s">
        <v>93</v>
      </c>
    </row>
    <row r="59" spans="1:15" ht="68.25" customHeight="1" thickBot="1">
      <c r="A59" s="469" t="s">
        <v>94</v>
      </c>
      <c r="B59" s="609" t="str">
        <f t="shared" si="2"/>
        <v>★</v>
      </c>
      <c r="C59" s="610"/>
      <c r="D59" s="611"/>
      <c r="E59" s="196">
        <v>5.61</v>
      </c>
      <c r="F59" s="196">
        <v>5.32</v>
      </c>
      <c r="G59" s="101">
        <f t="shared" si="1"/>
        <v>-0.29000000000000004</v>
      </c>
      <c r="H59" s="647"/>
      <c r="I59" s="645"/>
      <c r="J59" s="645"/>
      <c r="K59" s="645"/>
      <c r="L59" s="646"/>
      <c r="M59" s="470"/>
      <c r="N59" s="471"/>
      <c r="O59" s="80" t="s">
        <v>94</v>
      </c>
    </row>
    <row r="60" spans="1:15" ht="91.95" customHeight="1" thickBot="1">
      <c r="A60" s="469" t="s">
        <v>95</v>
      </c>
      <c r="B60" s="609" t="str">
        <f t="shared" si="2"/>
        <v>★★</v>
      </c>
      <c r="C60" s="610"/>
      <c r="D60" s="611"/>
      <c r="E60" s="539">
        <v>10.14</v>
      </c>
      <c r="F60" s="539">
        <v>8.08</v>
      </c>
      <c r="G60" s="101">
        <f t="shared" si="1"/>
        <v>-2.0600000000000005</v>
      </c>
      <c r="H60" s="642"/>
      <c r="I60" s="643"/>
      <c r="J60" s="643"/>
      <c r="K60" s="643"/>
      <c r="L60" s="644"/>
      <c r="M60" s="288"/>
      <c r="N60" s="289"/>
      <c r="O60" s="80" t="s">
        <v>95</v>
      </c>
    </row>
    <row r="61" spans="1:15" ht="81" customHeight="1" thickBot="1">
      <c r="A61" s="469" t="s">
        <v>96</v>
      </c>
      <c r="B61" s="609" t="str">
        <f t="shared" si="2"/>
        <v>☆</v>
      </c>
      <c r="C61" s="610"/>
      <c r="D61" s="611"/>
      <c r="E61" s="196">
        <v>3.04</v>
      </c>
      <c r="F61" s="196">
        <v>3.61</v>
      </c>
      <c r="G61" s="101">
        <f t="shared" si="1"/>
        <v>0.56999999999999984</v>
      </c>
      <c r="H61" s="642"/>
      <c r="I61" s="643"/>
      <c r="J61" s="643"/>
      <c r="K61" s="643"/>
      <c r="L61" s="644"/>
      <c r="M61" s="288"/>
      <c r="N61" s="289"/>
      <c r="O61" s="80" t="s">
        <v>96</v>
      </c>
    </row>
    <row r="62" spans="1:15" ht="75.599999999999994" customHeight="1" thickBot="1">
      <c r="A62" s="469" t="s">
        <v>97</v>
      </c>
      <c r="B62" s="609" t="str">
        <f t="shared" si="2"/>
        <v>★★</v>
      </c>
      <c r="C62" s="610"/>
      <c r="D62" s="611"/>
      <c r="E62" s="539">
        <v>9.3800000000000008</v>
      </c>
      <c r="F62" s="539">
        <v>7.96</v>
      </c>
      <c r="G62" s="101">
        <f t="shared" si="1"/>
        <v>-1.4200000000000008</v>
      </c>
      <c r="H62" s="651"/>
      <c r="I62" s="652"/>
      <c r="J62" s="652"/>
      <c r="K62" s="652"/>
      <c r="L62" s="653"/>
      <c r="M62" s="288"/>
      <c r="N62" s="289"/>
      <c r="O62" s="80" t="s">
        <v>97</v>
      </c>
    </row>
    <row r="63" spans="1:15" ht="87" customHeight="1" thickBot="1">
      <c r="A63" s="469" t="s">
        <v>98</v>
      </c>
      <c r="B63" s="609" t="str">
        <f t="shared" si="2"/>
        <v>★</v>
      </c>
      <c r="C63" s="610"/>
      <c r="D63" s="611"/>
      <c r="E63" s="556">
        <v>13.09</v>
      </c>
      <c r="F63" s="556">
        <v>12.65</v>
      </c>
      <c r="G63" s="101">
        <f t="shared" si="1"/>
        <v>-0.4399999999999995</v>
      </c>
      <c r="H63" s="642"/>
      <c r="I63" s="643"/>
      <c r="J63" s="643"/>
      <c r="K63" s="643"/>
      <c r="L63" s="644"/>
      <c r="M63" s="545"/>
      <c r="N63" s="289"/>
      <c r="O63" s="80" t="s">
        <v>98</v>
      </c>
    </row>
    <row r="64" spans="1:15" ht="73.2" customHeight="1" thickBot="1">
      <c r="A64" s="469" t="s">
        <v>99</v>
      </c>
      <c r="B64" s="609" t="str">
        <f t="shared" si="2"/>
        <v>★★</v>
      </c>
      <c r="C64" s="610"/>
      <c r="D64" s="611"/>
      <c r="E64" s="539">
        <v>10.8</v>
      </c>
      <c r="F64" s="539">
        <v>9.09</v>
      </c>
      <c r="G64" s="101">
        <f t="shared" si="1"/>
        <v>-1.7100000000000009</v>
      </c>
      <c r="H64" s="697" t="s">
        <v>440</v>
      </c>
      <c r="I64" s="698"/>
      <c r="J64" s="698"/>
      <c r="K64" s="698"/>
      <c r="L64" s="699"/>
      <c r="M64" s="591" t="s">
        <v>277</v>
      </c>
      <c r="N64" s="592">
        <v>44561</v>
      </c>
      <c r="O64" s="80" t="s">
        <v>99</v>
      </c>
    </row>
    <row r="65" spans="1:18" ht="80.25" customHeight="1" thickBot="1">
      <c r="A65" s="469" t="s">
        <v>100</v>
      </c>
      <c r="B65" s="609" t="str">
        <f t="shared" si="2"/>
        <v>☆☆☆</v>
      </c>
      <c r="C65" s="610"/>
      <c r="D65" s="611"/>
      <c r="E65" s="539">
        <v>9.5399999999999991</v>
      </c>
      <c r="F65" s="556">
        <v>12.78</v>
      </c>
      <c r="G65" s="101">
        <f t="shared" si="1"/>
        <v>3.24</v>
      </c>
      <c r="H65" s="642"/>
      <c r="I65" s="643"/>
      <c r="J65" s="643"/>
      <c r="K65" s="643"/>
      <c r="L65" s="644"/>
      <c r="M65" s="257"/>
      <c r="N65" s="289"/>
      <c r="O65" s="80" t="s">
        <v>100</v>
      </c>
    </row>
    <row r="66" spans="1:18" ht="88.5" customHeight="1" thickBot="1">
      <c r="A66" s="469" t="s">
        <v>101</v>
      </c>
      <c r="B66" s="609" t="str">
        <f t="shared" si="2"/>
        <v>☆</v>
      </c>
      <c r="C66" s="610"/>
      <c r="D66" s="611"/>
      <c r="E66" s="539">
        <v>10.61</v>
      </c>
      <c r="F66" s="539">
        <v>11.11</v>
      </c>
      <c r="G66" s="101">
        <f t="shared" si="1"/>
        <v>0.5</v>
      </c>
      <c r="H66" s="647"/>
      <c r="I66" s="645"/>
      <c r="J66" s="645"/>
      <c r="K66" s="645"/>
      <c r="L66" s="646"/>
      <c r="M66" s="470"/>
      <c r="N66" s="471"/>
      <c r="O66" s="80" t="s">
        <v>101</v>
      </c>
    </row>
    <row r="67" spans="1:18" ht="78.75" customHeight="1" thickBot="1">
      <c r="A67" s="469" t="s">
        <v>102</v>
      </c>
      <c r="B67" s="609" t="str">
        <f t="shared" si="2"/>
        <v>☆</v>
      </c>
      <c r="C67" s="610"/>
      <c r="D67" s="611"/>
      <c r="E67" s="539">
        <v>8.25</v>
      </c>
      <c r="F67" s="539">
        <v>8.81</v>
      </c>
      <c r="G67" s="101">
        <f t="shared" si="1"/>
        <v>0.5600000000000005</v>
      </c>
      <c r="H67" s="642"/>
      <c r="I67" s="643"/>
      <c r="J67" s="643"/>
      <c r="K67" s="643"/>
      <c r="L67" s="644"/>
      <c r="M67" s="288"/>
      <c r="N67" s="289"/>
      <c r="O67" s="80" t="s">
        <v>102</v>
      </c>
    </row>
    <row r="68" spans="1:18" ht="63" customHeight="1" thickBot="1">
      <c r="A68" s="476" t="s">
        <v>103</v>
      </c>
      <c r="B68" s="609" t="str">
        <f t="shared" si="2"/>
        <v>☆</v>
      </c>
      <c r="C68" s="610"/>
      <c r="D68" s="611"/>
      <c r="E68" s="539">
        <v>7.41</v>
      </c>
      <c r="F68" s="539">
        <v>8.09</v>
      </c>
      <c r="G68" s="101">
        <f t="shared" si="1"/>
        <v>0.67999999999999972</v>
      </c>
      <c r="H68" s="647"/>
      <c r="I68" s="645"/>
      <c r="J68" s="645"/>
      <c r="K68" s="645"/>
      <c r="L68" s="646"/>
      <c r="M68" s="470"/>
      <c r="N68" s="471"/>
      <c r="O68" s="80" t="s">
        <v>103</v>
      </c>
    </row>
    <row r="69" spans="1:18" ht="72.75" customHeight="1" thickBot="1">
      <c r="A69" s="472" t="s">
        <v>104</v>
      </c>
      <c r="B69" s="609" t="str">
        <f t="shared" si="2"/>
        <v>★</v>
      </c>
      <c r="C69" s="610"/>
      <c r="D69" s="611"/>
      <c r="E69" s="322">
        <v>1.74</v>
      </c>
      <c r="F69" s="322">
        <v>1.65</v>
      </c>
      <c r="G69" s="101">
        <f t="shared" si="1"/>
        <v>-9.000000000000008E-2</v>
      </c>
      <c r="H69" s="648" t="s">
        <v>419</v>
      </c>
      <c r="I69" s="695"/>
      <c r="J69" s="695"/>
      <c r="K69" s="695"/>
      <c r="L69" s="696"/>
      <c r="M69" s="591" t="s">
        <v>420</v>
      </c>
      <c r="N69" s="592">
        <v>44570</v>
      </c>
      <c r="O69" s="80" t="s">
        <v>104</v>
      </c>
    </row>
    <row r="70" spans="1:18" ht="58.5" customHeight="1" thickBot="1">
      <c r="A70" s="479" t="s">
        <v>105</v>
      </c>
      <c r="B70" s="609" t="str">
        <f t="shared" si="2"/>
        <v>☆</v>
      </c>
      <c r="C70" s="610"/>
      <c r="D70" s="611"/>
      <c r="E70" s="539">
        <v>7.44</v>
      </c>
      <c r="F70" s="539">
        <v>7.78</v>
      </c>
      <c r="G70" s="284">
        <f t="shared" si="1"/>
        <v>0.33999999999999986</v>
      </c>
      <c r="H70" s="684"/>
      <c r="I70" s="684"/>
      <c r="J70" s="684"/>
      <c r="K70" s="684"/>
      <c r="L70" s="685"/>
      <c r="M70" s="480"/>
      <c r="N70" s="481"/>
    </row>
    <row r="71" spans="1:18" ht="42.75" customHeight="1" thickBot="1">
      <c r="A71" s="482"/>
      <c r="B71" s="482"/>
      <c r="C71" s="482"/>
      <c r="D71" s="482"/>
      <c r="E71" s="686"/>
      <c r="F71" s="686"/>
      <c r="G71" s="686"/>
      <c r="H71" s="686"/>
      <c r="I71" s="686"/>
      <c r="J71" s="686"/>
      <c r="K71" s="686"/>
      <c r="L71" s="686"/>
      <c r="M71" s="80">
        <f>COUNTIF(E23:E69,"&gt;=10")</f>
        <v>9</v>
      </c>
      <c r="N71" s="80">
        <f>COUNTIF(F23:F69,"&gt;=10")</f>
        <v>7</v>
      </c>
      <c r="O71" s="80" t="s">
        <v>29</v>
      </c>
    </row>
    <row r="72" spans="1:18" ht="36.75" customHeight="1" thickBot="1">
      <c r="A72" s="102" t="s">
        <v>21</v>
      </c>
      <c r="B72" s="103"/>
      <c r="C72" s="175"/>
      <c r="D72" s="175"/>
      <c r="E72" s="687" t="s">
        <v>249</v>
      </c>
      <c r="F72" s="687"/>
      <c r="G72" s="687"/>
      <c r="H72" s="688" t="s">
        <v>261</v>
      </c>
      <c r="I72" s="689"/>
      <c r="J72" s="103" t="s">
        <v>262</v>
      </c>
      <c r="K72" s="104"/>
      <c r="L72" s="104"/>
      <c r="M72" s="105"/>
      <c r="N72" s="106"/>
    </row>
    <row r="73" spans="1:18" ht="36.75" customHeight="1" thickBot="1">
      <c r="A73" s="107"/>
      <c r="B73" s="483"/>
      <c r="C73" s="690" t="s">
        <v>106</v>
      </c>
      <c r="D73" s="691"/>
      <c r="E73" s="691"/>
      <c r="F73" s="692"/>
      <c r="G73" s="108">
        <f>+F70</f>
        <v>7.78</v>
      </c>
      <c r="H73" s="109" t="s">
        <v>107</v>
      </c>
      <c r="I73" s="693">
        <f>+G70</f>
        <v>0.33999999999999986</v>
      </c>
      <c r="J73" s="694"/>
      <c r="K73" s="484"/>
      <c r="L73" s="484"/>
      <c r="M73" s="485"/>
      <c r="N73" s="110"/>
    </row>
    <row r="74" spans="1:18" ht="36.75" customHeight="1" thickBot="1">
      <c r="A74" s="107"/>
      <c r="B74" s="483"/>
      <c r="C74" s="654" t="s">
        <v>108</v>
      </c>
      <c r="D74" s="655"/>
      <c r="E74" s="655"/>
      <c r="F74" s="656"/>
      <c r="G74" s="111">
        <f>+F35</f>
        <v>8.77</v>
      </c>
      <c r="H74" s="112" t="s">
        <v>107</v>
      </c>
      <c r="I74" s="657">
        <f>+G35</f>
        <v>0.62999999999999901</v>
      </c>
      <c r="J74" s="658"/>
      <c r="K74" s="484"/>
      <c r="L74" s="484"/>
      <c r="M74" s="485"/>
      <c r="N74" s="110"/>
      <c r="R74" s="546" t="s">
        <v>21</v>
      </c>
    </row>
    <row r="75" spans="1:18" ht="36.75" customHeight="1" thickBot="1">
      <c r="A75" s="107"/>
      <c r="B75" s="483"/>
      <c r="C75" s="659" t="s">
        <v>109</v>
      </c>
      <c r="D75" s="660"/>
      <c r="E75" s="660"/>
      <c r="F75" s="113" t="str">
        <f>VLOOKUP(G75,F:P,10,0)</f>
        <v>兵庫県</v>
      </c>
      <c r="G75" s="114">
        <f>MAX(F23:F70)</f>
        <v>12.98</v>
      </c>
      <c r="H75" s="661" t="s">
        <v>110</v>
      </c>
      <c r="I75" s="662"/>
      <c r="J75" s="662"/>
      <c r="K75" s="115">
        <f>+N71</f>
        <v>7</v>
      </c>
      <c r="L75" s="116" t="s">
        <v>111</v>
      </c>
      <c r="M75" s="117">
        <f>N71-M71</f>
        <v>-2</v>
      </c>
      <c r="N75" s="110"/>
      <c r="R75" s="547"/>
    </row>
    <row r="76" spans="1:18" ht="36.75" customHeight="1" thickBot="1">
      <c r="A76" s="118"/>
      <c r="B76" s="119"/>
      <c r="C76" s="119"/>
      <c r="D76" s="119"/>
      <c r="E76" s="119"/>
      <c r="F76" s="119"/>
      <c r="G76" s="119"/>
      <c r="H76" s="119"/>
      <c r="I76" s="119"/>
      <c r="J76" s="119"/>
      <c r="K76" s="120"/>
      <c r="L76" s="120"/>
      <c r="M76" s="121"/>
      <c r="N76" s="122"/>
      <c r="R76" s="547"/>
    </row>
    <row r="77" spans="1:18" ht="30.75" customHeight="1">
      <c r="A77" s="157"/>
      <c r="B77" s="157"/>
      <c r="C77" s="157"/>
      <c r="D77" s="157"/>
      <c r="E77" s="157"/>
      <c r="F77" s="157"/>
      <c r="G77" s="157"/>
      <c r="H77" s="157"/>
      <c r="I77" s="157"/>
      <c r="J77" s="157"/>
      <c r="K77" s="486"/>
      <c r="L77" s="486"/>
      <c r="M77" s="487"/>
      <c r="N77" s="488"/>
      <c r="R77" s="548"/>
    </row>
    <row r="78" spans="1:18" ht="30.75" customHeight="1" thickBot="1">
      <c r="A78" s="489"/>
      <c r="B78" s="489"/>
      <c r="C78" s="489"/>
      <c r="D78" s="489"/>
      <c r="E78" s="489"/>
      <c r="F78" s="489"/>
      <c r="G78" s="489"/>
      <c r="H78" s="489"/>
      <c r="I78" s="489"/>
      <c r="J78" s="489"/>
      <c r="K78" s="490"/>
      <c r="L78" s="490"/>
      <c r="M78" s="491"/>
      <c r="N78" s="489"/>
    </row>
    <row r="79" spans="1:18" ht="24.75" customHeight="1" thickTop="1">
      <c r="A79" s="663">
        <v>2</v>
      </c>
      <c r="B79" s="666" t="s">
        <v>263</v>
      </c>
      <c r="C79" s="667"/>
      <c r="D79" s="667"/>
      <c r="E79" s="667"/>
      <c r="F79" s="668"/>
      <c r="G79" s="675" t="s">
        <v>264</v>
      </c>
      <c r="H79" s="676"/>
      <c r="I79" s="676"/>
      <c r="J79" s="676"/>
      <c r="K79" s="676"/>
      <c r="L79" s="676"/>
      <c r="M79" s="676"/>
      <c r="N79" s="677"/>
    </row>
    <row r="80" spans="1:18" ht="24.75" customHeight="1">
      <c r="A80" s="664"/>
      <c r="B80" s="669"/>
      <c r="C80" s="670"/>
      <c r="D80" s="670"/>
      <c r="E80" s="670"/>
      <c r="F80" s="671"/>
      <c r="G80" s="678"/>
      <c r="H80" s="679"/>
      <c r="I80" s="679"/>
      <c r="J80" s="679"/>
      <c r="K80" s="679"/>
      <c r="L80" s="679"/>
      <c r="M80" s="679"/>
      <c r="N80" s="680"/>
      <c r="O80" s="492" t="s">
        <v>29</v>
      </c>
      <c r="P80" s="492"/>
    </row>
    <row r="81" spans="1:16" ht="24.75" customHeight="1">
      <c r="A81" s="664"/>
      <c r="B81" s="669"/>
      <c r="C81" s="670"/>
      <c r="D81" s="670"/>
      <c r="E81" s="670"/>
      <c r="F81" s="671"/>
      <c r="G81" s="678"/>
      <c r="H81" s="679"/>
      <c r="I81" s="679"/>
      <c r="J81" s="679"/>
      <c r="K81" s="679"/>
      <c r="L81" s="679"/>
      <c r="M81" s="679"/>
      <c r="N81" s="680"/>
      <c r="O81" s="492" t="s">
        <v>21</v>
      </c>
      <c r="P81" s="492" t="s">
        <v>112</v>
      </c>
    </row>
    <row r="82" spans="1:16" ht="24.75" customHeight="1">
      <c r="A82" s="664"/>
      <c r="B82" s="669"/>
      <c r="C82" s="670"/>
      <c r="D82" s="670"/>
      <c r="E82" s="670"/>
      <c r="F82" s="671"/>
      <c r="G82" s="678"/>
      <c r="H82" s="679"/>
      <c r="I82" s="679"/>
      <c r="J82" s="679"/>
      <c r="K82" s="679"/>
      <c r="L82" s="679"/>
      <c r="M82" s="679"/>
      <c r="N82" s="680"/>
      <c r="O82" s="493"/>
      <c r="P82" s="492"/>
    </row>
    <row r="83" spans="1:16" ht="24.75" customHeight="1" thickBot="1">
      <c r="A83" s="665"/>
      <c r="B83" s="672"/>
      <c r="C83" s="673"/>
      <c r="D83" s="673"/>
      <c r="E83" s="673"/>
      <c r="F83" s="674"/>
      <c r="G83" s="681"/>
      <c r="H83" s="682"/>
      <c r="I83" s="682"/>
      <c r="J83" s="682"/>
      <c r="K83" s="682"/>
      <c r="L83" s="682"/>
      <c r="M83" s="682"/>
      <c r="N83" s="683"/>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8">
    <mergeCell ref="B67:D67"/>
    <mergeCell ref="H67:L67"/>
    <mergeCell ref="B68:D68"/>
    <mergeCell ref="H68:L68"/>
    <mergeCell ref="B69:D69"/>
    <mergeCell ref="H69:L69"/>
    <mergeCell ref="B64:D64"/>
    <mergeCell ref="H64:L64"/>
    <mergeCell ref="B65:D65"/>
    <mergeCell ref="H65:L65"/>
    <mergeCell ref="B66:D66"/>
    <mergeCell ref="H66:L66"/>
    <mergeCell ref="C74:F74"/>
    <mergeCell ref="I74:J74"/>
    <mergeCell ref="C75:E75"/>
    <mergeCell ref="H75:J75"/>
    <mergeCell ref="A79:A83"/>
    <mergeCell ref="B79:F83"/>
    <mergeCell ref="G79:N83"/>
    <mergeCell ref="B70:D70"/>
    <mergeCell ref="H70:L70"/>
    <mergeCell ref="E71:L71"/>
    <mergeCell ref="E72:G72"/>
    <mergeCell ref="H72:I72"/>
    <mergeCell ref="C73:F73"/>
    <mergeCell ref="I73:J73"/>
    <mergeCell ref="B61:D61"/>
    <mergeCell ref="H61:L61"/>
    <mergeCell ref="B62:D62"/>
    <mergeCell ref="H62:L62"/>
    <mergeCell ref="B63:D63"/>
    <mergeCell ref="H63:L63"/>
    <mergeCell ref="B58:D58"/>
    <mergeCell ref="H58:L58"/>
    <mergeCell ref="B59:D59"/>
    <mergeCell ref="H59:L59"/>
    <mergeCell ref="B60:D60"/>
    <mergeCell ref="H60:L60"/>
    <mergeCell ref="B55:D55"/>
    <mergeCell ref="H55:L55"/>
    <mergeCell ref="B56:D56"/>
    <mergeCell ref="H56:L56"/>
    <mergeCell ref="B57:D57"/>
    <mergeCell ref="H57:L57"/>
    <mergeCell ref="B52:D52"/>
    <mergeCell ref="H52:L52"/>
    <mergeCell ref="B53:D53"/>
    <mergeCell ref="H53:L53"/>
    <mergeCell ref="B54:D54"/>
    <mergeCell ref="H54:L54"/>
    <mergeCell ref="B49:D49"/>
    <mergeCell ref="H49:L49"/>
    <mergeCell ref="B50:D50"/>
    <mergeCell ref="H50:L50"/>
    <mergeCell ref="B51:D51"/>
    <mergeCell ref="H51:L51"/>
    <mergeCell ref="B46:D46"/>
    <mergeCell ref="H46:L46"/>
    <mergeCell ref="B47:D47"/>
    <mergeCell ref="H47:L47"/>
    <mergeCell ref="B48:D48"/>
    <mergeCell ref="H48:L48"/>
    <mergeCell ref="B43:D43"/>
    <mergeCell ref="H43:L43"/>
    <mergeCell ref="B44:D44"/>
    <mergeCell ref="H44:L44"/>
    <mergeCell ref="B45:D45"/>
    <mergeCell ref="H45:L45"/>
    <mergeCell ref="B40:D40"/>
    <mergeCell ref="H40:L40"/>
    <mergeCell ref="B41:D41"/>
    <mergeCell ref="H41:L41"/>
    <mergeCell ref="B42:D42"/>
    <mergeCell ref="H42:L42"/>
    <mergeCell ref="B37:D37"/>
    <mergeCell ref="H37:L37"/>
    <mergeCell ref="B38:D38"/>
    <mergeCell ref="H38:L38"/>
    <mergeCell ref="B39:D39"/>
    <mergeCell ref="H39:L39"/>
    <mergeCell ref="B35:D35"/>
    <mergeCell ref="H35:L35"/>
    <mergeCell ref="B36:D36"/>
    <mergeCell ref="H36:L36"/>
    <mergeCell ref="B31:D31"/>
    <mergeCell ref="H31:L31"/>
    <mergeCell ref="B32:D32"/>
    <mergeCell ref="H32:L32"/>
    <mergeCell ref="B33:D33"/>
    <mergeCell ref="H33:L33"/>
    <mergeCell ref="B29:D29"/>
    <mergeCell ref="H29:L29"/>
    <mergeCell ref="B30:D30"/>
    <mergeCell ref="H30:L30"/>
    <mergeCell ref="B26:D26"/>
    <mergeCell ref="H26:L26"/>
    <mergeCell ref="B27:D27"/>
    <mergeCell ref="H27:L27"/>
    <mergeCell ref="B34:D34"/>
    <mergeCell ref="H34:L34"/>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B23:D23"/>
    <mergeCell ref="H23:L23"/>
    <mergeCell ref="B24:D24"/>
    <mergeCell ref="H24:L24"/>
  </mergeCells>
  <phoneticPr fontId="109"/>
  <conditionalFormatting sqref="G23:G70">
    <cfRule type="cellIs" dxfId="5" priority="4" stopIfTrue="1" operator="between">
      <formula>10.1</formula>
      <formula>20</formula>
    </cfRule>
    <cfRule type="cellIs" dxfId="4" priority="5" stopIfTrue="1" operator="between">
      <formula>1.01</formula>
      <formula>10</formula>
    </cfRule>
    <cfRule type="cellIs" dxfId="3" priority="6" stopIfTrue="1" operator="between">
      <formula>0.01</formula>
      <formula>1</formula>
    </cfRule>
  </conditionalFormatting>
  <conditionalFormatting sqref="N77">
    <cfRule type="cellIs" dxfId="2" priority="1" stopIfTrue="1" operator="between">
      <formula>10.1</formula>
      <formula>20</formula>
    </cfRule>
    <cfRule type="cellIs" dxfId="1" priority="2" stopIfTrue="1" operator="between">
      <formula>1.01</formula>
      <formula>10</formula>
    </cfRule>
    <cfRule type="cellIs" dxfId="0" priority="3"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25"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142E7-15B6-4F69-B205-C1E67EE210BD}">
  <sheetPr>
    <pageSetUpPr fitToPage="1"/>
  </sheetPr>
  <dimension ref="A1:R27"/>
  <sheetViews>
    <sheetView zoomScaleNormal="100" zoomScaleSheetLayoutView="95" workbookViewId="0">
      <selection activeCell="R4" sqref="R4"/>
    </sheetView>
  </sheetViews>
  <sheetFormatPr defaultColWidth="9" defaultRowHeight="13.2"/>
  <cols>
    <col min="1" max="1" width="4.88671875" style="881" customWidth="1"/>
    <col min="2" max="9" width="9" style="881"/>
    <col min="10" max="10" width="18.88671875" style="881" customWidth="1"/>
    <col min="11" max="11" width="9" style="881"/>
    <col min="12" max="12" width="25.109375" style="881" customWidth="1"/>
    <col min="13" max="13" width="7.77734375" style="881" customWidth="1"/>
    <col min="14" max="14" width="3.44140625" style="881" customWidth="1"/>
    <col min="15" max="16384" width="9" style="881"/>
  </cols>
  <sheetData>
    <row r="1" spans="1:18" ht="23.4">
      <c r="A1" s="879" t="s">
        <v>534</v>
      </c>
      <c r="B1" s="879"/>
      <c r="C1" s="879"/>
      <c r="D1" s="879"/>
      <c r="E1" s="879"/>
      <c r="F1" s="879"/>
      <c r="G1" s="879"/>
      <c r="H1" s="879"/>
      <c r="I1" s="879"/>
      <c r="J1" s="880"/>
      <c r="K1" s="880"/>
      <c r="L1" s="880"/>
      <c r="M1" s="880"/>
    </row>
    <row r="2" spans="1:18" ht="19.2">
      <c r="A2" s="882" t="s">
        <v>535</v>
      </c>
      <c r="B2" s="882"/>
      <c r="C2" s="882"/>
      <c r="D2" s="882"/>
      <c r="E2" s="882"/>
      <c r="F2" s="882"/>
      <c r="G2" s="882"/>
      <c r="H2" s="882"/>
      <c r="I2" s="882"/>
      <c r="J2" s="883"/>
      <c r="K2" s="883"/>
      <c r="L2" s="883"/>
      <c r="M2" s="883"/>
      <c r="N2" s="884"/>
      <c r="P2" s="885"/>
    </row>
    <row r="3" spans="1:18" ht="24.75" customHeight="1">
      <c r="A3" s="886" t="s">
        <v>536</v>
      </c>
      <c r="B3" s="886"/>
      <c r="C3" s="886"/>
      <c r="D3" s="886"/>
      <c r="E3" s="886"/>
      <c r="F3" s="886"/>
      <c r="G3" s="886"/>
      <c r="H3" s="886"/>
      <c r="I3" s="886"/>
      <c r="J3" s="887"/>
      <c r="K3" s="887"/>
      <c r="L3" s="887"/>
      <c r="M3" s="887"/>
      <c r="N3" s="888"/>
      <c r="P3" s="885"/>
    </row>
    <row r="4" spans="1:18" ht="17.399999999999999">
      <c r="A4" s="889" t="s">
        <v>537</v>
      </c>
      <c r="B4" s="889"/>
      <c r="C4" s="889"/>
      <c r="D4" s="889"/>
      <c r="E4" s="889"/>
      <c r="F4" s="889"/>
      <c r="G4" s="889"/>
      <c r="H4" s="889"/>
      <c r="I4" s="889"/>
      <c r="J4" s="890"/>
      <c r="K4" s="890"/>
      <c r="L4" s="890"/>
      <c r="M4" s="890"/>
      <c r="N4" s="888"/>
      <c r="P4" s="885"/>
      <c r="Q4" s="891"/>
    </row>
    <row r="5" spans="1:18" ht="17.399999999999999">
      <c r="A5" s="892"/>
      <c r="B5" s="893"/>
      <c r="C5" s="894"/>
      <c r="D5" s="894"/>
      <c r="E5" s="894"/>
      <c r="F5" s="894"/>
      <c r="G5" s="894"/>
      <c r="H5" s="894"/>
      <c r="I5" s="894"/>
      <c r="J5" s="894"/>
      <c r="K5" s="894"/>
      <c r="L5" s="894"/>
      <c r="M5" s="894"/>
      <c r="N5" s="888"/>
      <c r="O5" s="891"/>
      <c r="P5" s="885"/>
    </row>
    <row r="6" spans="1:18" ht="21.75" customHeight="1">
      <c r="A6" s="894"/>
      <c r="B6" s="895"/>
      <c r="C6" s="896"/>
      <c r="D6" s="896"/>
      <c r="E6" s="896"/>
      <c r="F6" s="894"/>
      <c r="G6" s="894" t="s">
        <v>21</v>
      </c>
      <c r="H6" s="897" t="s">
        <v>538</v>
      </c>
      <c r="I6" s="898"/>
      <c r="J6" s="898"/>
      <c r="K6" s="898"/>
      <c r="L6" s="898"/>
      <c r="M6" s="894"/>
      <c r="N6" s="888"/>
      <c r="O6" s="891"/>
      <c r="P6" s="885"/>
      <c r="R6" s="891"/>
    </row>
    <row r="7" spans="1:18" ht="21.75" customHeight="1">
      <c r="A7" s="894"/>
      <c r="B7" s="899"/>
      <c r="C7" s="899"/>
      <c r="D7" s="899"/>
      <c r="E7" s="899"/>
      <c r="F7" s="894"/>
      <c r="G7" s="894"/>
      <c r="H7" s="898"/>
      <c r="I7" s="898"/>
      <c r="J7" s="898"/>
      <c r="K7" s="898"/>
      <c r="L7" s="898"/>
      <c r="M7" s="894"/>
      <c r="N7" s="888"/>
      <c r="P7" s="885"/>
    </row>
    <row r="8" spans="1:18" ht="21.75" customHeight="1">
      <c r="A8" s="894"/>
      <c r="B8" s="899"/>
      <c r="C8" s="899"/>
      <c r="D8" s="899"/>
      <c r="E8" s="899"/>
      <c r="F8" s="894"/>
      <c r="G8" s="894"/>
      <c r="H8" s="898"/>
      <c r="I8" s="898"/>
      <c r="J8" s="898"/>
      <c r="K8" s="898"/>
      <c r="L8" s="898"/>
      <c r="M8" s="894"/>
      <c r="O8" s="891"/>
      <c r="P8" s="885"/>
    </row>
    <row r="9" spans="1:18" ht="21.75" customHeight="1">
      <c r="A9" s="894"/>
      <c r="B9" s="899"/>
      <c r="C9" s="899"/>
      <c r="D9" s="899"/>
      <c r="E9" s="899"/>
      <c r="F9" s="894"/>
      <c r="G9" s="894"/>
      <c r="H9" s="898"/>
      <c r="I9" s="898"/>
      <c r="J9" s="898"/>
      <c r="K9" s="898"/>
      <c r="L9" s="898"/>
      <c r="M9" s="894"/>
      <c r="O9" s="900"/>
      <c r="P9" s="885"/>
    </row>
    <row r="10" spans="1:18" ht="21.75" customHeight="1">
      <c r="A10" s="894"/>
      <c r="B10" s="899"/>
      <c r="C10" s="899"/>
      <c r="D10" s="899"/>
      <c r="E10" s="899"/>
      <c r="F10" s="894"/>
      <c r="G10" s="894"/>
      <c r="H10" s="898"/>
      <c r="I10" s="898"/>
      <c r="J10" s="898"/>
      <c r="K10" s="898"/>
      <c r="L10" s="898"/>
      <c r="M10" s="894"/>
      <c r="O10" s="891"/>
      <c r="P10" s="885"/>
    </row>
    <row r="11" spans="1:18" ht="21.75" customHeight="1">
      <c r="A11" s="894"/>
      <c r="B11" s="899"/>
      <c r="C11" s="899"/>
      <c r="D11" s="899"/>
      <c r="E11" s="899"/>
      <c r="F11" s="901"/>
      <c r="G11" s="901"/>
      <c r="H11" s="898"/>
      <c r="I11" s="898"/>
      <c r="J11" s="898"/>
      <c r="K11" s="898"/>
      <c r="L11" s="898"/>
      <c r="M11" s="894"/>
      <c r="P11" s="885"/>
    </row>
    <row r="12" spans="1:18" ht="21.75" customHeight="1">
      <c r="A12" s="894"/>
      <c r="B12" s="899"/>
      <c r="C12" s="899"/>
      <c r="D12" s="899"/>
      <c r="E12" s="899"/>
      <c r="F12" s="902"/>
      <c r="G12" s="902"/>
      <c r="H12" s="898"/>
      <c r="I12" s="898"/>
      <c r="J12" s="898"/>
      <c r="K12" s="898"/>
      <c r="L12" s="898"/>
      <c r="M12" s="894"/>
      <c r="P12" s="885"/>
    </row>
    <row r="13" spans="1:18" ht="21.75" customHeight="1">
      <c r="A13" s="894"/>
      <c r="B13" s="903"/>
      <c r="C13" s="903"/>
      <c r="D13" s="903"/>
      <c r="E13" s="903"/>
      <c r="F13" s="902"/>
      <c r="G13" s="902"/>
      <c r="H13" s="898"/>
      <c r="I13" s="898"/>
      <c r="J13" s="898"/>
      <c r="K13" s="898"/>
      <c r="L13" s="898"/>
      <c r="M13" s="894"/>
      <c r="P13" s="885"/>
    </row>
    <row r="14" spans="1:18" ht="21.75" customHeight="1">
      <c r="A14" s="894"/>
      <c r="B14" s="903"/>
      <c r="C14" s="903"/>
      <c r="D14" s="903"/>
      <c r="E14" s="903"/>
      <c r="F14" s="901"/>
      <c r="G14" s="901"/>
      <c r="H14" s="898"/>
      <c r="I14" s="898"/>
      <c r="J14" s="898"/>
      <c r="K14" s="898"/>
      <c r="L14" s="898"/>
      <c r="M14" s="894"/>
      <c r="P14" s="885"/>
    </row>
    <row r="15" spans="1:18" ht="21.75" customHeight="1">
      <c r="A15" s="904"/>
      <c r="B15" s="894"/>
      <c r="C15" s="894"/>
      <c r="D15" s="894"/>
      <c r="E15" s="894"/>
      <c r="F15" s="894"/>
      <c r="G15" s="894"/>
      <c r="H15" s="894"/>
      <c r="I15" s="894"/>
      <c r="J15" s="894"/>
      <c r="K15" s="894"/>
      <c r="L15" s="894"/>
      <c r="M15" s="894"/>
      <c r="P15" s="885"/>
    </row>
    <row r="16" spans="1:18" ht="16.8" thickBot="1">
      <c r="A16" s="905"/>
      <c r="B16" s="906"/>
      <c r="C16" s="907"/>
      <c r="D16" s="907"/>
      <c r="E16" s="907"/>
      <c r="F16" s="907"/>
      <c r="G16" s="907"/>
      <c r="H16" s="907"/>
      <c r="I16" s="907"/>
      <c r="J16" s="907"/>
      <c r="K16" s="907"/>
      <c r="L16" s="907"/>
      <c r="M16" s="907"/>
      <c r="P16" s="885"/>
    </row>
    <row r="17" spans="1:16" ht="17.399999999999999" customHeight="1" thickTop="1">
      <c r="A17" s="907"/>
      <c r="B17" s="908" t="s">
        <v>539</v>
      </c>
      <c r="C17" s="909"/>
      <c r="D17" s="909"/>
      <c r="E17" s="909"/>
      <c r="F17" s="909"/>
      <c r="G17" s="909"/>
      <c r="H17" s="909"/>
      <c r="I17" s="909"/>
      <c r="J17" s="909"/>
      <c r="K17" s="909"/>
      <c r="L17" s="910"/>
      <c r="M17" s="907"/>
      <c r="P17" s="885"/>
    </row>
    <row r="18" spans="1:16" ht="17.399999999999999" customHeight="1">
      <c r="A18" s="907"/>
      <c r="B18" s="911"/>
      <c r="C18" s="912"/>
      <c r="D18" s="912"/>
      <c r="E18" s="912"/>
      <c r="F18" s="912"/>
      <c r="G18" s="912"/>
      <c r="H18" s="912"/>
      <c r="I18" s="912"/>
      <c r="J18" s="912"/>
      <c r="K18" s="912"/>
      <c r="L18" s="913"/>
      <c r="M18" s="907"/>
      <c r="P18" s="885"/>
    </row>
    <row r="19" spans="1:16" ht="17.399999999999999" customHeight="1">
      <c r="A19" s="907"/>
      <c r="B19" s="911"/>
      <c r="C19" s="912"/>
      <c r="D19" s="912"/>
      <c r="E19" s="912"/>
      <c r="F19" s="912"/>
      <c r="G19" s="912"/>
      <c r="H19" s="912"/>
      <c r="I19" s="912"/>
      <c r="J19" s="912"/>
      <c r="K19" s="912"/>
      <c r="L19" s="913"/>
      <c r="M19" s="907"/>
      <c r="P19" s="885"/>
    </row>
    <row r="20" spans="1:16" ht="17.399999999999999" customHeight="1">
      <c r="A20" s="907"/>
      <c r="B20" s="911"/>
      <c r="C20" s="912"/>
      <c r="D20" s="912"/>
      <c r="E20" s="912"/>
      <c r="F20" s="912"/>
      <c r="G20" s="912"/>
      <c r="H20" s="912"/>
      <c r="I20" s="912"/>
      <c r="J20" s="912"/>
      <c r="K20" s="912"/>
      <c r="L20" s="913"/>
      <c r="M20" s="907"/>
      <c r="P20" s="885"/>
    </row>
    <row r="21" spans="1:16" ht="17.399999999999999" customHeight="1">
      <c r="A21" s="907"/>
      <c r="B21" s="911"/>
      <c r="C21" s="912"/>
      <c r="D21" s="912"/>
      <c r="E21" s="912"/>
      <c r="F21" s="912"/>
      <c r="G21" s="912"/>
      <c r="H21" s="912"/>
      <c r="I21" s="912"/>
      <c r="J21" s="912"/>
      <c r="K21" s="912"/>
      <c r="L21" s="913"/>
      <c r="M21" s="907"/>
      <c r="P21" s="885"/>
    </row>
    <row r="22" spans="1:16" ht="17.399999999999999" customHeight="1">
      <c r="A22" s="907"/>
      <c r="B22" s="911"/>
      <c r="C22" s="912"/>
      <c r="D22" s="912"/>
      <c r="E22" s="912"/>
      <c r="F22" s="912"/>
      <c r="G22" s="912"/>
      <c r="H22" s="912"/>
      <c r="I22" s="912"/>
      <c r="J22" s="912"/>
      <c r="K22" s="912"/>
      <c r="L22" s="913"/>
      <c r="M22" s="907"/>
      <c r="P22" s="885"/>
    </row>
    <row r="23" spans="1:16" ht="17.399999999999999" customHeight="1">
      <c r="A23" s="907"/>
      <c r="B23" s="911"/>
      <c r="C23" s="912"/>
      <c r="D23" s="912"/>
      <c r="E23" s="912"/>
      <c r="F23" s="912"/>
      <c r="G23" s="912"/>
      <c r="H23" s="912"/>
      <c r="I23" s="912"/>
      <c r="J23" s="912"/>
      <c r="K23" s="912"/>
      <c r="L23" s="913"/>
      <c r="M23" s="907"/>
      <c r="P23" s="885"/>
    </row>
    <row r="24" spans="1:16" ht="17.399999999999999" customHeight="1">
      <c r="A24" s="907"/>
      <c r="B24" s="911"/>
      <c r="C24" s="912"/>
      <c r="D24" s="912"/>
      <c r="E24" s="912"/>
      <c r="F24" s="912"/>
      <c r="G24" s="912"/>
      <c r="H24" s="912"/>
      <c r="I24" s="912"/>
      <c r="J24" s="912"/>
      <c r="K24" s="912"/>
      <c r="L24" s="913"/>
      <c r="M24" s="907"/>
      <c r="P24" s="885"/>
    </row>
    <row r="25" spans="1:16" ht="17.399999999999999" customHeight="1" thickBot="1">
      <c r="A25" s="907"/>
      <c r="B25" s="914"/>
      <c r="C25" s="915"/>
      <c r="D25" s="915"/>
      <c r="E25" s="915"/>
      <c r="F25" s="915"/>
      <c r="G25" s="915"/>
      <c r="H25" s="915"/>
      <c r="I25" s="915"/>
      <c r="J25" s="915"/>
      <c r="K25" s="915"/>
      <c r="L25" s="916"/>
      <c r="M25" s="907"/>
    </row>
    <row r="26" spans="1:16" ht="13.8" thickTop="1">
      <c r="A26" s="907"/>
      <c r="B26" s="907"/>
      <c r="C26" s="907"/>
      <c r="D26" s="907"/>
      <c r="E26" s="907"/>
      <c r="F26" s="907"/>
      <c r="G26" s="907"/>
      <c r="H26" s="907"/>
      <c r="I26" s="907"/>
      <c r="J26" s="907"/>
      <c r="K26" s="907"/>
      <c r="L26" s="907"/>
      <c r="M26" s="907"/>
    </row>
    <row r="27" spans="1:16">
      <c r="A27" s="907"/>
      <c r="B27" s="907"/>
      <c r="C27" s="907"/>
      <c r="D27" s="907"/>
      <c r="E27" s="907"/>
      <c r="F27" s="907"/>
      <c r="G27" s="907"/>
      <c r="H27" s="907"/>
      <c r="I27" s="907"/>
      <c r="J27" s="907"/>
      <c r="K27" s="907"/>
      <c r="L27" s="907"/>
      <c r="M27" s="907"/>
    </row>
  </sheetData>
  <mergeCells count="7">
    <mergeCell ref="B17:L25"/>
    <mergeCell ref="A1:M1"/>
    <mergeCell ref="A2:M2"/>
    <mergeCell ref="A3:M3"/>
    <mergeCell ref="A4:M4"/>
    <mergeCell ref="B6:E14"/>
    <mergeCell ref="H6:L14"/>
  </mergeCells>
  <phoneticPr fontId="109"/>
  <pageMargins left="0.74803149606299213" right="0.74803149606299213" top="0.98425196850393704" bottom="0.98425196850393704" header="0.51181102362204722" footer="0.51181102362204722"/>
  <pageSetup paperSize="9" scale="85"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A2299-21BE-4E18-BA7E-3ED3CD9DEC87}">
  <dimension ref="A1:S93"/>
  <sheetViews>
    <sheetView topLeftCell="B1" zoomScale="75" zoomScaleNormal="75" workbookViewId="0">
      <selection activeCell="P3" sqref="P3"/>
    </sheetView>
  </sheetViews>
  <sheetFormatPr defaultColWidth="8.88671875" defaultRowHeight="14.4"/>
  <cols>
    <col min="1" max="1" width="12.77734375" style="151" customWidth="1"/>
    <col min="2" max="2" width="25" style="204" customWidth="1"/>
    <col min="3" max="3" width="9.109375" style="204" customWidth="1"/>
    <col min="4" max="4" width="23" style="204" customWidth="1"/>
    <col min="5" max="5" width="19.44140625" style="204" customWidth="1"/>
    <col min="6" max="6" width="12.21875" style="204" customWidth="1"/>
    <col min="7" max="7" width="14.77734375" style="204" customWidth="1"/>
    <col min="8" max="8" width="20.88671875" style="204" customWidth="1"/>
    <col min="9" max="9" width="19" style="204" customWidth="1"/>
    <col min="10" max="10" width="13.21875" style="204" customWidth="1"/>
    <col min="11" max="11" width="10.88671875" style="204" customWidth="1"/>
    <col min="12" max="12" width="13" style="204" customWidth="1"/>
    <col min="13" max="13" width="16.109375" style="204" customWidth="1"/>
    <col min="14" max="14" width="28.77734375" style="204" customWidth="1"/>
    <col min="15" max="15" width="7.88671875" style="204" customWidth="1"/>
    <col min="16" max="16" width="40.44140625" style="313" customWidth="1"/>
    <col min="17" max="17" width="28.109375" style="362" customWidth="1"/>
    <col min="18" max="16384" width="8.88671875" style="204"/>
  </cols>
  <sheetData>
    <row r="1" spans="2:19" ht="31.2" customHeight="1">
      <c r="B1" s="161"/>
      <c r="C1" s="553" t="s">
        <v>292</v>
      </c>
      <c r="D1" s="221"/>
      <c r="E1" s="221"/>
      <c r="F1" s="221"/>
      <c r="G1" s="221" t="s">
        <v>232</v>
      </c>
      <c r="H1" s="221"/>
      <c r="I1" s="221"/>
      <c r="J1" s="221"/>
      <c r="K1" s="221"/>
      <c r="L1" s="221"/>
      <c r="M1" s="221"/>
      <c r="N1" s="221"/>
      <c r="O1" s="151"/>
      <c r="P1" s="311"/>
    </row>
    <row r="2" spans="2:19" ht="31.2" customHeight="1">
      <c r="B2" s="161"/>
      <c r="C2" s="221"/>
      <c r="D2" s="221"/>
      <c r="E2" s="221"/>
      <c r="F2" s="221"/>
      <c r="G2" s="221"/>
      <c r="H2" s="221"/>
      <c r="I2" s="221"/>
      <c r="J2" s="221"/>
      <c r="K2" s="221"/>
      <c r="L2" s="221"/>
      <c r="M2" s="221"/>
      <c r="N2" s="221"/>
      <c r="O2" s="151"/>
      <c r="P2" s="311"/>
    </row>
    <row r="3" spans="2:19" ht="266.39999999999998" customHeight="1">
      <c r="B3" s="721"/>
      <c r="C3" s="721"/>
      <c r="D3" s="721"/>
      <c r="E3" s="721"/>
      <c r="F3" s="721"/>
      <c r="G3" s="721"/>
      <c r="H3" s="721"/>
      <c r="I3" s="721"/>
      <c r="J3" s="721"/>
      <c r="K3" s="721"/>
      <c r="L3" s="721"/>
      <c r="M3" s="721"/>
      <c r="N3" s="721"/>
      <c r="O3" s="151" t="s">
        <v>210</v>
      </c>
      <c r="P3" s="311"/>
    </row>
    <row r="4" spans="2:19" ht="29.25" customHeight="1">
      <c r="B4" s="261"/>
      <c r="C4" s="262" t="s">
        <v>418</v>
      </c>
      <c r="D4" s="263"/>
      <c r="E4" s="263"/>
      <c r="F4" s="263"/>
      <c r="G4" s="264"/>
      <c r="H4" s="263"/>
      <c r="I4" s="263"/>
      <c r="J4" s="265"/>
      <c r="K4" s="265"/>
      <c r="L4" s="265"/>
      <c r="M4" s="265"/>
      <c r="N4" s="266"/>
      <c r="O4" s="151"/>
      <c r="P4" s="290"/>
    </row>
    <row r="5" spans="2:19" ht="267" customHeight="1">
      <c r="B5" s="726" t="s">
        <v>291</v>
      </c>
      <c r="C5" s="727"/>
      <c r="D5" s="727"/>
      <c r="E5" s="727"/>
      <c r="F5" s="727"/>
      <c r="G5" s="727"/>
      <c r="H5" s="727"/>
      <c r="I5" s="727"/>
      <c r="J5" s="727"/>
      <c r="K5" s="727"/>
      <c r="L5" s="727"/>
      <c r="M5" s="727"/>
      <c r="N5" s="727"/>
      <c r="O5" s="151"/>
      <c r="P5" s="357"/>
      <c r="Q5" s="363"/>
    </row>
    <row r="6" spans="2:19" ht="36.6" customHeight="1">
      <c r="B6" s="731" t="s">
        <v>244</v>
      </c>
      <c r="C6" s="732"/>
      <c r="D6" s="732"/>
      <c r="E6" s="732"/>
      <c r="F6" s="732"/>
      <c r="G6" s="732"/>
      <c r="H6" s="732"/>
      <c r="I6" s="732"/>
      <c r="J6" s="732"/>
      <c r="K6" s="732"/>
      <c r="L6" s="732"/>
      <c r="M6" s="732"/>
      <c r="N6" s="732"/>
      <c r="O6" s="151"/>
      <c r="P6" s="287"/>
      <c r="Q6" s="312"/>
    </row>
    <row r="7" spans="2:19" ht="109.2" customHeight="1">
      <c r="B7" s="729" t="s">
        <v>517</v>
      </c>
      <c r="C7" s="730"/>
      <c r="D7" s="730"/>
      <c r="E7" s="730"/>
      <c r="F7" s="730"/>
      <c r="G7" s="730"/>
      <c r="H7" s="730"/>
      <c r="I7" s="730"/>
      <c r="J7" s="730"/>
      <c r="K7" s="730"/>
      <c r="L7" s="730"/>
      <c r="M7" s="730"/>
      <c r="N7" s="730"/>
      <c r="O7" s="151"/>
      <c r="P7" s="358"/>
      <c r="Q7" s="312"/>
      <c r="R7" s="198"/>
      <c r="S7" s="204" t="s">
        <v>231</v>
      </c>
    </row>
    <row r="8" spans="2:19" ht="21.6" customHeight="1">
      <c r="B8" s="270"/>
      <c r="C8" s="722" t="s">
        <v>417</v>
      </c>
      <c r="D8" s="722"/>
      <c r="E8" s="722"/>
      <c r="F8" s="722"/>
      <c r="G8" s="722"/>
      <c r="H8" s="722"/>
      <c r="I8" s="722"/>
      <c r="J8" s="722"/>
      <c r="K8" s="722"/>
      <c r="L8" s="722"/>
      <c r="M8" s="162" t="s">
        <v>210</v>
      </c>
      <c r="N8" s="162"/>
      <c r="O8" s="151"/>
      <c r="P8" s="359"/>
    </row>
    <row r="9" spans="2:19" ht="21.6" customHeight="1">
      <c r="B9" s="270"/>
      <c r="C9" s="723" t="s">
        <v>179</v>
      </c>
      <c r="D9" s="723"/>
      <c r="E9" s="723"/>
      <c r="F9" s="723"/>
      <c r="G9" s="723"/>
      <c r="H9" s="723"/>
      <c r="I9" s="723"/>
      <c r="J9" s="723"/>
      <c r="K9" s="723"/>
      <c r="L9" s="723"/>
      <c r="M9" s="162"/>
      <c r="N9" s="188"/>
      <c r="O9" s="151"/>
      <c r="P9" s="360"/>
    </row>
    <row r="10" spans="2:19" ht="21.6" customHeight="1">
      <c r="B10" s="162"/>
      <c r="C10" s="162"/>
      <c r="D10" s="188"/>
      <c r="E10" s="188"/>
      <c r="F10" s="188"/>
      <c r="G10" s="211"/>
      <c r="H10" s="188"/>
      <c r="I10" s="188"/>
      <c r="J10" s="188"/>
      <c r="K10" s="188"/>
      <c r="L10" s="188"/>
      <c r="M10" s="188"/>
      <c r="N10" s="188"/>
      <c r="O10" s="151"/>
      <c r="P10" s="369"/>
    </row>
    <row r="11" spans="2:19" ht="15" customHeight="1">
      <c r="B11" s="151"/>
      <c r="C11" s="151"/>
      <c r="D11" s="212"/>
      <c r="E11" s="212"/>
      <c r="F11" s="212"/>
      <c r="G11" s="213"/>
      <c r="H11" s="212"/>
      <c r="I11" s="212"/>
      <c r="J11" s="212"/>
      <c r="K11" s="212"/>
      <c r="L11" s="212"/>
      <c r="M11" s="212"/>
      <c r="N11" s="212"/>
      <c r="O11" s="151"/>
      <c r="P11" s="552"/>
    </row>
    <row r="12" spans="2:19" ht="13.5" customHeight="1">
      <c r="B12" s="151"/>
      <c r="C12" s="151"/>
      <c r="D12" s="724" t="s">
        <v>180</v>
      </c>
      <c r="E12" s="724"/>
      <c r="F12" s="214"/>
      <c r="G12" s="215" t="s">
        <v>181</v>
      </c>
      <c r="H12" s="216" t="s">
        <v>182</v>
      </c>
      <c r="I12" s="217" t="s">
        <v>183</v>
      </c>
      <c r="J12" s="216" t="s">
        <v>184</v>
      </c>
      <c r="K12" s="216" t="s">
        <v>185</v>
      </c>
      <c r="L12" s="218" t="s">
        <v>199</v>
      </c>
      <c r="M12" s="212"/>
      <c r="N12" s="212"/>
      <c r="O12" s="151"/>
      <c r="P12" s="551"/>
    </row>
    <row r="13" spans="2:19" ht="18" customHeight="1">
      <c r="B13" s="151"/>
      <c r="C13" s="151"/>
      <c r="D13" s="724"/>
      <c r="E13" s="724"/>
      <c r="F13" s="274" t="s">
        <v>186</v>
      </c>
      <c r="G13" s="329">
        <v>289223801</v>
      </c>
      <c r="H13" s="329">
        <v>304662344</v>
      </c>
      <c r="I13" s="269">
        <f t="shared" ref="I13:I23" si="0">+H13/$H$13</f>
        <v>1</v>
      </c>
      <c r="J13" s="371">
        <v>5483747</v>
      </c>
      <c r="K13" s="586">
        <f>+J13/G13</f>
        <v>1.8960220358904694E-2</v>
      </c>
      <c r="L13" s="269">
        <f t="shared" ref="L13:L29" si="1">+H13/G13</f>
        <v>1.0533792272510796</v>
      </c>
      <c r="M13" s="725" t="s">
        <v>187</v>
      </c>
      <c r="N13" s="725"/>
      <c r="O13" s="151"/>
      <c r="P13" s="585"/>
    </row>
    <row r="14" spans="2:19" ht="17.25" customHeight="1">
      <c r="B14" s="151"/>
      <c r="C14" s="151"/>
      <c r="D14" s="724"/>
      <c r="E14" s="724"/>
      <c r="F14" s="569" t="s">
        <v>236</v>
      </c>
      <c r="G14" s="570">
        <v>54859966</v>
      </c>
      <c r="H14" s="570">
        <v>59766491</v>
      </c>
      <c r="I14" s="533">
        <f t="shared" si="0"/>
        <v>0.19617288508749869</v>
      </c>
      <c r="J14" s="571">
        <v>837257</v>
      </c>
      <c r="K14" s="558">
        <f>+J14/H14</f>
        <v>1.400880302643165E-2</v>
      </c>
      <c r="L14" s="536">
        <f t="shared" si="1"/>
        <v>1.0894372592210502</v>
      </c>
      <c r="M14" s="305" t="s">
        <v>235</v>
      </c>
      <c r="N14" s="306">
        <f>+H13-G13</f>
        <v>15438543</v>
      </c>
      <c r="O14" s="151"/>
      <c r="P14" s="552"/>
    </row>
    <row r="15" spans="2:19" ht="17.25" customHeight="1">
      <c r="B15" s="151"/>
      <c r="C15" s="151"/>
      <c r="D15" s="724"/>
      <c r="E15" s="724"/>
      <c r="F15" s="559" t="s">
        <v>267</v>
      </c>
      <c r="G15" s="560">
        <v>2210582</v>
      </c>
      <c r="H15" s="560">
        <v>2507028</v>
      </c>
      <c r="I15" s="561">
        <f t="shared" si="0"/>
        <v>8.2288738643722902E-3</v>
      </c>
      <c r="J15" s="562">
        <v>30752</v>
      </c>
      <c r="K15" s="558">
        <f>+J15/G15</f>
        <v>1.3911268616138193E-2</v>
      </c>
      <c r="L15" s="536">
        <f t="shared" si="1"/>
        <v>1.1341031456874253</v>
      </c>
      <c r="M15" s="303"/>
      <c r="N15" s="304"/>
      <c r="O15" s="151"/>
      <c r="P15" s="551"/>
    </row>
    <row r="16" spans="2:19" ht="17.25" customHeight="1">
      <c r="B16" s="151"/>
      <c r="C16" s="151"/>
      <c r="D16" s="724"/>
      <c r="E16" s="724"/>
      <c r="F16" s="373" t="s">
        <v>241</v>
      </c>
      <c r="G16" s="374">
        <v>3979723</v>
      </c>
      <c r="H16" s="371">
        <v>4083118</v>
      </c>
      <c r="I16" s="269">
        <f t="shared" si="0"/>
        <v>1.3402109188787703E-2</v>
      </c>
      <c r="J16" s="273">
        <v>300101</v>
      </c>
      <c r="K16" s="590">
        <f t="shared" ref="K16:K23" si="2">+J16/H16</f>
        <v>7.3497998343422841E-2</v>
      </c>
      <c r="L16" s="315">
        <f t="shared" si="1"/>
        <v>1.025980451403276</v>
      </c>
      <c r="M16" s="728"/>
      <c r="N16" s="728"/>
      <c r="O16" s="151"/>
      <c r="P16" s="551"/>
      <c r="S16" s="204" t="s">
        <v>220</v>
      </c>
    </row>
    <row r="17" spans="2:17" ht="17.25" customHeight="1">
      <c r="B17" s="151"/>
      <c r="C17" s="151"/>
      <c r="D17" s="724"/>
      <c r="E17" s="724"/>
      <c r="F17" s="316" t="s">
        <v>230</v>
      </c>
      <c r="G17" s="317">
        <v>22291839</v>
      </c>
      <c r="H17" s="371">
        <v>22328252</v>
      </c>
      <c r="I17" s="269">
        <f t="shared" si="0"/>
        <v>7.3288519043232983E-2</v>
      </c>
      <c r="J17" s="317">
        <v>619654</v>
      </c>
      <c r="K17" s="589">
        <f t="shared" si="2"/>
        <v>2.775201569742226E-2</v>
      </c>
      <c r="L17" s="315">
        <f t="shared" si="1"/>
        <v>1.0016334677457521</v>
      </c>
      <c r="M17" s="728"/>
      <c r="N17" s="728"/>
      <c r="O17" s="151"/>
      <c r="P17" s="552"/>
    </row>
    <row r="18" spans="2:17" ht="17.25" customHeight="1">
      <c r="B18" s="151"/>
      <c r="C18" s="151"/>
      <c r="D18" s="724"/>
      <c r="E18" s="724"/>
      <c r="F18" s="575" t="s">
        <v>188</v>
      </c>
      <c r="G18" s="576">
        <v>5674428</v>
      </c>
      <c r="H18" s="576">
        <v>6135836</v>
      </c>
      <c r="I18" s="533">
        <f t="shared" si="0"/>
        <v>2.0139791217519156E-2</v>
      </c>
      <c r="J18" s="534">
        <v>117428</v>
      </c>
      <c r="K18" s="535">
        <f t="shared" si="2"/>
        <v>1.9138060404482779E-2</v>
      </c>
      <c r="L18" s="577">
        <f t="shared" si="1"/>
        <v>1.0813135702840886</v>
      </c>
      <c r="M18" s="728"/>
      <c r="N18" s="728"/>
      <c r="O18" s="151"/>
      <c r="P18" s="551"/>
    </row>
    <row r="19" spans="2:17" ht="17.25" customHeight="1">
      <c r="B19" s="151"/>
      <c r="C19" s="151"/>
      <c r="D19" s="724"/>
      <c r="E19" s="724"/>
      <c r="F19" s="373" t="s">
        <v>240</v>
      </c>
      <c r="G19" s="371">
        <v>1806494</v>
      </c>
      <c r="H19" s="371">
        <v>1825417</v>
      </c>
      <c r="I19" s="269">
        <f t="shared" si="0"/>
        <v>5.9916068918579582E-3</v>
      </c>
      <c r="J19" s="273">
        <v>39251</v>
      </c>
      <c r="K19" s="314">
        <f t="shared" si="2"/>
        <v>2.150248408993671E-2</v>
      </c>
      <c r="L19" s="315">
        <f t="shared" si="1"/>
        <v>1.0104749863547844</v>
      </c>
      <c r="M19" s="728"/>
      <c r="N19" s="728"/>
      <c r="O19" s="151"/>
      <c r="P19" s="551"/>
    </row>
    <row r="20" spans="2:17" ht="17.25" customHeight="1">
      <c r="B20" s="151"/>
      <c r="C20" s="151"/>
      <c r="D20" s="724"/>
      <c r="E20" s="724"/>
      <c r="F20" s="393" t="s">
        <v>218</v>
      </c>
      <c r="G20" s="374">
        <v>3468079</v>
      </c>
      <c r="H20" s="329">
        <v>3521572</v>
      </c>
      <c r="I20" s="269">
        <f t="shared" si="0"/>
        <v>1.1558934240983847E-2</v>
      </c>
      <c r="J20" s="273">
        <v>92371</v>
      </c>
      <c r="K20" s="590">
        <f t="shared" si="2"/>
        <v>2.623004726298369E-2</v>
      </c>
      <c r="L20" s="272">
        <f t="shared" si="1"/>
        <v>1.0154243891214705</v>
      </c>
      <c r="M20" s="728"/>
      <c r="N20" s="728"/>
      <c r="O20" s="151"/>
      <c r="P20" s="552"/>
    </row>
    <row r="21" spans="2:17" ht="17.25" customHeight="1">
      <c r="B21" s="151"/>
      <c r="C21" s="151"/>
      <c r="D21" s="724"/>
      <c r="E21" s="724"/>
      <c r="F21" s="373" t="s">
        <v>239</v>
      </c>
      <c r="G21" s="374">
        <v>9521251</v>
      </c>
      <c r="H21" s="374">
        <v>9918695</v>
      </c>
      <c r="I21" s="269">
        <f t="shared" si="0"/>
        <v>3.2556353600430514E-2</v>
      </c>
      <c r="J21" s="568">
        <v>83529</v>
      </c>
      <c r="K21" s="314">
        <f>+J21/H21</f>
        <v>8.421369948365183E-3</v>
      </c>
      <c r="L21" s="315">
        <f>+H21/G21</f>
        <v>1.041742834003641</v>
      </c>
      <c r="M21" s="728"/>
      <c r="N21" s="728"/>
      <c r="O21" s="151"/>
      <c r="P21" s="551"/>
    </row>
    <row r="22" spans="2:17" ht="17.25" customHeight="1">
      <c r="B22" s="151"/>
      <c r="C22" s="151"/>
      <c r="D22" s="724"/>
      <c r="E22" s="724"/>
      <c r="F22" s="373" t="s">
        <v>228</v>
      </c>
      <c r="G22" s="401">
        <v>6195403</v>
      </c>
      <c r="H22" s="401">
        <v>6204925</v>
      </c>
      <c r="I22" s="269">
        <f t="shared" si="0"/>
        <v>2.0366563581615454E-2</v>
      </c>
      <c r="J22" s="273">
        <v>131847</v>
      </c>
      <c r="K22" s="314">
        <f t="shared" si="2"/>
        <v>2.1248766101121287E-2</v>
      </c>
      <c r="L22" s="315">
        <f t="shared" si="1"/>
        <v>1.0015369460227204</v>
      </c>
      <c r="M22" s="728"/>
      <c r="N22" s="728"/>
      <c r="O22" s="151"/>
      <c r="P22" s="551"/>
    </row>
    <row r="23" spans="2:17" ht="17.25" customHeight="1">
      <c r="B23" s="151"/>
      <c r="C23" s="151"/>
      <c r="D23" s="724"/>
      <c r="E23" s="724"/>
      <c r="F23" s="373" t="s">
        <v>237</v>
      </c>
      <c r="G23" s="374">
        <v>34861579</v>
      </c>
      <c r="H23" s="374">
        <v>35368372</v>
      </c>
      <c r="I23" s="269">
        <f t="shared" si="0"/>
        <v>0.11609039547073136</v>
      </c>
      <c r="J23" s="375">
        <v>483463</v>
      </c>
      <c r="K23" s="314">
        <f t="shared" si="2"/>
        <v>1.3669359731909627E-2</v>
      </c>
      <c r="L23" s="315">
        <f t="shared" si="1"/>
        <v>1.01453729333373</v>
      </c>
      <c r="M23" s="728"/>
      <c r="N23" s="728"/>
      <c r="O23" s="151"/>
      <c r="P23" s="552"/>
    </row>
    <row r="24" spans="2:17" ht="17.25" customHeight="1">
      <c r="B24" s="151"/>
      <c r="C24" s="151"/>
      <c r="D24" s="724"/>
      <c r="E24" s="724"/>
      <c r="F24" s="370" t="s">
        <v>234</v>
      </c>
      <c r="G24" s="371">
        <v>1295933</v>
      </c>
      <c r="H24" s="371">
        <v>1302486</v>
      </c>
      <c r="I24" s="269">
        <f>+G24/$H$13</f>
        <v>4.2536697610387978E-3</v>
      </c>
      <c r="J24" s="371">
        <v>28962</v>
      </c>
      <c r="K24" s="314">
        <f>+J24/G24</f>
        <v>2.2348377578161834E-2</v>
      </c>
      <c r="L24" s="315">
        <f t="shared" si="1"/>
        <v>1.0050565885736378</v>
      </c>
      <c r="M24" s="728"/>
      <c r="N24" s="728"/>
      <c r="O24" s="151"/>
      <c r="P24" s="551"/>
    </row>
    <row r="25" spans="2:17" ht="17.25" customHeight="1">
      <c r="B25" s="151"/>
      <c r="C25" s="151"/>
      <c r="D25" s="724"/>
      <c r="E25" s="724"/>
      <c r="F25" s="587" t="s">
        <v>229</v>
      </c>
      <c r="G25" s="588">
        <v>10340011</v>
      </c>
      <c r="H25" s="588">
        <v>10453895</v>
      </c>
      <c r="I25" s="269">
        <f>+H25/$H$13</f>
        <v>3.4313052485409883E-2</v>
      </c>
      <c r="J25" s="273">
        <v>309041</v>
      </c>
      <c r="K25" s="589">
        <f>+J25/H25</f>
        <v>2.9562282766375594E-2</v>
      </c>
      <c r="L25" s="315">
        <f t="shared" si="1"/>
        <v>1.0110139147821022</v>
      </c>
      <c r="M25" s="728"/>
      <c r="N25" s="728"/>
      <c r="O25" s="151"/>
      <c r="P25" s="551"/>
    </row>
    <row r="26" spans="2:17" ht="17.25" customHeight="1">
      <c r="B26" s="151"/>
      <c r="C26" s="151"/>
      <c r="D26" s="724"/>
      <c r="E26" s="724"/>
      <c r="F26" s="566" t="s">
        <v>233</v>
      </c>
      <c r="G26" s="532">
        <v>6294745</v>
      </c>
      <c r="H26" s="532">
        <v>7164906</v>
      </c>
      <c r="I26" s="533">
        <f>+H26/$H$13</f>
        <v>2.3517530607589626E-2</v>
      </c>
      <c r="J26" s="534">
        <v>89934</v>
      </c>
      <c r="K26" s="567">
        <f>+J26/H26</f>
        <v>1.2552013941285483E-2</v>
      </c>
      <c r="L26" s="536">
        <f t="shared" si="1"/>
        <v>1.1382361001120775</v>
      </c>
      <c r="M26" s="728"/>
      <c r="N26" s="728"/>
      <c r="O26" s="151"/>
      <c r="P26" s="552"/>
    </row>
    <row r="27" spans="2:17" ht="17.25" customHeight="1">
      <c r="B27" s="151"/>
      <c r="C27" s="151"/>
      <c r="D27" s="724"/>
      <c r="E27" s="724"/>
      <c r="F27" s="543" t="s">
        <v>197</v>
      </c>
      <c r="G27" s="532">
        <v>10296909</v>
      </c>
      <c r="H27" s="532">
        <v>11921925</v>
      </c>
      <c r="I27" s="533">
        <f>+H27/$H$13</f>
        <v>3.9131600064102441E-2</v>
      </c>
      <c r="J27" s="534">
        <v>126337</v>
      </c>
      <c r="K27" s="535">
        <f>+J27/H27</f>
        <v>1.0597030261472035E-2</v>
      </c>
      <c r="L27" s="536">
        <f t="shared" si="1"/>
        <v>1.1578159037823874</v>
      </c>
      <c r="M27" s="728"/>
      <c r="N27" s="728"/>
      <c r="O27" s="151"/>
      <c r="P27" s="551"/>
    </row>
    <row r="28" spans="2:17" ht="22.2" customHeight="1">
      <c r="B28" s="151"/>
      <c r="C28" s="151"/>
      <c r="D28" s="724"/>
      <c r="E28" s="724"/>
      <c r="F28" s="389" t="s">
        <v>198</v>
      </c>
      <c r="G28" s="371">
        <v>7196154</v>
      </c>
      <c r="H28" s="371">
        <v>7500830</v>
      </c>
      <c r="I28" s="269">
        <f>+H28/$H$13</f>
        <v>2.4620141437630375E-2</v>
      </c>
      <c r="J28" s="574">
        <v>113939</v>
      </c>
      <c r="K28" s="314">
        <f>+J28/H28</f>
        <v>1.5190185619458113E-2</v>
      </c>
      <c r="L28" s="315">
        <f t="shared" si="1"/>
        <v>1.0423387270478091</v>
      </c>
      <c r="M28" s="728"/>
      <c r="N28" s="728"/>
      <c r="O28" s="151"/>
      <c r="P28" s="551"/>
    </row>
    <row r="29" spans="2:17" ht="22.2" customHeight="1">
      <c r="B29" s="151"/>
      <c r="C29" s="151"/>
      <c r="D29" s="733"/>
      <c r="E29" s="733"/>
      <c r="F29" s="389" t="s">
        <v>208</v>
      </c>
      <c r="G29" s="399">
        <v>1732752</v>
      </c>
      <c r="H29" s="399">
        <v>1756209</v>
      </c>
      <c r="I29" s="269">
        <f>+H29/$H$13</f>
        <v>5.7644439314101775E-3</v>
      </c>
      <c r="J29" s="400">
        <v>18398</v>
      </c>
      <c r="K29" s="314">
        <f>+J29/H29</f>
        <v>1.0475974101032395E-2</v>
      </c>
      <c r="L29" s="315">
        <f t="shared" si="1"/>
        <v>1.0135374248594144</v>
      </c>
      <c r="M29" s="728"/>
      <c r="N29" s="728"/>
      <c r="O29" s="151"/>
      <c r="P29" s="369"/>
    </row>
    <row r="30" spans="2:17" ht="22.2" customHeight="1">
      <c r="B30" s="160"/>
      <c r="C30" s="151"/>
      <c r="D30" s="159"/>
      <c r="E30" s="159"/>
      <c r="F30" s="159"/>
      <c r="G30" s="219"/>
      <c r="H30" s="159"/>
      <c r="I30" s="159"/>
      <c r="J30" s="159"/>
      <c r="K30" s="159"/>
      <c r="L30" s="159"/>
      <c r="M30" s="159"/>
      <c r="N30" s="159"/>
      <c r="O30" s="151"/>
      <c r="P30" s="368"/>
    </row>
    <row r="31" spans="2:17" ht="17.399999999999999">
      <c r="B31" s="151"/>
      <c r="C31" s="151"/>
      <c r="D31" s="151"/>
      <c r="E31" s="151"/>
      <c r="F31" s="151"/>
      <c r="G31" s="151"/>
      <c r="H31" s="151"/>
      <c r="I31" s="151"/>
      <c r="J31" s="151"/>
      <c r="K31" s="151"/>
      <c r="L31" s="151"/>
      <c r="M31" s="151"/>
      <c r="N31" s="151"/>
      <c r="O31" s="151"/>
      <c r="P31" s="369"/>
      <c r="Q31" s="368"/>
    </row>
    <row r="32" spans="2:17" ht="21.6" customHeight="1">
      <c r="B32" s="151"/>
      <c r="C32" s="151"/>
      <c r="D32" s="151"/>
      <c r="E32" s="151"/>
      <c r="F32" s="151"/>
      <c r="G32" s="151"/>
      <c r="H32" s="151"/>
      <c r="I32" s="151"/>
      <c r="J32" s="151"/>
      <c r="K32" s="151"/>
      <c r="L32" s="319"/>
      <c r="M32" s="318"/>
      <c r="N32" s="318"/>
      <c r="O32" s="151"/>
      <c r="P32" s="369"/>
    </row>
    <row r="33" spans="2:16" ht="21.6" customHeight="1">
      <c r="B33" s="151"/>
      <c r="C33" s="151"/>
      <c r="D33" s="151"/>
      <c r="E33" s="151"/>
      <c r="F33" s="151"/>
      <c r="G33" s="151"/>
      <c r="H33" s="151"/>
      <c r="I33" s="151"/>
      <c r="J33" s="151"/>
      <c r="K33" s="151"/>
      <c r="L33" s="700" t="s">
        <v>288</v>
      </c>
      <c r="M33" s="700"/>
      <c r="N33" s="700"/>
      <c r="O33" s="151" t="s">
        <v>210</v>
      </c>
      <c r="P33" s="368"/>
    </row>
    <row r="34" spans="2:16" ht="21.6" customHeight="1">
      <c r="B34" s="151"/>
      <c r="C34" s="151"/>
      <c r="D34" s="151"/>
      <c r="E34" s="151"/>
      <c r="F34" s="151"/>
      <c r="G34" s="151"/>
      <c r="H34" s="151"/>
      <c r="I34" s="151"/>
      <c r="J34" s="151"/>
      <c r="K34" s="151"/>
      <c r="L34" s="700"/>
      <c r="M34" s="700"/>
      <c r="N34" s="700"/>
      <c r="O34" s="372"/>
      <c r="P34" s="369"/>
    </row>
    <row r="35" spans="2:16" ht="21.6" customHeight="1">
      <c r="B35" s="151"/>
      <c r="C35" s="151"/>
      <c r="D35" s="151"/>
      <c r="E35" s="151"/>
      <c r="F35" s="151"/>
      <c r="G35" s="151"/>
      <c r="H35" s="151"/>
      <c r="I35" s="151"/>
      <c r="J35" s="151"/>
      <c r="K35" s="151"/>
      <c r="L35" s="700"/>
      <c r="M35" s="700"/>
      <c r="N35" s="700"/>
      <c r="O35" s="372"/>
      <c r="P35" s="369"/>
    </row>
    <row r="36" spans="2:16" ht="21.6" customHeight="1">
      <c r="B36" s="151"/>
      <c r="C36" s="151"/>
      <c r="D36" s="151"/>
      <c r="E36" s="151"/>
      <c r="F36" s="151"/>
      <c r="G36" s="151"/>
      <c r="H36" s="151"/>
      <c r="I36" s="151"/>
      <c r="J36" s="151"/>
      <c r="K36" s="151"/>
      <c r="L36" s="700"/>
      <c r="M36" s="700"/>
      <c r="N36" s="700"/>
      <c r="O36" s="372"/>
      <c r="P36" s="368"/>
    </row>
    <row r="37" spans="2:16" ht="21.6" customHeight="1">
      <c r="B37" s="376"/>
      <c r="C37" s="151"/>
      <c r="D37" s="151"/>
      <c r="E37" s="151"/>
      <c r="F37" s="151"/>
      <c r="G37" s="151"/>
      <c r="H37" s="151"/>
      <c r="I37" s="151"/>
      <c r="J37" s="151"/>
      <c r="K37" s="151"/>
      <c r="L37" s="700"/>
      <c r="M37" s="700"/>
      <c r="N37" s="700"/>
      <c r="O37" s="372"/>
      <c r="P37" s="369"/>
    </row>
    <row r="38" spans="2:16" ht="21.6" customHeight="1">
      <c r="B38" s="151"/>
      <c r="C38" s="151"/>
      <c r="D38" s="151"/>
      <c r="E38" s="151"/>
      <c r="F38" s="151"/>
      <c r="G38" s="151"/>
      <c r="H38" s="151"/>
      <c r="I38" s="151"/>
      <c r="J38" s="151"/>
      <c r="K38" s="151"/>
      <c r="L38" s="700"/>
      <c r="M38" s="700"/>
      <c r="N38" s="700"/>
      <c r="O38" s="372"/>
      <c r="P38" s="369"/>
    </row>
    <row r="39" spans="2:16" ht="21.6" customHeight="1">
      <c r="B39" s="151"/>
      <c r="C39" s="151"/>
      <c r="D39" s="151"/>
      <c r="E39" s="151"/>
      <c r="F39" s="151"/>
      <c r="G39" s="151"/>
      <c r="H39" s="151"/>
      <c r="I39" s="151"/>
      <c r="J39" s="151"/>
      <c r="K39" s="151"/>
      <c r="L39" s="700"/>
      <c r="M39" s="700"/>
      <c r="N39" s="700"/>
      <c r="O39" s="372"/>
      <c r="P39" s="368"/>
    </row>
    <row r="40" spans="2:16" ht="21.6" customHeight="1">
      <c r="B40" s="151"/>
      <c r="C40" s="151"/>
      <c r="D40" s="151"/>
      <c r="E40" s="151"/>
      <c r="F40" s="151"/>
      <c r="G40" s="151"/>
      <c r="H40" s="151"/>
      <c r="I40" s="151"/>
      <c r="J40" s="151"/>
      <c r="K40" s="151"/>
      <c r="L40" s="700"/>
      <c r="M40" s="700"/>
      <c r="N40" s="700"/>
      <c r="O40" s="372"/>
      <c r="P40" s="369"/>
    </row>
    <row r="41" spans="2:16" ht="21.6" customHeight="1">
      <c r="B41" s="151"/>
      <c r="C41" s="151"/>
      <c r="D41" s="151"/>
      <c r="E41" s="151"/>
      <c r="F41" s="151"/>
      <c r="G41" s="151"/>
      <c r="H41" s="151"/>
      <c r="I41" s="151"/>
      <c r="J41" s="151"/>
      <c r="K41" s="151"/>
      <c r="L41" s="700"/>
      <c r="M41" s="700"/>
      <c r="N41" s="700"/>
      <c r="O41" s="372"/>
      <c r="P41" s="369"/>
    </row>
    <row r="42" spans="2:16" ht="21.6" customHeight="1">
      <c r="B42" s="151"/>
      <c r="C42" s="151"/>
      <c r="D42" s="151"/>
      <c r="E42" s="151"/>
      <c r="F42" s="151"/>
      <c r="G42" s="151"/>
      <c r="H42" s="151"/>
      <c r="I42" s="151"/>
      <c r="J42" s="151"/>
      <c r="K42" s="151"/>
      <c r="L42" s="700"/>
      <c r="M42" s="700"/>
      <c r="N42" s="700"/>
      <c r="O42" s="372"/>
      <c r="P42" s="368"/>
    </row>
    <row r="43" spans="2:16" ht="21.6" customHeight="1">
      <c r="B43" s="151"/>
      <c r="C43" s="151"/>
      <c r="D43" s="151"/>
      <c r="E43" s="151"/>
      <c r="F43" s="151"/>
      <c r="G43" s="151"/>
      <c r="H43" s="151"/>
      <c r="I43" s="151"/>
      <c r="J43" s="151"/>
      <c r="K43" s="151"/>
      <c r="L43" s="700"/>
      <c r="M43" s="700"/>
      <c r="N43" s="700"/>
      <c r="O43" s="372"/>
      <c r="P43" s="369"/>
    </row>
    <row r="44" spans="2:16" ht="21.6" customHeight="1">
      <c r="B44" s="151"/>
      <c r="C44" s="151"/>
      <c r="D44" s="151"/>
      <c r="E44" s="151"/>
      <c r="F44" s="151"/>
      <c r="G44" s="151"/>
      <c r="H44" s="151"/>
      <c r="I44" s="151"/>
      <c r="J44" s="151"/>
      <c r="K44" s="151"/>
      <c r="L44" s="700"/>
      <c r="M44" s="700"/>
      <c r="N44" s="700"/>
      <c r="O44" s="372"/>
      <c r="P44" s="369"/>
    </row>
    <row r="45" spans="2:16" ht="21.6" customHeight="1">
      <c r="B45" s="151"/>
      <c r="C45" s="151"/>
      <c r="D45" s="151"/>
      <c r="E45" s="151"/>
      <c r="F45" s="151"/>
      <c r="G45" s="151"/>
      <c r="H45" s="151"/>
      <c r="I45" s="151"/>
      <c r="J45" s="151"/>
      <c r="K45" s="151"/>
      <c r="L45" s="700"/>
      <c r="M45" s="700"/>
      <c r="N45" s="700"/>
      <c r="O45" s="372"/>
      <c r="P45" s="368"/>
    </row>
    <row r="46" spans="2:16" ht="21.6" customHeight="1">
      <c r="B46" s="151"/>
      <c r="C46" s="151"/>
      <c r="D46" s="151"/>
      <c r="E46" s="151"/>
      <c r="F46" s="151"/>
      <c r="G46" s="151"/>
      <c r="H46" s="151"/>
      <c r="I46" s="151"/>
      <c r="J46" s="151"/>
      <c r="K46" s="151"/>
      <c r="L46" s="700"/>
      <c r="M46" s="700"/>
      <c r="N46" s="700"/>
      <c r="O46" s="372"/>
      <c r="P46" s="369"/>
    </row>
    <row r="47" spans="2:16" ht="21.6" customHeight="1">
      <c r="B47" s="151"/>
      <c r="C47" s="151"/>
      <c r="D47" s="151"/>
      <c r="E47" s="151"/>
      <c r="F47" s="151"/>
      <c r="G47" s="151"/>
      <c r="H47" s="151"/>
      <c r="I47" s="151"/>
      <c r="J47" s="151"/>
      <c r="K47" s="151"/>
      <c r="L47" s="700"/>
      <c r="M47" s="700"/>
      <c r="N47" s="700"/>
      <c r="O47" s="372"/>
      <c r="P47" s="369"/>
    </row>
    <row r="48" spans="2:16" ht="21.6" customHeight="1">
      <c r="B48" s="151"/>
      <c r="C48" s="151"/>
      <c r="D48" s="151"/>
      <c r="E48" s="151"/>
      <c r="F48" s="151"/>
      <c r="G48" s="151"/>
      <c r="H48" s="151"/>
      <c r="I48" s="151"/>
      <c r="J48" s="151"/>
      <c r="K48" s="151"/>
      <c r="L48" s="700"/>
      <c r="M48" s="700"/>
      <c r="N48" s="700"/>
      <c r="O48" s="372"/>
      <c r="P48" s="368"/>
    </row>
    <row r="49" spans="2:16" ht="39" customHeight="1">
      <c r="B49" s="220" t="s">
        <v>29</v>
      </c>
      <c r="C49" s="220"/>
      <c r="D49" s="220"/>
      <c r="E49" s="220" t="s">
        <v>510</v>
      </c>
      <c r="F49" s="220"/>
      <c r="G49" s="220"/>
      <c r="H49" s="220"/>
      <c r="I49" s="220"/>
      <c r="J49" s="220"/>
      <c r="K49" s="220"/>
      <c r="L49" s="700"/>
      <c r="M49" s="700"/>
      <c r="N49" s="700"/>
      <c r="O49" s="151"/>
      <c r="P49" s="369"/>
    </row>
    <row r="50" spans="2:16" ht="39" customHeight="1">
      <c r="B50" s="220"/>
      <c r="C50" s="220"/>
      <c r="D50" s="220"/>
      <c r="E50" s="843" t="s">
        <v>511</v>
      </c>
      <c r="F50" s="843"/>
      <c r="G50" s="220"/>
      <c r="H50" s="220"/>
      <c r="I50" s="220"/>
      <c r="J50" s="220"/>
      <c r="K50" s="220"/>
      <c r="L50" s="579"/>
      <c r="M50" s="579"/>
      <c r="N50" s="579"/>
      <c r="O50" s="151"/>
      <c r="P50" s="369"/>
    </row>
    <row r="51" spans="2:16" ht="39" customHeight="1">
      <c r="B51" s="220"/>
      <c r="C51" s="220"/>
      <c r="D51" s="220"/>
      <c r="E51" s="220"/>
      <c r="F51" s="845" t="s">
        <v>509</v>
      </c>
      <c r="G51" s="845"/>
      <c r="H51" s="845"/>
      <c r="I51" s="846"/>
      <c r="J51" s="220"/>
      <c r="K51" s="220"/>
      <c r="L51" s="579"/>
      <c r="M51" s="579"/>
      <c r="N51" s="579"/>
      <c r="O51" s="151"/>
      <c r="P51" s="369"/>
    </row>
    <row r="52" spans="2:16" ht="39" customHeight="1">
      <c r="B52" s="220"/>
      <c r="C52" s="220"/>
      <c r="D52" s="220"/>
      <c r="E52" s="220"/>
      <c r="F52" s="845"/>
      <c r="G52" s="845"/>
      <c r="H52" s="845"/>
      <c r="I52" s="846" t="s">
        <v>515</v>
      </c>
      <c r="J52" s="220"/>
      <c r="K52" s="220"/>
      <c r="L52" s="579"/>
      <c r="M52" s="579"/>
      <c r="N52" s="579"/>
      <c r="O52" s="151"/>
      <c r="P52" s="369"/>
    </row>
    <row r="53" spans="2:16" ht="39" customHeight="1">
      <c r="B53" s="220"/>
      <c r="C53" s="220"/>
      <c r="D53" s="220"/>
      <c r="E53" s="220"/>
      <c r="F53" s="220"/>
      <c r="G53" s="220"/>
      <c r="H53" s="220"/>
      <c r="I53" s="220"/>
      <c r="J53" s="220"/>
      <c r="K53" s="220"/>
      <c r="L53" s="579"/>
      <c r="M53" s="579"/>
      <c r="N53" s="700" t="s">
        <v>516</v>
      </c>
      <c r="O53" s="151"/>
      <c r="P53" s="369"/>
    </row>
    <row r="54" spans="2:16" ht="39" customHeight="1">
      <c r="B54" s="220"/>
      <c r="C54" s="220"/>
      <c r="D54" s="220"/>
      <c r="E54" s="220"/>
      <c r="F54" s="220"/>
      <c r="G54" s="220"/>
      <c r="H54" s="220"/>
      <c r="I54" s="220"/>
      <c r="J54" s="220"/>
      <c r="K54" s="220"/>
      <c r="L54" s="579"/>
      <c r="M54" s="579"/>
      <c r="N54" s="700"/>
      <c r="O54" s="151"/>
      <c r="P54" s="369"/>
    </row>
    <row r="55" spans="2:16" ht="35.4" customHeight="1">
      <c r="B55" s="220"/>
      <c r="C55" s="220"/>
      <c r="E55" s="844" t="s">
        <v>512</v>
      </c>
      <c r="F55" s="844"/>
      <c r="G55" s="220"/>
      <c r="H55" s="220"/>
      <c r="I55" s="220"/>
      <c r="J55" s="220"/>
      <c r="K55" s="220"/>
      <c r="L55" s="579"/>
      <c r="M55" s="579"/>
      <c r="N55" s="700"/>
      <c r="O55" s="151"/>
      <c r="P55" s="369"/>
    </row>
    <row r="56" spans="2:16" ht="24" customHeight="1">
      <c r="B56" s="220"/>
      <c r="C56" s="220"/>
      <c r="E56" s="220"/>
      <c r="F56" s="220"/>
      <c r="G56" s="220"/>
      <c r="H56" s="220"/>
      <c r="I56" s="220"/>
      <c r="J56" s="220"/>
      <c r="K56" s="220"/>
      <c r="L56" s="579"/>
      <c r="M56" s="579"/>
      <c r="O56" s="151"/>
      <c r="P56" s="369"/>
    </row>
    <row r="57" spans="2:16" ht="24" customHeight="1">
      <c r="B57" s="220"/>
      <c r="C57" s="220"/>
      <c r="D57" s="220"/>
      <c r="E57" s="220"/>
      <c r="F57" s="847" t="s">
        <v>513</v>
      </c>
      <c r="G57" s="847"/>
      <c r="H57" s="847"/>
      <c r="I57" s="220"/>
      <c r="J57" s="220"/>
      <c r="K57" s="220"/>
      <c r="L57" s="579"/>
      <c r="M57" s="579"/>
      <c r="N57" s="579"/>
      <c r="O57" s="151"/>
      <c r="P57" s="369"/>
    </row>
    <row r="58" spans="2:16" ht="24" customHeight="1">
      <c r="B58" s="220"/>
      <c r="C58" s="220"/>
      <c r="D58" s="220"/>
      <c r="E58" s="220"/>
      <c r="F58" s="847"/>
      <c r="G58" s="847"/>
      <c r="H58" s="847"/>
      <c r="I58" s="220"/>
      <c r="J58" s="220"/>
      <c r="K58" s="220"/>
      <c r="L58" s="579"/>
      <c r="M58" s="579"/>
      <c r="N58" s="579"/>
      <c r="O58" s="151"/>
      <c r="P58" s="369"/>
    </row>
    <row r="59" spans="2:16" ht="24" customHeight="1">
      <c r="B59" s="220"/>
      <c r="C59" s="220"/>
      <c r="D59" s="220"/>
      <c r="E59" s="220"/>
      <c r="F59" s="847" t="s">
        <v>514</v>
      </c>
      <c r="G59" s="847"/>
      <c r="H59" s="847"/>
      <c r="I59" s="220"/>
      <c r="J59" s="220"/>
      <c r="K59" s="220"/>
      <c r="L59" s="579"/>
      <c r="M59" s="579"/>
      <c r="N59" s="579"/>
      <c r="O59" s="151"/>
      <c r="P59" s="369"/>
    </row>
    <row r="60" spans="2:16" ht="24" customHeight="1">
      <c r="B60" s="220"/>
      <c r="C60" s="220"/>
      <c r="D60" s="220"/>
      <c r="E60" s="220"/>
      <c r="F60" s="220"/>
      <c r="G60" s="220"/>
      <c r="H60" s="220"/>
      <c r="I60" s="220"/>
      <c r="J60" s="220"/>
      <c r="K60" s="220"/>
      <c r="L60" s="579"/>
      <c r="M60" s="579"/>
      <c r="N60" s="579"/>
      <c r="O60" s="151"/>
      <c r="P60" s="369"/>
    </row>
    <row r="61" spans="2:16" ht="32.4">
      <c r="B61" s="710" t="s">
        <v>189</v>
      </c>
      <c r="C61" s="710"/>
      <c r="D61" s="710"/>
      <c r="E61" s="710"/>
      <c r="F61" s="710"/>
      <c r="G61" s="710"/>
      <c r="H61" s="710"/>
      <c r="I61" s="166"/>
      <c r="J61" s="165"/>
      <c r="K61" s="151"/>
      <c r="L61" s="151"/>
      <c r="M61" s="151"/>
      <c r="N61" s="151"/>
      <c r="O61" s="151"/>
      <c r="P61" s="369"/>
    </row>
    <row r="62" spans="2:16" ht="18">
      <c r="B62" s="199" t="s">
        <v>140</v>
      </c>
      <c r="C62" s="151"/>
      <c r="D62" s="151"/>
      <c r="E62" s="151"/>
      <c r="F62" s="151"/>
      <c r="G62" s="151"/>
      <c r="H62" s="151"/>
      <c r="I62" s="151"/>
      <c r="J62" s="151"/>
      <c r="K62" s="151"/>
      <c r="L62" s="151"/>
      <c r="M62" s="151"/>
      <c r="N62" s="151"/>
      <c r="O62" s="151"/>
      <c r="P62" s="368"/>
    </row>
    <row r="63" spans="2:16" ht="18">
      <c r="B63" s="702" t="s">
        <v>141</v>
      </c>
      <c r="C63" s="702"/>
      <c r="D63" s="702"/>
      <c r="E63" s="702"/>
      <c r="F63" s="702"/>
      <c r="G63" s="702"/>
      <c r="H63" s="702"/>
      <c r="I63" s="702"/>
      <c r="J63" s="702"/>
      <c r="K63" s="702"/>
      <c r="L63" s="702"/>
      <c r="M63" s="702"/>
      <c r="N63" s="151"/>
      <c r="O63" s="151"/>
      <c r="P63" s="369"/>
    </row>
    <row r="64" spans="2:16" ht="18">
      <c r="B64" s="701" t="s">
        <v>142</v>
      </c>
      <c r="C64" s="701"/>
      <c r="D64" s="701"/>
      <c r="E64" s="701"/>
      <c r="F64" s="701"/>
      <c r="G64" s="701"/>
      <c r="H64" s="701"/>
      <c r="I64" s="701"/>
      <c r="J64" s="701"/>
      <c r="K64" s="701"/>
      <c r="L64" s="701"/>
      <c r="M64" s="701"/>
      <c r="N64" s="151"/>
      <c r="O64" s="151"/>
      <c r="P64" s="369"/>
    </row>
    <row r="65" spans="2:16" ht="22.5" customHeight="1">
      <c r="B65" s="707" t="s">
        <v>205</v>
      </c>
      <c r="C65" s="708"/>
      <c r="D65" s="708"/>
      <c r="E65" s="708"/>
      <c r="F65" s="708"/>
      <c r="G65" s="708"/>
      <c r="H65" s="708"/>
      <c r="I65" s="708"/>
      <c r="J65" s="708"/>
      <c r="K65" s="708"/>
      <c r="L65" s="708"/>
      <c r="M65" s="709"/>
      <c r="N65" s="703" t="s">
        <v>190</v>
      </c>
      <c r="O65" s="151"/>
      <c r="P65" s="368"/>
    </row>
    <row r="66" spans="2:16" ht="22.5" customHeight="1">
      <c r="B66" s="242" t="s">
        <v>211</v>
      </c>
      <c r="C66" s="240"/>
      <c r="D66" s="240"/>
      <c r="E66" s="240"/>
      <c r="F66" s="240"/>
      <c r="G66" s="240"/>
      <c r="H66" s="240"/>
      <c r="I66" s="240"/>
      <c r="J66" s="240"/>
      <c r="K66" s="240"/>
      <c r="L66" s="240"/>
      <c r="M66" s="241"/>
      <c r="N66" s="703"/>
      <c r="O66" s="151"/>
      <c r="P66" s="369"/>
    </row>
    <row r="67" spans="2:16" ht="18">
      <c r="B67" s="702" t="s">
        <v>201</v>
      </c>
      <c r="C67" s="702"/>
      <c r="D67" s="702"/>
      <c r="E67" s="702"/>
      <c r="F67" s="702"/>
      <c r="G67" s="702"/>
      <c r="H67" s="702"/>
      <c r="I67" s="702"/>
      <c r="J67" s="702"/>
      <c r="K67" s="702"/>
      <c r="L67" s="702"/>
      <c r="M67" s="702"/>
      <c r="N67" s="703"/>
      <c r="O67" s="151"/>
      <c r="P67" s="369"/>
    </row>
    <row r="68" spans="2:16" ht="18">
      <c r="B68" s="701" t="s">
        <v>202</v>
      </c>
      <c r="C68" s="701"/>
      <c r="D68" s="701"/>
      <c r="E68" s="701"/>
      <c r="F68" s="701"/>
      <c r="G68" s="701"/>
      <c r="H68" s="701"/>
      <c r="I68" s="701"/>
      <c r="J68" s="701"/>
      <c r="K68" s="701"/>
      <c r="L68" s="701"/>
      <c r="M68" s="701"/>
      <c r="N68" s="703"/>
      <c r="O68" s="151"/>
      <c r="P68" s="368"/>
    </row>
    <row r="69" spans="2:16" ht="18">
      <c r="B69" s="702" t="s">
        <v>203</v>
      </c>
      <c r="C69" s="702"/>
      <c r="D69" s="702"/>
      <c r="E69" s="702"/>
      <c r="F69" s="702"/>
      <c r="G69" s="702"/>
      <c r="H69" s="702"/>
      <c r="I69" s="702"/>
      <c r="J69" s="702"/>
      <c r="K69" s="702"/>
      <c r="L69" s="702"/>
      <c r="M69" s="702"/>
      <c r="N69" s="703"/>
      <c r="O69" s="151"/>
      <c r="P69" s="369"/>
    </row>
    <row r="70" spans="2:16" ht="18">
      <c r="B70" s="702" t="s">
        <v>204</v>
      </c>
      <c r="C70" s="702"/>
      <c r="D70" s="702"/>
      <c r="E70" s="702"/>
      <c r="F70" s="702"/>
      <c r="G70" s="702"/>
      <c r="H70" s="702"/>
      <c r="I70" s="702"/>
      <c r="J70" s="702"/>
      <c r="K70" s="702"/>
      <c r="L70" s="702"/>
      <c r="M70" s="702"/>
      <c r="N70" s="703"/>
      <c r="O70" s="151"/>
      <c r="P70" s="369"/>
    </row>
    <row r="71" spans="2:16" ht="18">
      <c r="B71" s="168"/>
      <c r="M71" s="151"/>
      <c r="N71" s="703"/>
      <c r="O71" s="151"/>
      <c r="P71" s="368"/>
    </row>
    <row r="72" spans="2:16" ht="17.25" customHeight="1">
      <c r="B72" s="704" t="s">
        <v>143</v>
      </c>
      <c r="C72" s="705"/>
      <c r="D72" s="705"/>
      <c r="E72" s="705"/>
      <c r="F72" s="705"/>
      <c r="G72" s="705"/>
      <c r="H72" s="705"/>
      <c r="I72" s="705"/>
      <c r="J72" s="705"/>
      <c r="K72" s="705"/>
      <c r="L72" s="705"/>
      <c r="M72" s="706"/>
      <c r="N72" s="703"/>
      <c r="O72" s="151"/>
      <c r="P72" s="369"/>
    </row>
    <row r="73" spans="2:16" ht="17.25" customHeight="1">
      <c r="B73" s="704" t="s">
        <v>144</v>
      </c>
      <c r="C73" s="705"/>
      <c r="D73" s="705"/>
      <c r="E73" s="705"/>
      <c r="F73" s="705"/>
      <c r="G73" s="705"/>
      <c r="H73" s="705"/>
      <c r="I73" s="705"/>
      <c r="J73" s="705"/>
      <c r="K73" s="705"/>
      <c r="L73" s="705"/>
      <c r="M73" s="706"/>
      <c r="N73" s="703"/>
      <c r="O73" s="151"/>
      <c r="P73" s="369"/>
    </row>
    <row r="74" spans="2:16" ht="17.25" customHeight="1">
      <c r="B74" s="704" t="s">
        <v>145</v>
      </c>
      <c r="C74" s="705"/>
      <c r="D74" s="705"/>
      <c r="E74" s="705"/>
      <c r="F74" s="705"/>
      <c r="G74" s="705"/>
      <c r="H74" s="705"/>
      <c r="I74" s="705"/>
      <c r="J74" s="705"/>
      <c r="K74" s="705"/>
      <c r="L74" s="705"/>
      <c r="M74" s="706"/>
      <c r="N74" s="703"/>
      <c r="O74" s="151"/>
      <c r="P74" s="368"/>
    </row>
    <row r="75" spans="2:16" ht="18">
      <c r="B75" s="704" t="s">
        <v>146</v>
      </c>
      <c r="C75" s="705"/>
      <c r="D75" s="705"/>
      <c r="E75" s="705"/>
      <c r="F75" s="705"/>
      <c r="G75" s="705"/>
      <c r="H75" s="705"/>
      <c r="I75" s="705"/>
      <c r="J75" s="705"/>
      <c r="K75" s="705"/>
      <c r="L75" s="705"/>
      <c r="M75" s="706"/>
      <c r="N75" s="703"/>
      <c r="O75" s="151"/>
      <c r="P75" s="369"/>
    </row>
    <row r="76" spans="2:16" ht="18">
      <c r="B76" s="704" t="s">
        <v>147</v>
      </c>
      <c r="C76" s="705"/>
      <c r="D76" s="705"/>
      <c r="E76" s="705"/>
      <c r="F76" s="705"/>
      <c r="G76" s="705"/>
      <c r="H76" s="705"/>
      <c r="I76" s="705"/>
      <c r="J76" s="705"/>
      <c r="K76" s="705"/>
      <c r="L76" s="705"/>
      <c r="M76" s="706"/>
      <c r="N76" s="703"/>
      <c r="O76" s="151"/>
      <c r="P76" s="369"/>
    </row>
    <row r="77" spans="2:16" ht="18">
      <c r="B77" s="711" t="s">
        <v>148</v>
      </c>
      <c r="C77" s="712"/>
      <c r="D77" s="712"/>
      <c r="E77" s="712"/>
      <c r="F77" s="712"/>
      <c r="G77" s="712"/>
      <c r="H77" s="712"/>
      <c r="I77" s="712"/>
      <c r="J77" s="712"/>
      <c r="K77" s="712"/>
      <c r="L77" s="712"/>
      <c r="M77" s="713"/>
      <c r="N77" s="151"/>
      <c r="O77" s="151"/>
      <c r="P77" s="368"/>
    </row>
    <row r="78" spans="2:16" ht="18">
      <c r="B78" s="714" t="s">
        <v>149</v>
      </c>
      <c r="C78" s="715"/>
      <c r="D78" s="715"/>
      <c r="E78" s="715"/>
      <c r="F78" s="715"/>
      <c r="G78" s="715"/>
      <c r="H78" s="715"/>
      <c r="I78" s="715"/>
      <c r="J78" s="715"/>
      <c r="K78" s="715"/>
      <c r="L78" s="715"/>
      <c r="M78" s="716"/>
      <c r="N78" s="151"/>
      <c r="O78" s="151"/>
      <c r="P78" s="369"/>
    </row>
    <row r="79" spans="2:16" ht="18">
      <c r="B79" s="704" t="s">
        <v>209</v>
      </c>
      <c r="C79" s="705"/>
      <c r="D79" s="705"/>
      <c r="E79" s="705"/>
      <c r="F79" s="705"/>
      <c r="G79" s="705"/>
      <c r="H79" s="705"/>
      <c r="I79" s="705"/>
      <c r="J79" s="705"/>
      <c r="K79" s="705"/>
      <c r="L79" s="705"/>
      <c r="M79" s="706"/>
      <c r="N79" s="151"/>
      <c r="O79" s="151"/>
      <c r="P79" s="369"/>
    </row>
    <row r="80" spans="2:16" ht="18">
      <c r="B80" s="168"/>
      <c r="M80" s="151"/>
      <c r="N80" s="151"/>
      <c r="O80" s="151"/>
      <c r="P80" s="368"/>
    </row>
    <row r="81" spans="1:17" ht="18.600000000000001" thickBot="1">
      <c r="B81" s="168"/>
      <c r="M81" s="151"/>
      <c r="N81" s="151"/>
      <c r="O81" s="151"/>
      <c r="P81" s="369"/>
    </row>
    <row r="82" spans="1:17" ht="20.25" customHeight="1">
      <c r="B82" s="717" t="s">
        <v>150</v>
      </c>
      <c r="C82" s="717" t="s">
        <v>151</v>
      </c>
      <c r="D82" s="717" t="s">
        <v>152</v>
      </c>
      <c r="E82" s="717" t="s">
        <v>153</v>
      </c>
      <c r="F82" s="169" t="s">
        <v>154</v>
      </c>
      <c r="G82" s="190" t="s">
        <v>217</v>
      </c>
      <c r="H82" s="719" t="s">
        <v>216</v>
      </c>
      <c r="I82" s="719" t="s">
        <v>156</v>
      </c>
      <c r="J82" s="719" t="s">
        <v>157</v>
      </c>
      <c r="K82" s="719" t="s">
        <v>191</v>
      </c>
      <c r="L82" s="717" t="s">
        <v>158</v>
      </c>
      <c r="M82" s="717" t="s">
        <v>212</v>
      </c>
      <c r="N82" s="151"/>
      <c r="O82" s="151"/>
      <c r="P82" s="369"/>
    </row>
    <row r="83" spans="1:17" ht="18.600000000000001" thickBot="1">
      <c r="B83" s="718"/>
      <c r="C83" s="718"/>
      <c r="D83" s="718"/>
      <c r="E83" s="718"/>
      <c r="F83" s="170" t="s">
        <v>155</v>
      </c>
      <c r="G83" s="191"/>
      <c r="H83" s="720"/>
      <c r="I83" s="720"/>
      <c r="J83" s="720"/>
      <c r="K83" s="720"/>
      <c r="L83" s="718"/>
      <c r="M83" s="718"/>
      <c r="N83" s="151"/>
      <c r="O83" s="151"/>
      <c r="P83" s="369"/>
    </row>
    <row r="84" spans="1:17" ht="18.600000000000001" thickBot="1">
      <c r="B84" s="171">
        <v>1</v>
      </c>
      <c r="C84" s="172" t="s">
        <v>159</v>
      </c>
      <c r="D84" s="173"/>
      <c r="E84" s="173"/>
      <c r="F84" s="173"/>
      <c r="G84" s="192"/>
      <c r="H84" s="173"/>
      <c r="I84" s="173"/>
      <c r="J84" s="173"/>
      <c r="K84" s="174" t="s">
        <v>159</v>
      </c>
      <c r="L84" s="173"/>
      <c r="M84" s="173"/>
      <c r="N84" s="151"/>
      <c r="O84" s="151"/>
      <c r="P84" s="369"/>
    </row>
    <row r="85" spans="1:17" ht="18.600000000000001" thickBot="1">
      <c r="A85" s="184" t="s">
        <v>29</v>
      </c>
      <c r="B85" s="185">
        <v>2</v>
      </c>
      <c r="C85" s="186" t="s">
        <v>159</v>
      </c>
      <c r="D85" s="187" t="s">
        <v>159</v>
      </c>
      <c r="E85" s="187" t="s">
        <v>159</v>
      </c>
      <c r="F85" s="187" t="s">
        <v>192</v>
      </c>
      <c r="G85" s="192"/>
      <c r="H85" s="173"/>
      <c r="I85" s="173"/>
      <c r="J85" s="187" t="s">
        <v>193</v>
      </c>
      <c r="K85" s="187" t="s">
        <v>159</v>
      </c>
      <c r="L85" s="173"/>
      <c r="M85" s="173"/>
      <c r="N85" s="151" t="s">
        <v>194</v>
      </c>
      <c r="O85" s="151"/>
      <c r="P85" s="368"/>
      <c r="Q85" s="361"/>
    </row>
    <row r="86" spans="1:17" ht="18.600000000000001" thickBot="1">
      <c r="A86" s="184" t="s">
        <v>21</v>
      </c>
      <c r="B86" s="185">
        <v>3</v>
      </c>
      <c r="C86" s="186" t="s">
        <v>159</v>
      </c>
      <c r="D86" s="187" t="s">
        <v>159</v>
      </c>
      <c r="E86" s="187" t="s">
        <v>159</v>
      </c>
      <c r="F86" s="187" t="s">
        <v>159</v>
      </c>
      <c r="G86" s="192"/>
      <c r="H86" s="173"/>
      <c r="I86" s="173"/>
      <c r="J86" s="187" t="s">
        <v>159</v>
      </c>
      <c r="K86" s="187" t="s">
        <v>159</v>
      </c>
      <c r="L86" s="187" t="s">
        <v>159</v>
      </c>
      <c r="M86" s="173"/>
      <c r="N86" s="151"/>
      <c r="O86" s="151"/>
      <c r="P86" s="369"/>
      <c r="Q86" s="361"/>
    </row>
    <row r="87" spans="1:17" ht="18.600000000000001" thickBot="1">
      <c r="A87" s="184" t="s">
        <v>195</v>
      </c>
      <c r="B87" s="181">
        <v>4</v>
      </c>
      <c r="C87" s="182" t="s">
        <v>159</v>
      </c>
      <c r="D87" s="183" t="s">
        <v>159</v>
      </c>
      <c r="E87" s="183" t="s">
        <v>159</v>
      </c>
      <c r="F87" s="183" t="s">
        <v>159</v>
      </c>
      <c r="G87" s="183" t="s">
        <v>159</v>
      </c>
      <c r="H87" s="183" t="s">
        <v>159</v>
      </c>
      <c r="I87" s="173" t="s">
        <v>214</v>
      </c>
      <c r="J87" s="183" t="s">
        <v>159</v>
      </c>
      <c r="K87" s="183" t="s">
        <v>159</v>
      </c>
      <c r="L87" s="183" t="s">
        <v>159</v>
      </c>
      <c r="M87" s="183" t="s">
        <v>159</v>
      </c>
      <c r="N87" s="204" t="s">
        <v>213</v>
      </c>
      <c r="O87" s="151"/>
      <c r="P87" s="369"/>
    </row>
    <row r="88" spans="1:17" ht="18.600000000000001" thickBot="1">
      <c r="A88" s="184"/>
      <c r="B88" s="185">
        <v>5</v>
      </c>
      <c r="C88" s="186" t="s">
        <v>159</v>
      </c>
      <c r="D88" s="187" t="s">
        <v>159</v>
      </c>
      <c r="E88" s="187" t="s">
        <v>159</v>
      </c>
      <c r="F88" s="187" t="s">
        <v>159</v>
      </c>
      <c r="G88" s="187" t="s">
        <v>159</v>
      </c>
      <c r="H88" s="187" t="s">
        <v>159</v>
      </c>
      <c r="I88" s="187" t="s">
        <v>159</v>
      </c>
      <c r="J88" s="187" t="s">
        <v>159</v>
      </c>
      <c r="K88" s="187" t="s">
        <v>159</v>
      </c>
      <c r="L88" s="187" t="s">
        <v>159</v>
      </c>
      <c r="M88" s="187" t="s">
        <v>159</v>
      </c>
      <c r="N88" s="151"/>
      <c r="O88" s="151"/>
      <c r="Q88" s="361"/>
    </row>
    <row r="89" spans="1:17" ht="18.600000000000001" thickBot="1">
      <c r="B89" s="171">
        <v>6</v>
      </c>
      <c r="C89" s="172" t="s">
        <v>159</v>
      </c>
      <c r="D89" s="174" t="s">
        <v>159</v>
      </c>
      <c r="E89" s="174" t="s">
        <v>159</v>
      </c>
      <c r="F89" s="174" t="s">
        <v>159</v>
      </c>
      <c r="G89" s="174" t="s">
        <v>159</v>
      </c>
      <c r="H89" s="174" t="s">
        <v>159</v>
      </c>
      <c r="I89" s="174" t="s">
        <v>159</v>
      </c>
      <c r="J89" s="174" t="s">
        <v>159</v>
      </c>
      <c r="K89" s="174" t="s">
        <v>159</v>
      </c>
      <c r="L89" s="174" t="s">
        <v>159</v>
      </c>
      <c r="M89" s="174" t="s">
        <v>159</v>
      </c>
      <c r="N89" s="151"/>
      <c r="O89" s="151"/>
      <c r="Q89" s="361"/>
    </row>
    <row r="90" spans="1:17" ht="18.600000000000001" thickBot="1">
      <c r="B90" s="171">
        <v>7</v>
      </c>
      <c r="C90" s="172" t="s">
        <v>159</v>
      </c>
      <c r="D90" s="174" t="s">
        <v>159</v>
      </c>
      <c r="E90" s="174" t="s">
        <v>159</v>
      </c>
      <c r="F90" s="174" t="s">
        <v>159</v>
      </c>
      <c r="G90" s="174" t="s">
        <v>159</v>
      </c>
      <c r="H90" s="174" t="s">
        <v>159</v>
      </c>
      <c r="I90" s="174" t="s">
        <v>159</v>
      </c>
      <c r="J90" s="174" t="s">
        <v>159</v>
      </c>
      <c r="K90" s="174" t="s">
        <v>159</v>
      </c>
      <c r="L90" s="174" t="s">
        <v>159</v>
      </c>
      <c r="M90" s="174" t="s">
        <v>159</v>
      </c>
      <c r="N90" s="151"/>
      <c r="O90" s="151"/>
      <c r="Q90" s="361"/>
    </row>
    <row r="91" spans="1:17">
      <c r="N91" s="151"/>
      <c r="O91" s="151"/>
      <c r="Q91" s="361"/>
    </row>
    <row r="92" spans="1:17">
      <c r="I92" s="204" t="s">
        <v>215</v>
      </c>
      <c r="N92" s="151"/>
      <c r="O92" s="151"/>
      <c r="Q92" s="361"/>
    </row>
    <row r="93" spans="1:17">
      <c r="N93" s="151"/>
      <c r="O93" s="151"/>
      <c r="Q93" s="361"/>
    </row>
  </sheetData>
  <mergeCells count="44">
    <mergeCell ref="F59:H59"/>
    <mergeCell ref="N53:N55"/>
    <mergeCell ref="E50:F50"/>
    <mergeCell ref="E55:F55"/>
    <mergeCell ref="F57:H58"/>
    <mergeCell ref="F51:H52"/>
    <mergeCell ref="B3:N3"/>
    <mergeCell ref="C8:L8"/>
    <mergeCell ref="C9:L9"/>
    <mergeCell ref="D12:E28"/>
    <mergeCell ref="M13:N13"/>
    <mergeCell ref="B5:N5"/>
    <mergeCell ref="M16:N29"/>
    <mergeCell ref="B7:N7"/>
    <mergeCell ref="B6:N6"/>
    <mergeCell ref="D29:E29"/>
    <mergeCell ref="B77:M77"/>
    <mergeCell ref="B78:M78"/>
    <mergeCell ref="B79:M79"/>
    <mergeCell ref="B82:B83"/>
    <mergeCell ref="C82:C83"/>
    <mergeCell ref="D82:D83"/>
    <mergeCell ref="E82:E83"/>
    <mergeCell ref="H82:H83"/>
    <mergeCell ref="I82:I83"/>
    <mergeCell ref="J82:J83"/>
    <mergeCell ref="K82:K83"/>
    <mergeCell ref="L82:L83"/>
    <mergeCell ref="M82:M83"/>
    <mergeCell ref="L33:N49"/>
    <mergeCell ref="B64:M64"/>
    <mergeCell ref="B68:M68"/>
    <mergeCell ref="B69:M69"/>
    <mergeCell ref="N65:N76"/>
    <mergeCell ref="B67:M67"/>
    <mergeCell ref="B74:M74"/>
    <mergeCell ref="B75:M75"/>
    <mergeCell ref="B76:M76"/>
    <mergeCell ref="B65:M65"/>
    <mergeCell ref="B70:M70"/>
    <mergeCell ref="B72:M72"/>
    <mergeCell ref="B73:M73"/>
    <mergeCell ref="B61:H61"/>
    <mergeCell ref="B63:M63"/>
  </mergeCells>
  <phoneticPr fontId="109"/>
  <hyperlinks>
    <hyperlink ref="C9" r:id="rId1" location="/bda7594740fd40299423467b48e9ecf6" xr:uid="{4EEFA40F-6E32-47D8-85D5-18F9796AA839}"/>
  </hyperlinks>
  <pageMargins left="0.75" right="0.75" top="1" bottom="1" header="0.51200000000000001" footer="0.51200000000000001"/>
  <pageSetup paperSize="9"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1"/>
  <sheetViews>
    <sheetView showGridLines="0" zoomScale="85" zoomScaleNormal="85" zoomScaleSheetLayoutView="79" workbookViewId="0">
      <selection activeCell="A17" sqref="A17:XFD28"/>
    </sheetView>
  </sheetViews>
  <sheetFormatPr defaultColWidth="9" defaultRowHeight="19.2"/>
  <cols>
    <col min="1" max="1" width="185.33203125" style="6" customWidth="1"/>
    <col min="2" max="2" width="11.21875" style="4" customWidth="1"/>
    <col min="3" max="3" width="27.44140625" style="4" customWidth="1"/>
    <col min="4" max="4" width="17.88671875" style="70" customWidth="1"/>
    <col min="5" max="16384" width="9" style="7"/>
  </cols>
  <sheetData>
    <row r="1" spans="1:4" s="60" customFormat="1" ht="44.25" customHeight="1" thickBot="1">
      <c r="A1" s="385" t="s">
        <v>297</v>
      </c>
      <c r="B1" s="386" t="s">
        <v>0</v>
      </c>
      <c r="C1" s="387" t="s">
        <v>1</v>
      </c>
      <c r="D1" s="388" t="s">
        <v>2</v>
      </c>
    </row>
    <row r="2" spans="1:4" s="205" customFormat="1" ht="44.25" customHeight="1" thickBot="1">
      <c r="A2" s="344" t="s">
        <v>423</v>
      </c>
      <c r="B2" s="324"/>
      <c r="C2" s="734" t="s">
        <v>427</v>
      </c>
      <c r="D2" s="737">
        <v>44569</v>
      </c>
    </row>
    <row r="3" spans="1:4" s="205" customFormat="1" ht="130.80000000000001" customHeight="1" thickBot="1">
      <c r="A3" s="345" t="s">
        <v>424</v>
      </c>
      <c r="B3" s="325" t="s">
        <v>426</v>
      </c>
      <c r="C3" s="735"/>
      <c r="D3" s="738"/>
    </row>
    <row r="4" spans="1:4" s="205" customFormat="1" ht="34.950000000000003" customHeight="1" thickBot="1">
      <c r="A4" s="346" t="s">
        <v>425</v>
      </c>
      <c r="B4" s="326"/>
      <c r="C4" s="736"/>
      <c r="D4" s="738"/>
    </row>
    <row r="5" spans="1:4" s="205" customFormat="1" ht="51.6" customHeight="1" thickTop="1" thickBot="1">
      <c r="A5" s="349" t="s">
        <v>430</v>
      </c>
      <c r="B5" s="745" t="s">
        <v>431</v>
      </c>
      <c r="C5" s="749" t="s">
        <v>433</v>
      </c>
      <c r="D5" s="737">
        <v>44558</v>
      </c>
    </row>
    <row r="6" spans="1:4" s="205" customFormat="1" ht="374.4" customHeight="1" thickBot="1">
      <c r="A6" s="350" t="s">
        <v>432</v>
      </c>
      <c r="B6" s="746"/>
      <c r="C6" s="750"/>
      <c r="D6" s="738"/>
    </row>
    <row r="7" spans="1:4" s="205" customFormat="1" ht="30.6" customHeight="1" thickBot="1">
      <c r="A7" s="351" t="s">
        <v>434</v>
      </c>
      <c r="B7" s="747"/>
      <c r="C7" s="751"/>
      <c r="D7" s="748"/>
    </row>
    <row r="8" spans="1:4" s="60" customFormat="1" ht="44.25" customHeight="1" thickTop="1" thickBot="1">
      <c r="A8" s="542" t="s">
        <v>435</v>
      </c>
      <c r="B8" s="752" t="s">
        <v>437</v>
      </c>
      <c r="C8" s="749" t="s">
        <v>438</v>
      </c>
      <c r="D8" s="737">
        <v>44565</v>
      </c>
    </row>
    <row r="9" spans="1:4" s="60" customFormat="1" ht="205.2" customHeight="1" thickBot="1">
      <c r="A9" s="348" t="s">
        <v>436</v>
      </c>
      <c r="B9" s="753"/>
      <c r="C9" s="750"/>
      <c r="D9" s="738"/>
    </row>
    <row r="10" spans="1:4" s="60" customFormat="1" ht="35.4" customHeight="1" thickBot="1">
      <c r="A10" s="405" t="s">
        <v>439</v>
      </c>
      <c r="B10" s="754"/>
      <c r="C10" s="755"/>
      <c r="D10" s="738"/>
    </row>
    <row r="11" spans="1:4" s="205" customFormat="1" ht="43.2" customHeight="1" thickTop="1" thickBot="1">
      <c r="A11" s="347" t="s">
        <v>441</v>
      </c>
      <c r="B11" s="752" t="s">
        <v>442</v>
      </c>
      <c r="C11" s="749" t="s">
        <v>427</v>
      </c>
      <c r="D11" s="737">
        <v>44560</v>
      </c>
    </row>
    <row r="12" spans="1:4" s="205" customFormat="1" ht="201.6" customHeight="1" thickBot="1">
      <c r="A12" s="348" t="s">
        <v>443</v>
      </c>
      <c r="B12" s="753"/>
      <c r="C12" s="750"/>
      <c r="D12" s="738"/>
    </row>
    <row r="13" spans="1:4" s="205" customFormat="1" ht="43.2" customHeight="1" thickBot="1">
      <c r="A13" s="426" t="s">
        <v>444</v>
      </c>
      <c r="B13" s="754"/>
      <c r="C13" s="755"/>
      <c r="D13" s="738"/>
    </row>
    <row r="14" spans="1:4" s="205" customFormat="1" ht="44.25" customHeight="1" thickTop="1" thickBot="1">
      <c r="A14" s="347" t="s">
        <v>445</v>
      </c>
      <c r="B14" s="752" t="s">
        <v>447</v>
      </c>
      <c r="C14" s="749" t="s">
        <v>448</v>
      </c>
      <c r="D14" s="737">
        <v>44558</v>
      </c>
    </row>
    <row r="15" spans="1:4" s="205" customFormat="1" ht="74.400000000000006" customHeight="1" thickBot="1">
      <c r="A15" s="348" t="s">
        <v>446</v>
      </c>
      <c r="B15" s="753"/>
      <c r="C15" s="750"/>
      <c r="D15" s="738"/>
    </row>
    <row r="16" spans="1:4" s="205" customFormat="1" ht="43.2" customHeight="1" thickBot="1">
      <c r="A16" s="426" t="s">
        <v>449</v>
      </c>
      <c r="B16" s="754"/>
      <c r="C16" s="755"/>
      <c r="D16" s="738"/>
    </row>
    <row r="17" spans="1:4" s="205" customFormat="1" ht="48.6" hidden="1" customHeight="1" thickTop="1" thickBot="1">
      <c r="A17" s="349"/>
      <c r="B17" s="745"/>
      <c r="C17" s="749"/>
      <c r="D17" s="737"/>
    </row>
    <row r="18" spans="1:4" s="205" customFormat="1" ht="276.60000000000002" hidden="1" customHeight="1" thickBot="1">
      <c r="A18" s="350"/>
      <c r="B18" s="746"/>
      <c r="C18" s="750"/>
      <c r="D18" s="738"/>
    </row>
    <row r="19" spans="1:4" s="205" customFormat="1" ht="40.950000000000003" hidden="1" customHeight="1" thickBot="1">
      <c r="A19" s="351"/>
      <c r="B19" s="747"/>
      <c r="C19" s="751"/>
      <c r="D19" s="748"/>
    </row>
    <row r="20" spans="1:4" s="60" customFormat="1" ht="45.6" hidden="1" customHeight="1" thickTop="1" thickBot="1">
      <c r="A20" s="352"/>
      <c r="B20" s="739"/>
      <c r="C20" s="742"/>
      <c r="D20" s="737"/>
    </row>
    <row r="21" spans="1:4" s="205" customFormat="1" ht="279.60000000000002" hidden="1" customHeight="1" thickBot="1">
      <c r="A21" s="353"/>
      <c r="B21" s="740"/>
      <c r="C21" s="743"/>
      <c r="D21" s="738"/>
    </row>
    <row r="22" spans="1:4" s="205" customFormat="1" ht="33" hidden="1" customHeight="1" thickBot="1">
      <c r="A22" s="397"/>
      <c r="B22" s="741"/>
      <c r="C22" s="744"/>
      <c r="D22" s="738"/>
    </row>
    <row r="23" spans="1:4" s="60" customFormat="1" ht="43.95" hidden="1" customHeight="1" thickTop="1" thickBot="1">
      <c r="A23" s="354"/>
      <c r="B23" s="756"/>
      <c r="C23" s="766"/>
      <c r="D23" s="737"/>
    </row>
    <row r="24" spans="1:4" s="60" customFormat="1" ht="55.8" hidden="1" customHeight="1" thickBot="1">
      <c r="A24" s="355"/>
      <c r="B24" s="757"/>
      <c r="C24" s="767"/>
      <c r="D24" s="738"/>
    </row>
    <row r="25" spans="1:4" s="310" customFormat="1" ht="34.200000000000003" hidden="1" customHeight="1" thickBot="1">
      <c r="A25" s="398"/>
      <c r="B25" s="758"/>
      <c r="C25" s="768"/>
      <c r="D25" s="765"/>
    </row>
    <row r="26" spans="1:4" s="60" customFormat="1" ht="37.950000000000003" hidden="1" customHeight="1" thickBot="1">
      <c r="A26" s="224"/>
      <c r="B26" s="222"/>
      <c r="C26" s="223"/>
      <c r="D26" s="299"/>
    </row>
    <row r="27" spans="1:4" s="60" customFormat="1" ht="169.2" hidden="1" customHeight="1" thickTop="1">
      <c r="A27" s="540"/>
      <c r="B27" s="761"/>
      <c r="C27" s="763"/>
      <c r="D27" s="759"/>
    </row>
    <row r="28" spans="1:4" s="60" customFormat="1" ht="37.950000000000003" hidden="1" customHeight="1" thickBot="1">
      <c r="A28" s="541"/>
      <c r="B28" s="762"/>
      <c r="C28" s="764"/>
      <c r="D28" s="760"/>
    </row>
    <row r="29" spans="1:4" s="60" customFormat="1" ht="36.75" customHeight="1" thickTop="1">
      <c r="A29" s="302"/>
      <c r="B29" s="292"/>
      <c r="C29" s="292"/>
      <c r="D29" s="292"/>
    </row>
    <row r="30" spans="1:4" s="60" customFormat="1" ht="44.25" customHeight="1">
      <c r="A30" s="307" t="s">
        <v>28</v>
      </c>
      <c r="B30" s="4"/>
      <c r="C30" s="4"/>
      <c r="D30" s="70"/>
    </row>
    <row r="31" spans="1:4">
      <c r="A31" s="308" t="s">
        <v>27</v>
      </c>
    </row>
  </sheetData>
  <mergeCells count="26">
    <mergeCell ref="B23:B25"/>
    <mergeCell ref="D27:D28"/>
    <mergeCell ref="B27:B28"/>
    <mergeCell ref="C27:C28"/>
    <mergeCell ref="C5:C7"/>
    <mergeCell ref="D5:D7"/>
    <mergeCell ref="D14:D16"/>
    <mergeCell ref="D23:D25"/>
    <mergeCell ref="C23:C25"/>
    <mergeCell ref="B11:B13"/>
    <mergeCell ref="C11:C13"/>
    <mergeCell ref="D11:D13"/>
    <mergeCell ref="C2:C4"/>
    <mergeCell ref="D2:D4"/>
    <mergeCell ref="B20:B22"/>
    <mergeCell ref="C20:C22"/>
    <mergeCell ref="D20:D22"/>
    <mergeCell ref="B17:B19"/>
    <mergeCell ref="D17:D19"/>
    <mergeCell ref="C17:C19"/>
    <mergeCell ref="B8:B10"/>
    <mergeCell ref="C8:C10"/>
    <mergeCell ref="D8:D10"/>
    <mergeCell ref="B14:B16"/>
    <mergeCell ref="C14:C16"/>
    <mergeCell ref="B5:B7"/>
  </mergeCells>
  <phoneticPr fontId="16"/>
  <hyperlinks>
    <hyperlink ref="A4" r:id="rId1" xr:uid="{09C52B20-2FDD-4B94-B8AA-125110435334}"/>
    <hyperlink ref="A7" r:id="rId2" xr:uid="{02CF3A2B-B309-4C5B-A2C7-E2D6177518BE}"/>
    <hyperlink ref="A10" r:id="rId3" xr:uid="{893FFE73-75DE-4C00-A623-2142698ACA16}"/>
    <hyperlink ref="A13" r:id="rId4" xr:uid="{59740E07-74F3-4ED9-8AFD-356BE1519988}"/>
    <hyperlink ref="A16" r:id="rId5" xr:uid="{603EF68C-F1A0-41E0-B460-213D2D1D2005}"/>
  </hyperlinks>
  <pageMargins left="0" right="0" top="0.19685039370078741" bottom="0.39370078740157483" header="0" footer="0.19685039370078741"/>
  <pageSetup paperSize="8" scale="28" orientation="portrait" horizontalDpi="300" verticalDpi="300" r:id="rId6"/>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C62"/>
  <sheetViews>
    <sheetView view="pageBreakPreview" zoomScale="85" zoomScaleNormal="66" zoomScaleSheetLayoutView="85" workbookViewId="0">
      <selection activeCell="C3" sqref="C3"/>
    </sheetView>
  </sheetViews>
  <sheetFormatPr defaultColWidth="9" defaultRowHeight="19.2"/>
  <cols>
    <col min="1" max="1" width="206.44140625" style="47" customWidth="1"/>
    <col min="2" max="2" width="17.109375" style="238" customWidth="1"/>
    <col min="3" max="3" width="20.109375" style="239" customWidth="1"/>
    <col min="4" max="16384" width="9" style="46"/>
  </cols>
  <sheetData>
    <row r="1" spans="1:3" ht="58.95" customHeight="1" thickBot="1">
      <c r="A1" s="45" t="s">
        <v>298</v>
      </c>
      <c r="B1" s="226" t="s">
        <v>24</v>
      </c>
      <c r="C1" s="227" t="s">
        <v>2</v>
      </c>
    </row>
    <row r="2" spans="1:3" ht="48" customHeight="1">
      <c r="A2" s="206" t="s">
        <v>460</v>
      </c>
      <c r="B2" s="228"/>
      <c r="C2" s="229"/>
    </row>
    <row r="3" spans="1:3" ht="175.2" customHeight="1">
      <c r="A3" s="158" t="s">
        <v>459</v>
      </c>
      <c r="B3" s="230" t="s">
        <v>489</v>
      </c>
      <c r="C3" s="231">
        <v>44567</v>
      </c>
    </row>
    <row r="4" spans="1:3" ht="27.6" customHeight="1" thickBot="1">
      <c r="A4" s="428" t="s">
        <v>451</v>
      </c>
      <c r="B4" s="230"/>
      <c r="C4" s="231"/>
    </row>
    <row r="5" spans="1:3" ht="48" customHeight="1">
      <c r="A5" s="206" t="s">
        <v>461</v>
      </c>
      <c r="B5" s="228"/>
      <c r="C5" s="229"/>
    </row>
    <row r="6" spans="1:3" ht="163.19999999999999" customHeight="1">
      <c r="A6" s="537" t="s">
        <v>468</v>
      </c>
      <c r="B6" s="309" t="s">
        <v>486</v>
      </c>
      <c r="C6" s="291">
        <v>44566</v>
      </c>
    </row>
    <row r="7" spans="1:3" ht="39.75" customHeight="1" thickBot="1">
      <c r="A7" s="255" t="s">
        <v>452</v>
      </c>
      <c r="B7" s="232"/>
      <c r="C7" s="233"/>
    </row>
    <row r="8" spans="1:3" ht="48" customHeight="1">
      <c r="A8" s="206" t="s">
        <v>469</v>
      </c>
      <c r="B8" s="228"/>
      <c r="C8" s="229"/>
    </row>
    <row r="9" spans="1:3" ht="153" customHeight="1">
      <c r="A9" s="572" t="s">
        <v>473</v>
      </c>
      <c r="B9" s="309" t="s">
        <v>483</v>
      </c>
      <c r="C9" s="291">
        <v>44566</v>
      </c>
    </row>
    <row r="10" spans="1:3" ht="39.75" customHeight="1" thickBot="1">
      <c r="A10" s="255" t="s">
        <v>470</v>
      </c>
      <c r="B10" s="232"/>
      <c r="C10" s="233"/>
    </row>
    <row r="11" spans="1:3" ht="44.4" customHeight="1">
      <c r="A11" s="550" t="s">
        <v>471</v>
      </c>
      <c r="B11" s="228"/>
      <c r="C11" s="229"/>
    </row>
    <row r="12" spans="1:3" ht="129" customHeight="1">
      <c r="A12" s="158" t="s">
        <v>474</v>
      </c>
      <c r="B12" s="230" t="s">
        <v>483</v>
      </c>
      <c r="C12" s="231">
        <v>44566</v>
      </c>
    </row>
    <row r="13" spans="1:3" ht="46.2" customHeight="1" thickBot="1">
      <c r="A13" s="67" t="s">
        <v>472</v>
      </c>
      <c r="B13" s="232"/>
      <c r="C13" s="233"/>
    </row>
    <row r="14" spans="1:3" ht="48" customHeight="1">
      <c r="A14" s="206" t="s">
        <v>462</v>
      </c>
      <c r="B14" s="228"/>
      <c r="C14" s="229"/>
    </row>
    <row r="15" spans="1:3" ht="150" customHeight="1">
      <c r="A15" s="356" t="s">
        <v>475</v>
      </c>
      <c r="B15" s="309" t="s">
        <v>488</v>
      </c>
      <c r="C15" s="291">
        <v>44564</v>
      </c>
    </row>
    <row r="16" spans="1:3" ht="39.75" customHeight="1" thickBot="1">
      <c r="A16" s="255" t="s">
        <v>453</v>
      </c>
      <c r="B16" s="232"/>
      <c r="C16" s="233"/>
    </row>
    <row r="17" spans="1:3" ht="45.6" customHeight="1">
      <c r="A17" s="206" t="s">
        <v>463</v>
      </c>
      <c r="B17" s="228"/>
      <c r="C17" s="229"/>
    </row>
    <row r="18" spans="1:3" ht="279.60000000000002" customHeight="1">
      <c r="A18" s="158" t="s">
        <v>476</v>
      </c>
      <c r="B18" s="230" t="s">
        <v>488</v>
      </c>
      <c r="C18" s="231">
        <v>44553</v>
      </c>
    </row>
    <row r="19" spans="1:3" ht="37.200000000000003" customHeight="1" thickBot="1">
      <c r="A19" s="67" t="s">
        <v>454</v>
      </c>
      <c r="B19" s="232"/>
      <c r="C19" s="233"/>
    </row>
    <row r="20" spans="1:3" ht="40.950000000000003" customHeight="1">
      <c r="A20" s="206" t="s">
        <v>487</v>
      </c>
      <c r="B20" s="228"/>
      <c r="C20" s="229"/>
    </row>
    <row r="21" spans="1:3" ht="165.6" customHeight="1">
      <c r="A21" s="210" t="s">
        <v>477</v>
      </c>
      <c r="B21" s="230" t="s">
        <v>486</v>
      </c>
      <c r="C21" s="231">
        <v>44553</v>
      </c>
    </row>
    <row r="22" spans="1:3" ht="36" customHeight="1" thickBot="1">
      <c r="A22" s="256" t="s">
        <v>455</v>
      </c>
      <c r="B22" s="232"/>
      <c r="C22" s="233"/>
    </row>
    <row r="23" spans="1:3" ht="36" customHeight="1">
      <c r="A23" s="206" t="s">
        <v>464</v>
      </c>
      <c r="B23" s="228"/>
      <c r="C23" s="229"/>
    </row>
    <row r="24" spans="1:3" ht="265.2" customHeight="1" thickBot="1">
      <c r="A24" s="158" t="s">
        <v>478</v>
      </c>
      <c r="B24" s="328" t="s">
        <v>485</v>
      </c>
      <c r="C24" s="231">
        <v>44552</v>
      </c>
    </row>
    <row r="25" spans="1:3" ht="36" customHeight="1" thickBot="1">
      <c r="A25" s="67" t="s">
        <v>456</v>
      </c>
      <c r="B25" s="328"/>
      <c r="C25" s="233"/>
    </row>
    <row r="26" spans="1:3" ht="36" customHeight="1">
      <c r="A26" s="206" t="s">
        <v>465</v>
      </c>
      <c r="B26" s="228"/>
      <c r="C26" s="229"/>
    </row>
    <row r="27" spans="1:3" ht="262.2" customHeight="1">
      <c r="A27" s="158" t="s">
        <v>479</v>
      </c>
      <c r="B27" s="230" t="s">
        <v>484</v>
      </c>
      <c r="C27" s="231">
        <v>44553</v>
      </c>
    </row>
    <row r="28" spans="1:3" ht="36" customHeight="1" thickBot="1">
      <c r="A28" s="67" t="s">
        <v>457</v>
      </c>
      <c r="B28" s="232"/>
      <c r="C28" s="233"/>
    </row>
    <row r="29" spans="1:3" ht="36" customHeight="1">
      <c r="A29" s="206" t="s">
        <v>466</v>
      </c>
      <c r="B29" s="228"/>
      <c r="C29" s="229"/>
    </row>
    <row r="30" spans="1:3" ht="130.80000000000001" customHeight="1">
      <c r="A30" s="158" t="s">
        <v>480</v>
      </c>
      <c r="B30" s="234" t="s">
        <v>483</v>
      </c>
      <c r="C30" s="231">
        <v>44554</v>
      </c>
    </row>
    <row r="31" spans="1:3" ht="36" customHeight="1" thickBot="1">
      <c r="A31" s="67" t="s">
        <v>458</v>
      </c>
      <c r="B31" s="232"/>
      <c r="C31" s="233"/>
    </row>
    <row r="32" spans="1:3" s="145" customFormat="1" ht="36" customHeight="1">
      <c r="A32" s="206" t="s">
        <v>467</v>
      </c>
      <c r="B32" s="228"/>
      <c r="C32" s="229"/>
    </row>
    <row r="33" spans="1:3" s="143" customFormat="1" ht="228" customHeight="1">
      <c r="A33" s="158" t="s">
        <v>481</v>
      </c>
      <c r="B33" s="234" t="s">
        <v>482</v>
      </c>
      <c r="C33" s="231">
        <v>44556</v>
      </c>
    </row>
    <row r="34" spans="1:3" s="2" customFormat="1" ht="39.6" customHeight="1" thickBot="1">
      <c r="A34" s="67" t="s">
        <v>450</v>
      </c>
      <c r="B34" s="232"/>
      <c r="C34" s="233"/>
    </row>
    <row r="35" spans="1:3" s="2" customFormat="1" ht="39.6" hidden="1" customHeight="1">
      <c r="A35" s="206"/>
      <c r="B35" s="228"/>
      <c r="C35" s="229"/>
    </row>
    <row r="36" spans="1:3" s="2" customFormat="1" ht="191.4" hidden="1" customHeight="1">
      <c r="A36" s="158"/>
      <c r="B36" s="234"/>
      <c r="C36" s="231"/>
    </row>
    <row r="37" spans="1:3" s="2" customFormat="1" ht="39.6" hidden="1" customHeight="1" thickBot="1">
      <c r="A37" s="67"/>
      <c r="B37" s="232"/>
      <c r="C37" s="233"/>
    </row>
    <row r="38" spans="1:3" ht="27" hidden="1" customHeight="1">
      <c r="A38" s="206"/>
      <c r="B38" s="228"/>
      <c r="C38" s="229"/>
    </row>
    <row r="39" spans="1:3" ht="28.5" hidden="1" customHeight="1">
      <c r="A39" s="158"/>
      <c r="B39" s="234"/>
      <c r="C39" s="231"/>
    </row>
    <row r="40" spans="1:3" ht="23.4" hidden="1" customHeight="1" thickBot="1">
      <c r="A40" s="67"/>
      <c r="B40" s="232"/>
      <c r="C40" s="233"/>
    </row>
    <row r="41" spans="1:3" ht="23.4" customHeight="1">
      <c r="A41" s="144"/>
      <c r="B41" s="235"/>
      <c r="C41" s="236"/>
    </row>
    <row r="42" spans="1:3" ht="28.5" customHeight="1" thickBot="1">
      <c r="A42" s="176"/>
      <c r="B42" s="237"/>
      <c r="C42" s="237"/>
    </row>
    <row r="43" spans="1:3" ht="28.5" customHeight="1">
      <c r="A43" s="769" t="s">
        <v>28</v>
      </c>
      <c r="B43" s="770"/>
      <c r="C43" s="770"/>
    </row>
    <row r="44" spans="1:3" ht="28.5" customHeight="1">
      <c r="A44" s="771" t="s">
        <v>27</v>
      </c>
      <c r="B44" s="772"/>
      <c r="C44" s="772"/>
    </row>
    <row r="45" spans="1:3" ht="248.25" customHeight="1"/>
    <row r="46" spans="1:3" ht="37.5" customHeight="1"/>
    <row r="47" spans="1:3" ht="24" customHeight="1"/>
    <row r="48" spans="1:3" ht="24" customHeight="1"/>
    <row r="49" ht="26.25" customHeight="1"/>
    <row r="50" ht="26.25" customHeight="1"/>
    <row r="51" ht="199.5" customHeight="1"/>
    <row r="52" ht="33.75" customHeight="1"/>
    <row r="53" ht="48.75" customHeight="1"/>
    <row r="54" ht="233.25" customHeight="1"/>
    <row r="55" ht="33.75" customHeight="1"/>
    <row r="56" ht="19.5" customHeight="1"/>
    <row r="57" ht="19.5" customHeight="1"/>
    <row r="58" ht="28.5" customHeight="1"/>
    <row r="59" ht="35.25" customHeight="1"/>
    <row r="60" ht="218.25" customHeight="1"/>
    <row r="61" ht="218.25" customHeight="1"/>
    <row r="62" ht="218.25" customHeight="1"/>
  </sheetData>
  <mergeCells count="2">
    <mergeCell ref="A43:C43"/>
    <mergeCell ref="A44:C44"/>
  </mergeCells>
  <phoneticPr fontId="16"/>
  <hyperlinks>
    <hyperlink ref="A34" r:id="rId1" xr:uid="{CF7EFF51-9B2F-488F-A021-6AC35661DCBB}"/>
    <hyperlink ref="A4" r:id="rId2" xr:uid="{3A1445D1-19E7-48B2-B0FC-D9A72ECBCD61}"/>
    <hyperlink ref="A7" r:id="rId3" xr:uid="{2DE25FF5-A897-4658-A3B4-6BC656F63CF6}"/>
    <hyperlink ref="A16" r:id="rId4" xr:uid="{B156D0B1-209D-4DC7-8D6A-64469A515F4D}"/>
    <hyperlink ref="A19" r:id="rId5" xr:uid="{8964E4D6-388F-4AA1-8706-15427DB2D781}"/>
    <hyperlink ref="A22" r:id="rId6" xr:uid="{2E685228-0C5A-46E2-A72C-2A68D98262F8}"/>
    <hyperlink ref="A25" r:id="rId7" xr:uid="{E68764EF-0A18-4A53-BB93-07799DD432BC}"/>
    <hyperlink ref="A28" r:id="rId8" xr:uid="{134E4197-5A7A-4F6C-B4A8-17154CD3C8AA}"/>
    <hyperlink ref="A31" r:id="rId9" xr:uid="{B9B6740E-6C64-436B-8FC1-707F85763613}"/>
    <hyperlink ref="A10" r:id="rId10" xr:uid="{71027ECA-7A19-47E9-800A-474B5D485F23}"/>
    <hyperlink ref="A13" r:id="rId11" xr:uid="{013E1A73-342E-40C8-95DD-856FD9FB0C24}"/>
  </hyperlinks>
  <pageMargins left="0.74803149606299213" right="0.74803149606299213" top="0.98425196850393704" bottom="0.98425196850393704" header="0.51181102362204722" footer="0.51181102362204722"/>
  <pageSetup paperSize="9" scale="19" fitToHeight="3" orientation="portrait" r:id="rId1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88EE1-4261-43B0-ADBC-2399AA980E35}">
  <sheetPr>
    <tabColor indexed="46"/>
  </sheetPr>
  <dimension ref="A1:AD37"/>
  <sheetViews>
    <sheetView zoomScale="94" zoomScaleNormal="94" zoomScaleSheetLayoutView="100" workbookViewId="0">
      <selection activeCell="AE26" sqref="AE26"/>
    </sheetView>
  </sheetViews>
  <sheetFormatPr defaultColWidth="9" defaultRowHeight="13.2"/>
  <cols>
    <col min="1" max="13" width="6.77734375" style="431" customWidth="1"/>
    <col min="14" max="14" width="7.44140625" style="431" customWidth="1"/>
    <col min="15" max="15" width="5.88671875" style="431" customWidth="1"/>
    <col min="16" max="16" width="7.109375" style="431" customWidth="1"/>
    <col min="17" max="29" width="6.77734375" style="431" customWidth="1"/>
    <col min="30" max="16384" width="9" style="431"/>
  </cols>
  <sheetData>
    <row r="1" spans="1:29" ht="15" customHeight="1">
      <c r="A1" s="775" t="s">
        <v>3</v>
      </c>
      <c r="B1" s="776"/>
      <c r="C1" s="776"/>
      <c r="D1" s="776"/>
      <c r="E1" s="776"/>
      <c r="F1" s="776"/>
      <c r="G1" s="776"/>
      <c r="H1" s="776"/>
      <c r="I1" s="776"/>
      <c r="J1" s="776"/>
      <c r="K1" s="776"/>
      <c r="L1" s="776"/>
      <c r="M1" s="776"/>
      <c r="N1" s="777"/>
      <c r="P1" s="778" t="s">
        <v>4</v>
      </c>
      <c r="Q1" s="779"/>
      <c r="R1" s="779"/>
      <c r="S1" s="779"/>
      <c r="T1" s="779"/>
      <c r="U1" s="779"/>
      <c r="V1" s="779"/>
      <c r="W1" s="779"/>
      <c r="X1" s="779"/>
      <c r="Y1" s="779"/>
      <c r="Z1" s="779"/>
      <c r="AA1" s="779"/>
      <c r="AB1" s="779"/>
      <c r="AC1" s="780"/>
    </row>
    <row r="2" spans="1:29" ht="18" customHeight="1" thickBot="1">
      <c r="A2" s="781" t="s">
        <v>5</v>
      </c>
      <c r="B2" s="782"/>
      <c r="C2" s="782"/>
      <c r="D2" s="782"/>
      <c r="E2" s="782"/>
      <c r="F2" s="782"/>
      <c r="G2" s="782"/>
      <c r="H2" s="782"/>
      <c r="I2" s="782"/>
      <c r="J2" s="782"/>
      <c r="K2" s="782"/>
      <c r="L2" s="782"/>
      <c r="M2" s="782"/>
      <c r="N2" s="783"/>
      <c r="P2" s="784" t="s">
        <v>6</v>
      </c>
      <c r="Q2" s="782"/>
      <c r="R2" s="782"/>
      <c r="S2" s="782"/>
      <c r="T2" s="782"/>
      <c r="U2" s="782"/>
      <c r="V2" s="782"/>
      <c r="W2" s="782"/>
      <c r="X2" s="782"/>
      <c r="Y2" s="782"/>
      <c r="Z2" s="782"/>
      <c r="AA2" s="782"/>
      <c r="AB2" s="782"/>
      <c r="AC2" s="785"/>
    </row>
    <row r="3" spans="1:29" ht="13.8" thickBot="1">
      <c r="A3" s="9"/>
      <c r="B3" s="268" t="s">
        <v>250</v>
      </c>
      <c r="C3" s="268" t="s">
        <v>7</v>
      </c>
      <c r="D3" s="268" t="s">
        <v>8</v>
      </c>
      <c r="E3" s="268" t="s">
        <v>9</v>
      </c>
      <c r="F3" s="268" t="s">
        <v>10</v>
      </c>
      <c r="G3" s="268" t="s">
        <v>11</v>
      </c>
      <c r="H3" s="268" t="s">
        <v>12</v>
      </c>
      <c r="I3" s="268" t="s">
        <v>13</v>
      </c>
      <c r="J3" s="268" t="s">
        <v>14</v>
      </c>
      <c r="K3" s="268" t="s">
        <v>15</v>
      </c>
      <c r="L3" s="268" t="s">
        <v>16</v>
      </c>
      <c r="M3" s="246" t="s">
        <v>17</v>
      </c>
      <c r="N3" s="10" t="s">
        <v>18</v>
      </c>
      <c r="P3" s="11"/>
      <c r="Q3" s="267" t="s">
        <v>250</v>
      </c>
      <c r="R3" s="267" t="s">
        <v>7</v>
      </c>
      <c r="S3" s="267" t="s">
        <v>8</v>
      </c>
      <c r="T3" s="267" t="s">
        <v>9</v>
      </c>
      <c r="U3" s="267" t="s">
        <v>10</v>
      </c>
      <c r="V3" s="267" t="s">
        <v>11</v>
      </c>
      <c r="W3" s="267" t="s">
        <v>12</v>
      </c>
      <c r="X3" s="267" t="s">
        <v>13</v>
      </c>
      <c r="Y3" s="268" t="s">
        <v>14</v>
      </c>
      <c r="Z3" s="268" t="s">
        <v>15</v>
      </c>
      <c r="AA3" s="268" t="s">
        <v>16</v>
      </c>
      <c r="AB3" s="246" t="s">
        <v>17</v>
      </c>
      <c r="AC3" s="12" t="s">
        <v>19</v>
      </c>
    </row>
    <row r="4" spans="1:29" ht="19.8" thickBot="1">
      <c r="A4" s="573" t="s">
        <v>290</v>
      </c>
      <c r="B4" s="494">
        <f>AVERAGE(B7:B16)</f>
        <v>65.400000000000006</v>
      </c>
      <c r="C4" s="494">
        <f t="shared" ref="C4:L4" si="0">AVERAGE(C6:C16)</f>
        <v>57.2</v>
      </c>
      <c r="D4" s="494">
        <f t="shared" si="0"/>
        <v>63.7</v>
      </c>
      <c r="E4" s="494">
        <f t="shared" si="0"/>
        <v>103.8</v>
      </c>
      <c r="F4" s="494">
        <f t="shared" si="0"/>
        <v>177.5</v>
      </c>
      <c r="G4" s="494">
        <f t="shared" si="0"/>
        <v>404.2</v>
      </c>
      <c r="H4" s="494">
        <f t="shared" si="0"/>
        <v>621</v>
      </c>
      <c r="I4" s="494">
        <f t="shared" si="0"/>
        <v>905.9</v>
      </c>
      <c r="J4" s="494">
        <f t="shared" si="0"/>
        <v>563.4</v>
      </c>
      <c r="K4" s="494">
        <f t="shared" si="0"/>
        <v>366.4</v>
      </c>
      <c r="L4" s="494">
        <f t="shared" si="0"/>
        <v>210.8</v>
      </c>
      <c r="M4" s="494">
        <f>AVERAGE(M6:M16)</f>
        <v>125.81818181818181</v>
      </c>
      <c r="N4" s="494">
        <f>SUM(B4:M4)</f>
        <v>3665.1181818181822</v>
      </c>
      <c r="O4" s="14"/>
      <c r="P4" s="13" t="str">
        <f>+A4</f>
        <v>12-21年月平均</v>
      </c>
      <c r="Q4" s="494">
        <f>AVERAGE(Q7:Q16)</f>
        <v>9.6999999999999993</v>
      </c>
      <c r="R4" s="494">
        <f>AVERAGE(R7:R16)</f>
        <v>9.9</v>
      </c>
      <c r="S4" s="494">
        <f t="shared" ref="S4:AB4" si="1">AVERAGE(S7:S16)</f>
        <v>15</v>
      </c>
      <c r="T4" s="494">
        <f t="shared" si="1"/>
        <v>7.5</v>
      </c>
      <c r="U4" s="494">
        <f t="shared" si="1"/>
        <v>10.7</v>
      </c>
      <c r="V4" s="494">
        <f t="shared" si="1"/>
        <v>9.9</v>
      </c>
      <c r="W4" s="494">
        <f t="shared" si="1"/>
        <v>8.9</v>
      </c>
      <c r="X4" s="494">
        <f t="shared" si="1"/>
        <v>12.6</v>
      </c>
      <c r="Y4" s="494">
        <f t="shared" si="1"/>
        <v>10.9</v>
      </c>
      <c r="Z4" s="494">
        <f t="shared" si="1"/>
        <v>21.8</v>
      </c>
      <c r="AA4" s="494">
        <f t="shared" si="1"/>
        <v>12.8</v>
      </c>
      <c r="AB4" s="494">
        <f t="shared" si="1"/>
        <v>12.9</v>
      </c>
      <c r="AC4" s="494">
        <f>SUM(Q4:AB4)</f>
        <v>142.6</v>
      </c>
    </row>
    <row r="5" spans="1:29" ht="13.8" thickBot="1">
      <c r="A5" s="245"/>
      <c r="B5" s="495"/>
      <c r="C5" s="495"/>
      <c r="D5" s="495"/>
      <c r="E5" s="495"/>
      <c r="F5" s="495"/>
      <c r="G5" s="495"/>
      <c r="H5" s="495"/>
      <c r="I5" s="495"/>
      <c r="J5" s="495"/>
      <c r="K5" s="495"/>
      <c r="L5" s="495"/>
      <c r="M5" s="496" t="s">
        <v>20</v>
      </c>
      <c r="N5" s="497"/>
      <c r="O5" s="14"/>
      <c r="P5" s="252"/>
      <c r="Q5" s="141"/>
      <c r="R5" s="141"/>
      <c r="S5" s="141"/>
      <c r="T5" s="141"/>
      <c r="U5" s="141"/>
      <c r="V5" s="141"/>
      <c r="W5" s="141"/>
      <c r="X5" s="141"/>
      <c r="Y5" s="141"/>
      <c r="Z5" s="141"/>
      <c r="AA5" s="141"/>
      <c r="AB5" s="16" t="s">
        <v>20</v>
      </c>
      <c r="AC5" s="497"/>
    </row>
    <row r="6" spans="1:29" ht="13.8" thickBot="1">
      <c r="A6" s="15"/>
      <c r="B6" s="495"/>
      <c r="C6" s="495"/>
      <c r="D6" s="495"/>
      <c r="E6" s="495"/>
      <c r="F6" s="495"/>
      <c r="G6" s="495"/>
      <c r="H6" s="495"/>
      <c r="I6" s="495"/>
      <c r="J6" s="495"/>
      <c r="K6" s="495"/>
      <c r="L6" s="495"/>
      <c r="M6" s="403">
        <v>69</v>
      </c>
      <c r="N6" s="17"/>
      <c r="O6" s="157" t="s">
        <v>21</v>
      </c>
      <c r="P6" s="253"/>
      <c r="Q6" s="495"/>
      <c r="R6" s="495"/>
      <c r="S6" s="495"/>
      <c r="T6" s="495"/>
      <c r="U6" s="495"/>
      <c r="V6" s="495"/>
      <c r="W6" s="495" t="s">
        <v>29</v>
      </c>
      <c r="X6" s="495" t="s">
        <v>29</v>
      </c>
      <c r="Y6" s="495" t="s">
        <v>29</v>
      </c>
      <c r="Z6" s="495" t="s">
        <v>29</v>
      </c>
      <c r="AA6" s="495" t="s">
        <v>29</v>
      </c>
      <c r="AB6" s="403">
        <v>0</v>
      </c>
      <c r="AC6" s="498"/>
    </row>
    <row r="7" spans="1:29" ht="18" thickBot="1">
      <c r="A7" s="156" t="s">
        <v>207</v>
      </c>
      <c r="B7" s="322">
        <v>81</v>
      </c>
      <c r="C7" s="322">
        <v>48</v>
      </c>
      <c r="D7" s="394">
        <v>71</v>
      </c>
      <c r="E7" s="322">
        <v>128</v>
      </c>
      <c r="F7" s="322">
        <v>171</v>
      </c>
      <c r="G7" s="322">
        <v>350</v>
      </c>
      <c r="H7" s="322">
        <v>569</v>
      </c>
      <c r="I7" s="322">
        <v>553</v>
      </c>
      <c r="J7" s="322">
        <v>458</v>
      </c>
      <c r="K7" s="322">
        <v>306</v>
      </c>
      <c r="L7" s="322">
        <v>220</v>
      </c>
      <c r="M7" s="394">
        <v>229</v>
      </c>
      <c r="N7" s="251">
        <f>SUM(B7:M7)</f>
        <v>3184</v>
      </c>
      <c r="O7" s="157"/>
      <c r="P7" s="156" t="s">
        <v>206</v>
      </c>
      <c r="Q7" s="300">
        <v>1</v>
      </c>
      <c r="R7" s="300">
        <v>2</v>
      </c>
      <c r="S7" s="300">
        <v>1</v>
      </c>
      <c r="T7" s="300">
        <v>0</v>
      </c>
      <c r="U7" s="499">
        <v>0</v>
      </c>
      <c r="V7" s="499">
        <v>0</v>
      </c>
      <c r="W7" s="499">
        <v>1</v>
      </c>
      <c r="X7" s="142">
        <v>1</v>
      </c>
      <c r="Y7" s="142">
        <v>0</v>
      </c>
      <c r="Z7" s="142">
        <v>1</v>
      </c>
      <c r="AA7" s="142">
        <v>0</v>
      </c>
      <c r="AB7" s="142">
        <v>0</v>
      </c>
      <c r="AC7" s="247">
        <f>SUM(Q7:AB7)</f>
        <v>7</v>
      </c>
    </row>
    <row r="8" spans="1:29" ht="15" thickBot="1">
      <c r="A8" s="244" t="s">
        <v>137</v>
      </c>
      <c r="B8" s="390">
        <v>112</v>
      </c>
      <c r="C8" s="390">
        <v>85</v>
      </c>
      <c r="D8" s="390">
        <v>60</v>
      </c>
      <c r="E8" s="390">
        <v>97</v>
      </c>
      <c r="F8" s="390">
        <v>95</v>
      </c>
      <c r="G8" s="390">
        <v>305</v>
      </c>
      <c r="H8" s="390">
        <v>544</v>
      </c>
      <c r="I8" s="390">
        <v>449</v>
      </c>
      <c r="J8" s="390">
        <v>475</v>
      </c>
      <c r="K8" s="390">
        <v>505</v>
      </c>
      <c r="L8" s="390">
        <v>219</v>
      </c>
      <c r="M8" s="391">
        <v>98</v>
      </c>
      <c r="N8" s="247">
        <f>SUM(B8:M8)</f>
        <v>3044</v>
      </c>
      <c r="O8" s="157"/>
      <c r="P8" s="244" t="s">
        <v>137</v>
      </c>
      <c r="Q8" s="500">
        <v>16</v>
      </c>
      <c r="R8" s="500">
        <v>1</v>
      </c>
      <c r="S8" s="500">
        <v>19</v>
      </c>
      <c r="T8" s="495">
        <v>3</v>
      </c>
      <c r="U8" s="495">
        <v>13</v>
      </c>
      <c r="V8" s="495">
        <v>1</v>
      </c>
      <c r="W8" s="495">
        <v>2</v>
      </c>
      <c r="X8" s="495">
        <v>2</v>
      </c>
      <c r="Y8" s="495">
        <v>0</v>
      </c>
      <c r="Z8" s="495">
        <v>24</v>
      </c>
      <c r="AA8" s="495">
        <v>4</v>
      </c>
      <c r="AB8" s="495">
        <v>1</v>
      </c>
      <c r="AC8" s="495">
        <f>SUM(Q8:AB8)</f>
        <v>86</v>
      </c>
    </row>
    <row r="9" spans="1:29" ht="15.6" thickBot="1">
      <c r="A9" s="19" t="s">
        <v>30</v>
      </c>
      <c r="B9" s="501">
        <v>84</v>
      </c>
      <c r="C9" s="501">
        <v>100</v>
      </c>
      <c r="D9" s="502">
        <v>77</v>
      </c>
      <c r="E9" s="502">
        <v>80</v>
      </c>
      <c r="F9" s="208">
        <v>236</v>
      </c>
      <c r="G9" s="208">
        <v>438</v>
      </c>
      <c r="H9" s="209">
        <v>631</v>
      </c>
      <c r="I9" s="208">
        <v>752</v>
      </c>
      <c r="J9" s="207">
        <v>523</v>
      </c>
      <c r="K9" s="208">
        <v>427</v>
      </c>
      <c r="L9" s="207">
        <v>253</v>
      </c>
      <c r="M9" s="503">
        <v>136</v>
      </c>
      <c r="N9" s="504">
        <f>SUM(B9:M9)</f>
        <v>3737</v>
      </c>
      <c r="O9" s="157"/>
      <c r="P9" s="20" t="s">
        <v>22</v>
      </c>
      <c r="Q9" s="505">
        <v>7</v>
      </c>
      <c r="R9" s="505">
        <v>7</v>
      </c>
      <c r="S9" s="506">
        <v>13</v>
      </c>
      <c r="T9" s="506">
        <v>3</v>
      </c>
      <c r="U9" s="506">
        <v>8</v>
      </c>
      <c r="V9" s="506">
        <v>11</v>
      </c>
      <c r="W9" s="505">
        <v>5</v>
      </c>
      <c r="X9" s="506">
        <v>11</v>
      </c>
      <c r="Y9" s="506">
        <v>9</v>
      </c>
      <c r="Z9" s="506">
        <v>9</v>
      </c>
      <c r="AA9" s="507">
        <v>20</v>
      </c>
      <c r="AB9" s="507">
        <v>35</v>
      </c>
      <c r="AC9" s="505">
        <f>SUM(Q9:AB9)</f>
        <v>138</v>
      </c>
    </row>
    <row r="10" spans="1:29" ht="15" thickBot="1">
      <c r="A10" s="19" t="s">
        <v>31</v>
      </c>
      <c r="B10" s="506">
        <v>41</v>
      </c>
      <c r="C10" s="506">
        <v>44</v>
      </c>
      <c r="D10" s="506">
        <v>67</v>
      </c>
      <c r="E10" s="506">
        <v>103</v>
      </c>
      <c r="F10" s="508">
        <v>311</v>
      </c>
      <c r="G10" s="506">
        <v>415</v>
      </c>
      <c r="H10" s="506">
        <v>539</v>
      </c>
      <c r="I10" s="508">
        <v>1165</v>
      </c>
      <c r="J10" s="506">
        <v>534</v>
      </c>
      <c r="K10" s="506">
        <v>297</v>
      </c>
      <c r="L10" s="505">
        <v>205</v>
      </c>
      <c r="M10" s="509">
        <v>92</v>
      </c>
      <c r="N10" s="509">
        <f>SUM(B10:M10)</f>
        <v>3813</v>
      </c>
      <c r="O10" s="157"/>
      <c r="P10" s="19" t="s">
        <v>31</v>
      </c>
      <c r="Q10" s="506">
        <v>9</v>
      </c>
      <c r="R10" s="506">
        <v>22</v>
      </c>
      <c r="S10" s="505">
        <v>18</v>
      </c>
      <c r="T10" s="506">
        <v>9</v>
      </c>
      <c r="U10" s="510">
        <v>21</v>
      </c>
      <c r="V10" s="506">
        <v>14</v>
      </c>
      <c r="W10" s="506">
        <v>6</v>
      </c>
      <c r="X10" s="506">
        <v>13</v>
      </c>
      <c r="Y10" s="506">
        <v>7</v>
      </c>
      <c r="Z10" s="511">
        <v>81</v>
      </c>
      <c r="AA10" s="510">
        <v>31</v>
      </c>
      <c r="AB10" s="511">
        <v>37</v>
      </c>
      <c r="AC10" s="512">
        <f t="shared" ref="AC10:AC17" si="2">SUM(Q10:AB10)</f>
        <v>268</v>
      </c>
    </row>
    <row r="11" spans="1:29" ht="15" thickBot="1">
      <c r="A11" s="19" t="s">
        <v>32</v>
      </c>
      <c r="B11" s="506">
        <v>57</v>
      </c>
      <c r="C11" s="505">
        <v>35</v>
      </c>
      <c r="D11" s="506">
        <v>95</v>
      </c>
      <c r="E11" s="505">
        <v>112</v>
      </c>
      <c r="F11" s="506">
        <v>131</v>
      </c>
      <c r="G11" s="21">
        <v>340</v>
      </c>
      <c r="H11" s="21">
        <v>483</v>
      </c>
      <c r="I11" s="22">
        <v>1339</v>
      </c>
      <c r="J11" s="21">
        <v>614</v>
      </c>
      <c r="K11" s="21">
        <v>349</v>
      </c>
      <c r="L11" s="21">
        <v>236</v>
      </c>
      <c r="M11" s="513">
        <v>68</v>
      </c>
      <c r="N11" s="152">
        <f t="shared" ref="N11:N17" si="3">SUM(B11:M11)</f>
        <v>3859</v>
      </c>
      <c r="O11" s="157"/>
      <c r="P11" s="19" t="s">
        <v>32</v>
      </c>
      <c r="Q11" s="506">
        <v>19</v>
      </c>
      <c r="R11" s="506">
        <v>12</v>
      </c>
      <c r="S11" s="506">
        <v>8</v>
      </c>
      <c r="T11" s="505">
        <v>12</v>
      </c>
      <c r="U11" s="506">
        <v>7</v>
      </c>
      <c r="V11" s="506">
        <v>15</v>
      </c>
      <c r="W11" s="21">
        <v>16</v>
      </c>
      <c r="X11" s="513">
        <v>12</v>
      </c>
      <c r="Y11" s="505">
        <v>16</v>
      </c>
      <c r="Z11" s="506">
        <v>6</v>
      </c>
      <c r="AA11" s="505">
        <v>12</v>
      </c>
      <c r="AB11" s="505">
        <v>6</v>
      </c>
      <c r="AC11" s="505">
        <f t="shared" si="2"/>
        <v>141</v>
      </c>
    </row>
    <row r="12" spans="1:29" ht="13.8" thickBot="1">
      <c r="A12" s="19" t="s">
        <v>33</v>
      </c>
      <c r="B12" s="514">
        <v>68</v>
      </c>
      <c r="C12" s="506">
        <v>42</v>
      </c>
      <c r="D12" s="506">
        <v>44</v>
      </c>
      <c r="E12" s="505">
        <v>75</v>
      </c>
      <c r="F12" s="505">
        <v>135</v>
      </c>
      <c r="G12" s="505">
        <v>448</v>
      </c>
      <c r="H12" s="506">
        <v>507</v>
      </c>
      <c r="I12" s="506">
        <v>808</v>
      </c>
      <c r="J12" s="510">
        <v>795</v>
      </c>
      <c r="K12" s="505">
        <v>313</v>
      </c>
      <c r="L12" s="505">
        <v>246</v>
      </c>
      <c r="M12" s="505">
        <v>143</v>
      </c>
      <c r="N12" s="515">
        <f>SUM(B12:M12)</f>
        <v>3624</v>
      </c>
      <c r="O12" s="157"/>
      <c r="P12" s="19" t="s">
        <v>33</v>
      </c>
      <c r="Q12" s="516">
        <v>9</v>
      </c>
      <c r="R12" s="506">
        <v>16</v>
      </c>
      <c r="S12" s="506">
        <v>12</v>
      </c>
      <c r="T12" s="505">
        <v>6</v>
      </c>
      <c r="U12" s="517">
        <v>7</v>
      </c>
      <c r="V12" s="517">
        <v>14</v>
      </c>
      <c r="W12" s="506">
        <v>9</v>
      </c>
      <c r="X12" s="506">
        <v>14</v>
      </c>
      <c r="Y12" s="506">
        <v>9</v>
      </c>
      <c r="Z12" s="506">
        <v>9</v>
      </c>
      <c r="AA12" s="517">
        <v>8</v>
      </c>
      <c r="AB12" s="517">
        <v>7</v>
      </c>
      <c r="AC12" s="505">
        <f t="shared" si="2"/>
        <v>120</v>
      </c>
    </row>
    <row r="13" spans="1:29" ht="13.8" thickBot="1">
      <c r="A13" s="19" t="s">
        <v>34</v>
      </c>
      <c r="B13" s="518">
        <v>71</v>
      </c>
      <c r="C13" s="518">
        <v>97</v>
      </c>
      <c r="D13" s="518">
        <v>61</v>
      </c>
      <c r="E13" s="519">
        <v>105</v>
      </c>
      <c r="F13" s="519">
        <v>198</v>
      </c>
      <c r="G13" s="519">
        <v>442</v>
      </c>
      <c r="H13" s="520">
        <v>790</v>
      </c>
      <c r="I13" s="23">
        <v>674</v>
      </c>
      <c r="J13" s="23">
        <v>594</v>
      </c>
      <c r="K13" s="519">
        <v>275</v>
      </c>
      <c r="L13" s="519">
        <v>133</v>
      </c>
      <c r="M13" s="519">
        <v>108</v>
      </c>
      <c r="N13" s="515">
        <f t="shared" si="3"/>
        <v>3548</v>
      </c>
      <c r="O13" s="14"/>
      <c r="P13" s="24" t="s">
        <v>34</v>
      </c>
      <c r="Q13" s="518">
        <v>7</v>
      </c>
      <c r="R13" s="518">
        <v>13</v>
      </c>
      <c r="S13" s="518">
        <v>11</v>
      </c>
      <c r="T13" s="519">
        <v>11</v>
      </c>
      <c r="U13" s="519">
        <v>12</v>
      </c>
      <c r="V13" s="519">
        <v>15</v>
      </c>
      <c r="W13" s="519">
        <v>20</v>
      </c>
      <c r="X13" s="519">
        <v>15</v>
      </c>
      <c r="Y13" s="519">
        <v>15</v>
      </c>
      <c r="Z13" s="519">
        <v>20</v>
      </c>
      <c r="AA13" s="519">
        <v>9</v>
      </c>
      <c r="AB13" s="519">
        <v>7</v>
      </c>
      <c r="AC13" s="519">
        <f t="shared" si="2"/>
        <v>155</v>
      </c>
    </row>
    <row r="14" spans="1:29" ht="13.8" hidden="1" thickBot="1">
      <c r="A14" s="25" t="s">
        <v>35</v>
      </c>
      <c r="B14" s="516">
        <v>38</v>
      </c>
      <c r="C14" s="519">
        <v>19</v>
      </c>
      <c r="D14" s="519">
        <v>38</v>
      </c>
      <c r="E14" s="519">
        <v>203</v>
      </c>
      <c r="F14" s="519">
        <v>146</v>
      </c>
      <c r="G14" s="519">
        <v>439</v>
      </c>
      <c r="H14" s="520">
        <v>964</v>
      </c>
      <c r="I14" s="520">
        <v>1154</v>
      </c>
      <c r="J14" s="519">
        <v>423</v>
      </c>
      <c r="K14" s="519">
        <v>388</v>
      </c>
      <c r="L14" s="519">
        <v>176</v>
      </c>
      <c r="M14" s="519">
        <v>143</v>
      </c>
      <c r="N14" s="521">
        <f t="shared" si="3"/>
        <v>4131</v>
      </c>
      <c r="O14" s="14"/>
      <c r="P14" s="24" t="s">
        <v>35</v>
      </c>
      <c r="Q14" s="519">
        <v>7</v>
      </c>
      <c r="R14" s="519">
        <v>7</v>
      </c>
      <c r="S14" s="519">
        <v>8</v>
      </c>
      <c r="T14" s="519">
        <v>12</v>
      </c>
      <c r="U14" s="519">
        <v>9</v>
      </c>
      <c r="V14" s="519">
        <v>6</v>
      </c>
      <c r="W14" s="519">
        <v>11</v>
      </c>
      <c r="X14" s="519">
        <v>8</v>
      </c>
      <c r="Y14" s="519">
        <v>16</v>
      </c>
      <c r="Z14" s="519">
        <v>40</v>
      </c>
      <c r="AA14" s="519">
        <v>17</v>
      </c>
      <c r="AB14" s="519">
        <v>16</v>
      </c>
      <c r="AC14" s="519">
        <f t="shared" si="2"/>
        <v>157</v>
      </c>
    </row>
    <row r="15" spans="1:29" ht="13.8" hidden="1" thickBot="1">
      <c r="A15" s="522" t="s">
        <v>36</v>
      </c>
      <c r="B15" s="23">
        <v>49</v>
      </c>
      <c r="C15" s="23">
        <v>63</v>
      </c>
      <c r="D15" s="23">
        <v>50</v>
      </c>
      <c r="E15" s="23">
        <v>71</v>
      </c>
      <c r="F15" s="23">
        <v>144</v>
      </c>
      <c r="G15" s="23">
        <v>374</v>
      </c>
      <c r="H15" s="153">
        <v>729</v>
      </c>
      <c r="I15" s="153">
        <v>1097</v>
      </c>
      <c r="J15" s="153">
        <v>650</v>
      </c>
      <c r="K15" s="23">
        <v>397</v>
      </c>
      <c r="L15" s="23">
        <v>192</v>
      </c>
      <c r="M15" s="23">
        <v>217</v>
      </c>
      <c r="N15" s="521">
        <f t="shared" si="3"/>
        <v>4033</v>
      </c>
      <c r="O15" s="14"/>
      <c r="P15" s="26" t="s">
        <v>36</v>
      </c>
      <c r="Q15" s="23">
        <v>10</v>
      </c>
      <c r="R15" s="23">
        <v>6</v>
      </c>
      <c r="S15" s="23">
        <v>14</v>
      </c>
      <c r="T15" s="23">
        <v>10</v>
      </c>
      <c r="U15" s="23">
        <v>10</v>
      </c>
      <c r="V15" s="23">
        <v>19</v>
      </c>
      <c r="W15" s="23">
        <v>11</v>
      </c>
      <c r="X15" s="23">
        <v>20</v>
      </c>
      <c r="Y15" s="23">
        <v>15</v>
      </c>
      <c r="Z15" s="23">
        <v>8</v>
      </c>
      <c r="AA15" s="23">
        <v>11</v>
      </c>
      <c r="AB15" s="23">
        <v>8</v>
      </c>
      <c r="AC15" s="519">
        <f t="shared" si="2"/>
        <v>142</v>
      </c>
    </row>
    <row r="16" spans="1:29" ht="13.8" hidden="1" thickBot="1">
      <c r="A16" s="25" t="s">
        <v>37</v>
      </c>
      <c r="B16" s="23">
        <v>53</v>
      </c>
      <c r="C16" s="23">
        <v>39</v>
      </c>
      <c r="D16" s="23">
        <v>74</v>
      </c>
      <c r="E16" s="23">
        <v>64</v>
      </c>
      <c r="F16" s="23">
        <v>208</v>
      </c>
      <c r="G16" s="23">
        <v>491</v>
      </c>
      <c r="H16" s="23">
        <v>454</v>
      </c>
      <c r="I16" s="153">
        <v>1068</v>
      </c>
      <c r="J16" s="23">
        <v>568</v>
      </c>
      <c r="K16" s="23">
        <v>407</v>
      </c>
      <c r="L16" s="23">
        <v>228</v>
      </c>
      <c r="M16" s="23">
        <v>81</v>
      </c>
      <c r="N16" s="515">
        <f t="shared" si="3"/>
        <v>3735</v>
      </c>
      <c r="O16" s="14"/>
      <c r="P16" s="24" t="s">
        <v>37</v>
      </c>
      <c r="Q16" s="23">
        <v>12</v>
      </c>
      <c r="R16" s="23">
        <v>13</v>
      </c>
      <c r="S16" s="23">
        <v>46</v>
      </c>
      <c r="T16" s="23">
        <v>9</v>
      </c>
      <c r="U16" s="23">
        <v>20</v>
      </c>
      <c r="V16" s="23">
        <v>4</v>
      </c>
      <c r="W16" s="23">
        <v>8</v>
      </c>
      <c r="X16" s="23">
        <v>30</v>
      </c>
      <c r="Y16" s="23">
        <v>22</v>
      </c>
      <c r="Z16" s="23">
        <v>20</v>
      </c>
      <c r="AA16" s="23">
        <v>16</v>
      </c>
      <c r="AB16" s="23">
        <v>12</v>
      </c>
      <c r="AC16" s="523">
        <f t="shared" si="2"/>
        <v>212</v>
      </c>
    </row>
    <row r="17" spans="1:30" ht="13.8" hidden="1" thickBot="1">
      <c r="A17" s="25" t="s">
        <v>23</v>
      </c>
      <c r="B17" s="154">
        <v>67</v>
      </c>
      <c r="C17" s="154">
        <v>62</v>
      </c>
      <c r="D17" s="154">
        <v>57</v>
      </c>
      <c r="E17" s="154">
        <v>77</v>
      </c>
      <c r="F17" s="154">
        <v>473</v>
      </c>
      <c r="G17" s="154">
        <v>468</v>
      </c>
      <c r="H17" s="155">
        <v>659</v>
      </c>
      <c r="I17" s="154">
        <v>851</v>
      </c>
      <c r="J17" s="154">
        <v>542</v>
      </c>
      <c r="K17" s="154">
        <v>270</v>
      </c>
      <c r="L17" s="154">
        <v>208</v>
      </c>
      <c r="M17" s="154">
        <v>174</v>
      </c>
      <c r="N17" s="524">
        <f t="shared" si="3"/>
        <v>3908</v>
      </c>
      <c r="O17" s="14" t="s">
        <v>29</v>
      </c>
      <c r="P17" s="26" t="s">
        <v>23</v>
      </c>
      <c r="Q17" s="23">
        <v>6</v>
      </c>
      <c r="R17" s="23">
        <v>25</v>
      </c>
      <c r="S17" s="23">
        <v>29</v>
      </c>
      <c r="T17" s="23">
        <v>4</v>
      </c>
      <c r="U17" s="23">
        <v>17</v>
      </c>
      <c r="V17" s="23">
        <v>19</v>
      </c>
      <c r="W17" s="23">
        <v>14</v>
      </c>
      <c r="X17" s="23">
        <v>37</v>
      </c>
      <c r="Y17" s="27">
        <v>76</v>
      </c>
      <c r="Z17" s="23">
        <v>34</v>
      </c>
      <c r="AA17" s="23">
        <v>17</v>
      </c>
      <c r="AB17" s="23">
        <v>18</v>
      </c>
      <c r="AC17" s="523">
        <f t="shared" si="2"/>
        <v>296</v>
      </c>
    </row>
    <row r="18" spans="1:30">
      <c r="A18" s="28"/>
      <c r="B18" s="525"/>
      <c r="C18" s="525"/>
      <c r="D18" s="525"/>
      <c r="E18" s="525"/>
      <c r="F18" s="525"/>
      <c r="G18" s="525"/>
      <c r="H18" s="525"/>
      <c r="I18" s="525"/>
      <c r="J18" s="525"/>
      <c r="K18" s="525"/>
      <c r="L18" s="525"/>
      <c r="M18" s="525"/>
      <c r="N18" s="29"/>
      <c r="O18" s="14"/>
      <c r="P18" s="30"/>
      <c r="Q18" s="526"/>
      <c r="R18" s="526"/>
      <c r="S18" s="526"/>
      <c r="T18" s="526"/>
      <c r="U18" s="526"/>
      <c r="V18" s="526"/>
      <c r="W18" s="526"/>
      <c r="X18" s="526"/>
      <c r="Y18" s="526"/>
      <c r="Z18" s="526"/>
      <c r="AA18" s="526"/>
      <c r="AB18" s="526"/>
      <c r="AC18" s="525"/>
    </row>
    <row r="19" spans="1:30" ht="13.5" customHeight="1">
      <c r="A19" s="786" t="s">
        <v>296</v>
      </c>
      <c r="B19" s="787"/>
      <c r="C19" s="787"/>
      <c r="D19" s="787"/>
      <c r="E19" s="787"/>
      <c r="F19" s="787"/>
      <c r="G19" s="787"/>
      <c r="H19" s="787"/>
      <c r="I19" s="787"/>
      <c r="J19" s="787"/>
      <c r="K19" s="787"/>
      <c r="L19" s="787"/>
      <c r="M19" s="787"/>
      <c r="N19" s="788"/>
      <c r="O19" s="14"/>
      <c r="P19" s="786" t="str">
        <f>+A19</f>
        <v>※2021年 第51週（12/20～12/26） 現在</v>
      </c>
      <c r="Q19" s="787"/>
      <c r="R19" s="787"/>
      <c r="S19" s="787"/>
      <c r="T19" s="787"/>
      <c r="U19" s="787"/>
      <c r="V19" s="787"/>
      <c r="W19" s="787"/>
      <c r="X19" s="787"/>
      <c r="Y19" s="787"/>
      <c r="Z19" s="787"/>
      <c r="AA19" s="787"/>
      <c r="AB19" s="787"/>
      <c r="AC19" s="788"/>
    </row>
    <row r="20" spans="1:30" ht="13.8" thickBot="1">
      <c r="A20" s="31"/>
      <c r="B20" s="14"/>
      <c r="C20" s="14"/>
      <c r="D20" s="14"/>
      <c r="E20" s="14"/>
      <c r="F20" s="14"/>
      <c r="G20" s="14" t="s">
        <v>21</v>
      </c>
      <c r="H20" s="14"/>
      <c r="I20" s="14"/>
      <c r="J20" s="14"/>
      <c r="K20" s="14"/>
      <c r="L20" s="14"/>
      <c r="M20" s="14"/>
      <c r="N20" s="32"/>
      <c r="O20" s="14"/>
      <c r="P20" s="285"/>
      <c r="Q20" s="14"/>
      <c r="R20" s="14"/>
      <c r="S20" s="14"/>
      <c r="T20" s="14"/>
      <c r="U20" s="14"/>
      <c r="V20" s="14"/>
      <c r="W20" s="14"/>
      <c r="X20" s="14"/>
      <c r="Y20" s="14"/>
      <c r="Z20" s="14"/>
      <c r="AA20" s="14"/>
      <c r="AB20" s="14"/>
      <c r="AC20" s="34"/>
    </row>
    <row r="21" spans="1:30" ht="17.25" customHeight="1" thickBot="1">
      <c r="A21" s="31"/>
      <c r="B21" s="527" t="s">
        <v>251</v>
      </c>
      <c r="C21" s="14"/>
      <c r="D21" s="35" t="s">
        <v>276</v>
      </c>
      <c r="E21" s="36"/>
      <c r="F21" s="14"/>
      <c r="G21" s="14" t="s">
        <v>21</v>
      </c>
      <c r="H21" s="14"/>
      <c r="I21" s="14"/>
      <c r="J21" s="14"/>
      <c r="K21" s="14"/>
      <c r="L21" s="14"/>
      <c r="M21" s="14"/>
      <c r="N21" s="32"/>
      <c r="O21" s="157" t="s">
        <v>21</v>
      </c>
      <c r="P21" s="286"/>
      <c r="Q21" s="528" t="s">
        <v>252</v>
      </c>
      <c r="R21" s="773" t="s">
        <v>253</v>
      </c>
      <c r="S21" s="774"/>
      <c r="T21" s="14" t="s">
        <v>21</v>
      </c>
      <c r="U21" s="14"/>
      <c r="V21" s="14"/>
      <c r="W21" s="14"/>
      <c r="X21" s="14"/>
      <c r="Y21" s="14"/>
      <c r="Z21" s="14"/>
      <c r="AA21" s="14"/>
      <c r="AB21" s="14"/>
      <c r="AC21" s="34"/>
    </row>
    <row r="22" spans="1:30" ht="15" customHeight="1">
      <c r="A22" s="31"/>
      <c r="B22" s="14"/>
      <c r="C22" s="14"/>
      <c r="D22" s="14" t="s">
        <v>29</v>
      </c>
      <c r="E22" s="14"/>
      <c r="F22" s="14"/>
      <c r="G22" s="14"/>
      <c r="H22" s="14"/>
      <c r="I22" s="14"/>
      <c r="J22" s="14"/>
      <c r="K22" s="14"/>
      <c r="L22" s="14"/>
      <c r="M22" s="14"/>
      <c r="N22" s="32"/>
      <c r="O22" s="157" t="s">
        <v>21</v>
      </c>
      <c r="P22" s="285"/>
      <c r="Q22" s="14"/>
      <c r="R22" s="14"/>
      <c r="S22" s="14"/>
      <c r="T22" s="14"/>
      <c r="U22" s="14"/>
      <c r="V22" s="14"/>
      <c r="W22" s="14"/>
      <c r="X22" s="14"/>
      <c r="Y22" s="14"/>
      <c r="Z22" s="14"/>
      <c r="AA22" s="14"/>
      <c r="AB22" s="14"/>
      <c r="AC22" s="34"/>
    </row>
    <row r="23" spans="1:30" ht="9" customHeight="1">
      <c r="A23" s="31"/>
      <c r="B23" s="14"/>
      <c r="C23" s="14"/>
      <c r="D23" s="14"/>
      <c r="E23" s="14"/>
      <c r="F23" s="14"/>
      <c r="G23" s="14"/>
      <c r="H23" s="14"/>
      <c r="I23" s="14"/>
      <c r="J23" s="14"/>
      <c r="K23" s="14"/>
      <c r="L23" s="14"/>
      <c r="M23" s="14"/>
      <c r="N23" s="32"/>
      <c r="O23" s="157" t="s">
        <v>21</v>
      </c>
      <c r="P23" s="33"/>
      <c r="Q23" s="14"/>
      <c r="R23" s="14"/>
      <c r="S23" s="14"/>
      <c r="T23" s="14"/>
      <c r="U23" s="14"/>
      <c r="V23" s="14"/>
      <c r="W23" s="14"/>
      <c r="X23" s="14"/>
      <c r="Y23" s="14"/>
      <c r="Z23" s="14"/>
      <c r="AA23" s="14"/>
      <c r="AB23" s="14"/>
      <c r="AC23" s="34"/>
    </row>
    <row r="24" spans="1:30">
      <c r="A24" s="31"/>
      <c r="B24" s="14"/>
      <c r="C24" s="14"/>
      <c r="D24" s="14"/>
      <c r="E24" s="14"/>
      <c r="F24" s="14"/>
      <c r="G24" s="14"/>
      <c r="H24" s="14"/>
      <c r="I24" s="14"/>
      <c r="J24" s="14"/>
      <c r="K24" s="14"/>
      <c r="L24" s="14"/>
      <c r="M24" s="14"/>
      <c r="N24" s="32"/>
      <c r="O24" s="14" t="s">
        <v>21</v>
      </c>
      <c r="P24" s="18"/>
      <c r="AC24" s="37"/>
    </row>
    <row r="25" spans="1:30">
      <c r="A25" s="31"/>
      <c r="B25" s="14"/>
      <c r="C25" s="14"/>
      <c r="D25" s="14"/>
      <c r="E25" s="14"/>
      <c r="F25" s="14"/>
      <c r="G25" s="14"/>
      <c r="H25" s="14"/>
      <c r="I25" s="14"/>
      <c r="J25" s="14"/>
      <c r="K25" s="14"/>
      <c r="L25" s="14"/>
      <c r="M25" s="14"/>
      <c r="N25" s="32"/>
      <c r="O25" s="14" t="s">
        <v>21</v>
      </c>
      <c r="P25" s="18"/>
      <c r="AC25" s="37"/>
    </row>
    <row r="26" spans="1:30">
      <c r="A26" s="31"/>
      <c r="B26" s="14"/>
      <c r="C26" s="14"/>
      <c r="D26" s="14"/>
      <c r="E26" s="14"/>
      <c r="F26" s="14"/>
      <c r="G26" s="14"/>
      <c r="H26" s="14"/>
      <c r="I26" s="14"/>
      <c r="J26" s="14"/>
      <c r="K26" s="14"/>
      <c r="L26" s="14"/>
      <c r="M26" s="14"/>
      <c r="N26" s="32"/>
      <c r="O26" s="14" t="s">
        <v>21</v>
      </c>
      <c r="P26" s="18"/>
      <c r="AC26" s="37"/>
      <c r="AD26" s="395"/>
    </row>
    <row r="27" spans="1:30">
      <c r="A27" s="31"/>
      <c r="B27" s="14"/>
      <c r="C27" s="14"/>
      <c r="D27" s="14"/>
      <c r="E27" s="14"/>
      <c r="F27" s="14"/>
      <c r="G27" s="14"/>
      <c r="H27" s="14"/>
      <c r="I27" s="14"/>
      <c r="J27" s="14"/>
      <c r="K27" s="14"/>
      <c r="L27" s="14"/>
      <c r="M27" s="14"/>
      <c r="N27" s="32"/>
      <c r="O27" s="14"/>
      <c r="P27" s="18"/>
      <c r="AC27" s="37"/>
    </row>
    <row r="28" spans="1:30">
      <c r="A28" s="31"/>
      <c r="B28" s="14"/>
      <c r="C28" s="14"/>
      <c r="D28" s="14"/>
      <c r="E28" s="14"/>
      <c r="F28" s="14"/>
      <c r="G28" s="14"/>
      <c r="H28" s="14"/>
      <c r="I28" s="14"/>
      <c r="J28" s="14"/>
      <c r="K28" s="14"/>
      <c r="L28" s="14"/>
      <c r="M28" s="14"/>
      <c r="N28" s="32"/>
      <c r="O28" s="14"/>
      <c r="P28" s="18"/>
      <c r="AC28" s="37"/>
    </row>
    <row r="29" spans="1:30" ht="13.8" thickBot="1">
      <c r="A29" s="38"/>
      <c r="B29" s="39"/>
      <c r="C29" s="39"/>
      <c r="D29" s="39"/>
      <c r="E29" s="39"/>
      <c r="F29" s="39"/>
      <c r="G29" s="39"/>
      <c r="H29" s="39"/>
      <c r="I29" s="39"/>
      <c r="J29" s="39"/>
      <c r="K29" s="39"/>
      <c r="L29" s="39"/>
      <c r="M29" s="39"/>
      <c r="N29" s="40"/>
      <c r="O29" s="14"/>
      <c r="P29" s="41"/>
      <c r="Q29" s="42"/>
      <c r="R29" s="42"/>
      <c r="S29" s="42"/>
      <c r="T29" s="42"/>
      <c r="U29" s="42"/>
      <c r="V29" s="42"/>
      <c r="W29" s="42"/>
      <c r="X29" s="42"/>
      <c r="Y29" s="42"/>
      <c r="Z29" s="42"/>
      <c r="AA29" s="42"/>
      <c r="AB29" s="42"/>
      <c r="AC29" s="43"/>
    </row>
    <row r="30" spans="1:30">
      <c r="A30" s="44"/>
      <c r="C30" s="14"/>
      <c r="D30" s="14"/>
      <c r="E30" s="14"/>
      <c r="F30" s="14"/>
      <c r="G30" s="14"/>
      <c r="H30" s="14"/>
      <c r="I30" s="14"/>
      <c r="J30" s="14"/>
      <c r="K30" s="14"/>
      <c r="L30" s="14"/>
      <c r="M30" s="14"/>
      <c r="N30" s="14"/>
      <c r="O30" s="14"/>
    </row>
    <row r="31" spans="1:30">
      <c r="O31" s="14"/>
    </row>
    <row r="32" spans="1:30">
      <c r="K32" s="529" t="s">
        <v>29</v>
      </c>
      <c r="O32" s="14"/>
    </row>
    <row r="33" spans="1:29">
      <c r="O33" s="14"/>
    </row>
    <row r="34" spans="1:29">
      <c r="O34" s="14"/>
    </row>
    <row r="35" spans="1:29">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row>
    <row r="36" spans="1:29">
      <c r="Q36" s="195" t="s">
        <v>254</v>
      </c>
      <c r="R36" s="195"/>
      <c r="S36" s="195"/>
      <c r="T36" s="195"/>
      <c r="U36" s="195"/>
      <c r="V36" s="195"/>
      <c r="W36" s="195"/>
      <c r="X36" s="195"/>
    </row>
    <row r="37" spans="1:29">
      <c r="Q37" s="195" t="s">
        <v>255</v>
      </c>
      <c r="R37" s="195"/>
      <c r="S37" s="195"/>
      <c r="T37" s="195"/>
      <c r="U37" s="195"/>
      <c r="V37" s="195"/>
      <c r="W37" s="195"/>
      <c r="X37" s="195"/>
    </row>
  </sheetData>
  <mergeCells count="7">
    <mergeCell ref="R21:S21"/>
    <mergeCell ref="A1:N1"/>
    <mergeCell ref="P1:AC1"/>
    <mergeCell ref="A2:N2"/>
    <mergeCell ref="P2:AC2"/>
    <mergeCell ref="A19:N19"/>
    <mergeCell ref="P19:AC19"/>
  </mergeCells>
  <phoneticPr fontId="109"/>
  <pageMargins left="0.75" right="0.75" top="1" bottom="1" header="0.51200000000000001" footer="0.51200000000000001"/>
  <pageSetup paperSize="9" scale="44" orientation="portrait" horizontalDpi="1200" verticalDpi="12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C0967-F82C-468A-A6FC-1073547F18B8}">
  <sheetPr>
    <tabColor rgb="FFFF0000"/>
  </sheetPr>
  <dimension ref="B1:G21"/>
  <sheetViews>
    <sheetView view="pageBreakPreview" topLeftCell="A10" zoomScaleNormal="112" zoomScaleSheetLayoutView="115" workbookViewId="0">
      <selection activeCell="G14" sqref="G14"/>
    </sheetView>
  </sheetViews>
  <sheetFormatPr defaultColWidth="9" defaultRowHeight="13.2"/>
  <cols>
    <col min="1" max="1" width="2.109375" style="431" customWidth="1"/>
    <col min="2" max="2" width="25.77734375" style="124" customWidth="1"/>
    <col min="3" max="3" width="60.109375" style="431" customWidth="1"/>
    <col min="4" max="4" width="85.33203125" style="431" customWidth="1"/>
    <col min="5" max="5" width="3.88671875" style="431" customWidth="1"/>
    <col min="6" max="16384" width="9" style="431"/>
  </cols>
  <sheetData>
    <row r="1" spans="2:7" ht="18.75" customHeight="1">
      <c r="B1" s="124" t="s">
        <v>113</v>
      </c>
    </row>
    <row r="2" spans="2:7" ht="17.25" customHeight="1" thickBot="1">
      <c r="B2" s="430" t="s">
        <v>302</v>
      </c>
      <c r="D2" s="791"/>
      <c r="E2" s="792"/>
    </row>
    <row r="3" spans="2:7" ht="16.5" customHeight="1" thickBot="1">
      <c r="B3" s="125" t="s">
        <v>114</v>
      </c>
      <c r="C3" s="429" t="s">
        <v>115</v>
      </c>
      <c r="D3" s="255" t="s">
        <v>224</v>
      </c>
    </row>
    <row r="4" spans="2:7" ht="17.25" customHeight="1" thickBot="1">
      <c r="B4" s="126" t="s">
        <v>116</v>
      </c>
      <c r="C4" s="167" t="s">
        <v>303</v>
      </c>
      <c r="D4" s="127"/>
    </row>
    <row r="5" spans="2:7" ht="17.25" customHeight="1">
      <c r="B5" s="793" t="s">
        <v>178</v>
      </c>
      <c r="C5" s="796" t="s">
        <v>221</v>
      </c>
      <c r="D5" s="797"/>
    </row>
    <row r="6" spans="2:7" ht="19.2" customHeight="1">
      <c r="B6" s="794"/>
      <c r="C6" s="798" t="s">
        <v>222</v>
      </c>
      <c r="D6" s="799"/>
      <c r="G6" s="293"/>
    </row>
    <row r="7" spans="2:7" ht="19.95" customHeight="1">
      <c r="B7" s="794"/>
      <c r="C7" s="432" t="s">
        <v>223</v>
      </c>
      <c r="D7" s="433"/>
      <c r="G7" s="293"/>
    </row>
    <row r="8" spans="2:7" ht="19.2" customHeight="1" thickBot="1">
      <c r="B8" s="795"/>
      <c r="C8" s="295" t="s">
        <v>225</v>
      </c>
      <c r="D8" s="294"/>
      <c r="G8" s="293"/>
    </row>
    <row r="9" spans="2:7" ht="28.2" customHeight="1" thickBot="1">
      <c r="B9" s="128" t="s">
        <v>117</v>
      </c>
      <c r="C9" s="800" t="s">
        <v>245</v>
      </c>
      <c r="D9" s="801"/>
    </row>
    <row r="10" spans="2:7" ht="66" customHeight="1" thickBot="1">
      <c r="B10" s="129" t="s">
        <v>118</v>
      </c>
      <c r="C10" s="802" t="s">
        <v>304</v>
      </c>
      <c r="D10" s="803"/>
    </row>
    <row r="11" spans="2:7" ht="79.95" customHeight="1" thickBot="1">
      <c r="B11" s="130"/>
      <c r="C11" s="131" t="s">
        <v>306</v>
      </c>
      <c r="D11" s="323" t="s">
        <v>305</v>
      </c>
      <c r="F11" s="431" t="s">
        <v>21</v>
      </c>
    </row>
    <row r="12" spans="2:7" ht="22.2" hidden="1" customHeight="1" thickBot="1">
      <c r="B12" s="128" t="s">
        <v>259</v>
      </c>
      <c r="C12" s="133" t="s">
        <v>260</v>
      </c>
      <c r="D12" s="132"/>
    </row>
    <row r="13" spans="2:7" ht="120" customHeight="1" thickBot="1">
      <c r="B13" s="134" t="s">
        <v>119</v>
      </c>
      <c r="C13" s="135" t="s">
        <v>307</v>
      </c>
      <c r="D13" s="243" t="s">
        <v>308</v>
      </c>
      <c r="F13" s="204" t="s">
        <v>29</v>
      </c>
    </row>
    <row r="14" spans="2:7" ht="62.4" customHeight="1" thickBot="1">
      <c r="B14" s="136" t="s">
        <v>120</v>
      </c>
      <c r="C14" s="789" t="s">
        <v>309</v>
      </c>
      <c r="D14" s="790"/>
    </row>
    <row r="15" spans="2:7" ht="17.25" customHeight="1"/>
    <row r="16" spans="2:7" ht="17.25" customHeight="1">
      <c r="C16" s="431" t="s">
        <v>121</v>
      </c>
    </row>
    <row r="17" spans="2:5">
      <c r="C17" s="431" t="s">
        <v>29</v>
      </c>
    </row>
    <row r="18" spans="2:5">
      <c r="E18" s="431" t="s">
        <v>21</v>
      </c>
    </row>
    <row r="21" spans="2:5">
      <c r="B21" s="124" t="s">
        <v>21</v>
      </c>
    </row>
  </sheetData>
  <mergeCells count="7">
    <mergeCell ref="C14:D14"/>
    <mergeCell ref="D2:E2"/>
    <mergeCell ref="B5:B8"/>
    <mergeCell ref="C5:D5"/>
    <mergeCell ref="C6:D6"/>
    <mergeCell ref="C9:D9"/>
    <mergeCell ref="C10:D10"/>
  </mergeCells>
  <phoneticPr fontId="109"/>
  <hyperlinks>
    <hyperlink ref="C6" r:id="rId1" location="h2_1" xr:uid="{EDBFF39A-9B90-4364-8365-9E4DAFCC0006}"/>
  </hyperlinks>
  <pageMargins left="0.7" right="0.7" top="0.75" bottom="0.75" header="0.3" footer="0.3"/>
  <pageSetup paperSize="9" scale="50" orientation="portrait" horizontalDpi="1200" verticalDpi="12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スポンサー広告</vt:lpstr>
      <vt:lpstr>51　ノロウイルス関連情報 </vt:lpstr>
      <vt:lpstr>51  衛生訓話</vt:lpstr>
      <vt:lpstr>51　新型コロナウイルス情報</vt:lpstr>
      <vt:lpstr>51　食中毒記事等 </vt:lpstr>
      <vt:lpstr>51　海外情報</vt:lpstr>
      <vt:lpstr>51　感染症統計</vt:lpstr>
      <vt:lpstr>50　感染症情報</vt:lpstr>
      <vt:lpstr>51 食品回収</vt:lpstr>
      <vt:lpstr>51　食品表示</vt:lpstr>
      <vt:lpstr>51 残留農薬　等 </vt:lpstr>
      <vt:lpstr>'50　感染症情報'!Print_Area</vt:lpstr>
      <vt:lpstr>'51  衛生訓話'!Print_Area</vt:lpstr>
      <vt:lpstr>'51　ノロウイルス関連情報 '!Print_Area</vt:lpstr>
      <vt:lpstr>'51　海外情報'!Print_Area</vt:lpstr>
      <vt:lpstr>'51　感染症統計'!Print_Area</vt:lpstr>
      <vt:lpstr>'51 残留農薬　等 '!Print_Area</vt:lpstr>
      <vt:lpstr>'51　食中毒記事等 '!Print_Area</vt:lpstr>
      <vt:lpstr>'51 食品回収'!Print_Area</vt:lpstr>
      <vt:lpstr>'51　食品表示'!Print_Area</vt:lpstr>
      <vt:lpstr>スポンサー広告!Print_Area</vt:lpstr>
      <vt:lpstr>'51 残留農薬　等 '!Print_Titles</vt:lpstr>
      <vt:lpstr>'51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2022-01-10T03:20:01Z</dcterms:modified>
</cp:coreProperties>
</file>