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codeName="ThisWorkbook"/>
  <xr:revisionPtr revIDLastSave="0" documentId="13_ncr:1_{C8CE66CE-F66D-4CCD-8557-B4C5B653418C}" xr6:coauthVersionLast="47" xr6:coauthVersionMax="47" xr10:uidLastSave="{00000000-0000-0000-0000-000000000000}"/>
  <bookViews>
    <workbookView xWindow="-108" yWindow="-108" windowWidth="23256" windowHeight="12576" firstSheet="1" activeTab="2" xr2:uid="{00000000-000D-0000-FFFF-FFFF00000000}"/>
  </bookViews>
  <sheets>
    <sheet name="ヘッドライン" sheetId="78" state="hidden" r:id="rId1"/>
    <sheet name="スポンサー広告" sheetId="95" r:id="rId2"/>
    <sheet name="50　ノロウイルス関連情報 " sheetId="101" r:id="rId3"/>
    <sheet name="50  衛生訓話" sheetId="105" r:id="rId4"/>
    <sheet name="50　新型コロナウイルス情報" sheetId="82" r:id="rId5"/>
    <sheet name="50　食中毒記事等 " sheetId="29" r:id="rId6"/>
    <sheet name="50　海外情報" sheetId="31" r:id="rId7"/>
    <sheet name="50　感染症統計" sheetId="102" r:id="rId8"/>
    <sheet name="49　感染症情報" sheetId="103" r:id="rId9"/>
    <sheet name="50 食品回収" sheetId="60" r:id="rId10"/>
    <sheet name="50　食品表示" sheetId="34" r:id="rId11"/>
    <sheet name="50 残留農薬　等 " sheetId="35" r:id="rId12"/>
  </sheets>
  <definedNames>
    <definedName name="_xlnm._FilterDatabase" localSheetId="2" hidden="1">'50　ノロウイルス関連情報 '!$A$22:$G$75</definedName>
    <definedName name="_xlnm._FilterDatabase" localSheetId="11" hidden="1">'50 残留農薬　等 '!$A$1:$C$1</definedName>
    <definedName name="_xlnm._FilterDatabase" localSheetId="5" hidden="1">'50　食中毒記事等 '!$A$1:$D$1</definedName>
    <definedName name="_xlnm.Print_Area" localSheetId="8">'49　感染症情報'!$A$1:$E$21</definedName>
    <definedName name="_xlnm.Print_Area" localSheetId="3">'50  衛生訓話'!$A$1:$M$24</definedName>
    <definedName name="_xlnm.Print_Area" localSheetId="2">'50　ノロウイルス関連情報 '!$A$1:$N$84</definedName>
    <definedName name="_xlnm.Print_Area" localSheetId="6">'50　海外情報'!$A$1:$C$44</definedName>
    <definedName name="_xlnm.Print_Area" localSheetId="7">'50　感染症統計'!$A$1:$AC$35</definedName>
    <definedName name="_xlnm.Print_Area" localSheetId="11">'50 残留農薬　等 '!$A$1:$A$16</definedName>
    <definedName name="_xlnm.Print_Area" localSheetId="5">'50　食中毒記事等 '!$A$1:$D$30</definedName>
    <definedName name="_xlnm.Print_Area" localSheetId="9">'50 食品回収'!$A$1:$E$51</definedName>
    <definedName name="_xlnm.Print_Area" localSheetId="10">'50　食品表示'!$A$1:$N$19</definedName>
    <definedName name="_xlnm.Print_Titles" localSheetId="11">'50 残留農薬　等 '!$1:$1</definedName>
    <definedName name="_xlnm.Print_Titles" localSheetId="5">'50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N14" i="82"/>
  <c r="I22" i="82"/>
  <c r="B19" i="78"/>
  <c r="B15" i="78"/>
  <c r="B16" i="78"/>
  <c r="B9" i="78" l="1"/>
  <c r="C13" i="78" l="1"/>
  <c r="B13" i="78"/>
  <c r="B10" i="78" l="1"/>
  <c r="P19" i="102" l="1"/>
  <c r="AC17" i="102"/>
  <c r="N17" i="102"/>
  <c r="AC16" i="102"/>
  <c r="N16" i="102"/>
  <c r="AC15" i="102"/>
  <c r="N15" i="102"/>
  <c r="AC14" i="102"/>
  <c r="N14" i="102"/>
  <c r="AC13" i="102"/>
  <c r="N13" i="102"/>
  <c r="AC12" i="102"/>
  <c r="N12" i="102"/>
  <c r="AC11" i="102"/>
  <c r="N11" i="102"/>
  <c r="AC10" i="102"/>
  <c r="N10" i="102"/>
  <c r="AC9" i="102"/>
  <c r="N9" i="102"/>
  <c r="AC8" i="102"/>
  <c r="N8" i="102"/>
  <c r="AC7" i="102"/>
  <c r="N7" i="102"/>
  <c r="AB4" i="102"/>
  <c r="AA4" i="102"/>
  <c r="Z4" i="102"/>
  <c r="Y4" i="102"/>
  <c r="X4" i="102"/>
  <c r="W4" i="102"/>
  <c r="V4" i="102"/>
  <c r="U4" i="102"/>
  <c r="T4" i="102"/>
  <c r="S4" i="102"/>
  <c r="R4" i="102"/>
  <c r="Q4" i="102"/>
  <c r="P4" i="102"/>
  <c r="M4" i="102"/>
  <c r="L4" i="102"/>
  <c r="K4" i="102"/>
  <c r="J4" i="102"/>
  <c r="I4" i="102"/>
  <c r="H4" i="102"/>
  <c r="G4" i="102"/>
  <c r="F4" i="102"/>
  <c r="E4" i="102"/>
  <c r="D4" i="102"/>
  <c r="C4" i="102"/>
  <c r="B4" i="102"/>
  <c r="G75" i="101"/>
  <c r="F75" i="101" s="1"/>
  <c r="G74" i="101"/>
  <c r="G73" i="101"/>
  <c r="D10" i="78" s="1"/>
  <c r="N71" i="101"/>
  <c r="M71" i="101"/>
  <c r="G70" i="101"/>
  <c r="B70" i="101" s="1"/>
  <c r="G69" i="101"/>
  <c r="B69" i="101" s="1"/>
  <c r="G68" i="101"/>
  <c r="B68" i="101" s="1"/>
  <c r="G67" i="101"/>
  <c r="B67" i="101" s="1"/>
  <c r="G66" i="101"/>
  <c r="B66" i="101" s="1"/>
  <c r="G65" i="101"/>
  <c r="B65" i="101" s="1"/>
  <c r="G64" i="101"/>
  <c r="B64" i="101" s="1"/>
  <c r="G63" i="101"/>
  <c r="B63" i="101" s="1"/>
  <c r="G62" i="101"/>
  <c r="B62" i="101" s="1"/>
  <c r="G61" i="101"/>
  <c r="B61" i="101" s="1"/>
  <c r="G60" i="101"/>
  <c r="B60" i="101" s="1"/>
  <c r="G59" i="101"/>
  <c r="B59" i="101" s="1"/>
  <c r="G58" i="101"/>
  <c r="B58" i="101" s="1"/>
  <c r="G57" i="101"/>
  <c r="B57" i="101" s="1"/>
  <c r="G56" i="101"/>
  <c r="B56" i="101" s="1"/>
  <c r="G55" i="101"/>
  <c r="B55" i="101" s="1"/>
  <c r="G54" i="101"/>
  <c r="B54" i="101" s="1"/>
  <c r="G53" i="101"/>
  <c r="B53" i="101" s="1"/>
  <c r="G52" i="101"/>
  <c r="B52" i="101" s="1"/>
  <c r="G51" i="101"/>
  <c r="B51" i="101" s="1"/>
  <c r="G50" i="101"/>
  <c r="B50" i="101" s="1"/>
  <c r="G49" i="101"/>
  <c r="B49" i="101" s="1"/>
  <c r="G48" i="101"/>
  <c r="B48" i="101" s="1"/>
  <c r="G47" i="101"/>
  <c r="B47" i="101" s="1"/>
  <c r="G46" i="101"/>
  <c r="B46" i="101" s="1"/>
  <c r="G45" i="101"/>
  <c r="B45" i="101" s="1"/>
  <c r="G44" i="101"/>
  <c r="B44" i="101" s="1"/>
  <c r="G43" i="101"/>
  <c r="B43" i="101" s="1"/>
  <c r="G42" i="101"/>
  <c r="B42" i="101" s="1"/>
  <c r="G41" i="101"/>
  <c r="B41" i="101" s="1"/>
  <c r="G40" i="101"/>
  <c r="B40" i="101" s="1"/>
  <c r="G39" i="101"/>
  <c r="B39" i="101" s="1"/>
  <c r="G38" i="101"/>
  <c r="B38" i="101" s="1"/>
  <c r="G37" i="101"/>
  <c r="B37" i="101" s="1"/>
  <c r="G36" i="101"/>
  <c r="B36" i="101" s="1"/>
  <c r="G35" i="101"/>
  <c r="B35" i="101" s="1"/>
  <c r="G34" i="101"/>
  <c r="B34" i="101" s="1"/>
  <c r="G33" i="101"/>
  <c r="B33" i="101" s="1"/>
  <c r="G32" i="101"/>
  <c r="B32" i="101" s="1"/>
  <c r="G31" i="101"/>
  <c r="B31" i="101" s="1"/>
  <c r="G30" i="101"/>
  <c r="B30" i="101" s="1"/>
  <c r="G29" i="101"/>
  <c r="B29" i="101" s="1"/>
  <c r="G28" i="101"/>
  <c r="B28" i="101" s="1"/>
  <c r="G27" i="101"/>
  <c r="B27" i="101" s="1"/>
  <c r="G26" i="101"/>
  <c r="B26" i="101" s="1"/>
  <c r="G25" i="101"/>
  <c r="B25" i="101" s="1"/>
  <c r="G24" i="101"/>
  <c r="B24" i="101" s="1"/>
  <c r="G23" i="101"/>
  <c r="B23" i="101" s="1"/>
  <c r="I74" i="101" l="1"/>
  <c r="I73" i="101"/>
  <c r="F10" i="78" s="1"/>
  <c r="AC4" i="102"/>
  <c r="N4" i="102"/>
  <c r="M75" i="101"/>
  <c r="K75" i="101"/>
  <c r="B11" i="78" l="1"/>
  <c r="K23" i="82" l="1"/>
  <c r="I21" i="82"/>
  <c r="B12" i="78" l="1"/>
  <c r="K13" i="82"/>
  <c r="B14" i="78" l="1"/>
  <c r="L24" i="82" l="1"/>
  <c r="B18" i="78" l="1"/>
  <c r="K14" i="82" l="1"/>
  <c r="I13" i="82" l="1"/>
  <c r="L26" i="82" l="1"/>
  <c r="K28" i="82" l="1"/>
  <c r="K29" i="82"/>
  <c r="K27" i="82"/>
  <c r="K26" i="82"/>
  <c r="K18" i="82"/>
  <c r="K19" i="82"/>
  <c r="K20" i="82"/>
  <c r="K21" i="82"/>
  <c r="K22" i="82"/>
  <c r="K24" i="82"/>
  <c r="K25" i="82"/>
  <c r="K17" i="82"/>
  <c r="K16" i="82"/>
  <c r="K15" i="82"/>
  <c r="L15" i="82"/>
  <c r="I14" i="82" l="1"/>
  <c r="C14" i="78" l="1"/>
  <c r="L13" i="82"/>
  <c r="L14" i="82"/>
  <c r="I15" i="82"/>
  <c r="I16" i="82"/>
  <c r="I17" i="82"/>
  <c r="I18" i="82"/>
  <c r="I19" i="82"/>
  <c r="I20" i="82"/>
  <c r="I23" i="82"/>
  <c r="I24" i="82"/>
  <c r="I25" i="82"/>
  <c r="I26" i="82"/>
  <c r="I27" i="82"/>
  <c r="I28" i="82"/>
  <c r="I29" i="82"/>
  <c r="L29" i="82"/>
  <c r="L16" i="82"/>
  <c r="L17" i="82"/>
  <c r="L18" i="82"/>
  <c r="L19" i="82"/>
  <c r="L20" i="82"/>
  <c r="L21" i="82"/>
  <c r="L22" i="82"/>
  <c r="L23" i="82"/>
  <c r="L25" i="82"/>
  <c r="L27" i="82"/>
  <c r="L28" i="82"/>
</calcChain>
</file>

<file path=xl/sharedStrings.xml><?xml version="1.0" encoding="utf-8"?>
<sst xmlns="http://schemas.openxmlformats.org/spreadsheetml/2006/main" count="727" uniqueCount="502">
  <si>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</si>
  <si>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</si>
  <si>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</si>
  <si>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</si>
  <si>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</si>
  <si>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</si>
  <si>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</si>
  <si>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</si>
  <si>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</si>
  <si>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</si>
  <si>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</si>
  <si>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</si>
  <si>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</si>
  <si>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</si>
  <si>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</si>
  <si>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</si>
  <si>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</si>
  <si>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</si>
  <si>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</si>
  <si>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</si>
  <si>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</si>
  <si>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</si>
  <si>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</si>
  <si>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</si>
  <si>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</si>
  <si>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</si>
  <si>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</si>
  <si>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</si>
  <si>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</si>
  <si>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</si>
  <si>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</si>
  <si>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</si>
  <si>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</si>
  <si>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</si>
  <si>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</si>
  <si>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</si>
  <si>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</si>
  <si>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</si>
  <si>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ノロウイルス指数平年並</t>
    <rPh sb="6" eb="8">
      <t>シスウ</t>
    </rPh>
    <rPh sb="8" eb="10">
      <t>ヘイネン</t>
    </rPh>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</si>
  <si>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</si>
  <si>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</si>
  <si>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</si>
  <si>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</si>
  <si>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</si>
  <si>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</si>
  <si>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</si>
  <si>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</si>
  <si>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</si>
  <si>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</si>
  <si>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</si>
  <si>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</si>
  <si>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</si>
  <si>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</si>
  <si>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</si>
  <si>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</si>
  <si>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</si>
  <si>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</si>
  <si>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</si>
  <si>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</si>
  <si>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</si>
  <si>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</si>
  <si>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</si>
  <si>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</si>
  <si>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</si>
  <si>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</si>
  <si>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</si>
  <si>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</si>
  <si>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</si>
  <si>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</si>
  <si>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</si>
  <si>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</si>
  <si>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</si>
  <si>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</si>
  <si>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</si>
  <si>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</si>
  <si>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</si>
  <si>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</si>
  <si>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</si>
  <si>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</si>
  <si>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</si>
  <si>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</si>
  <si>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</si>
  <si>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</si>
  <si>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</si>
  <si>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</si>
  <si>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</si>
  <si>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</si>
  <si>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</si>
  <si>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</si>
  <si>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</si>
  <si>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</si>
  <si>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</si>
  <si>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</si>
  <si>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</si>
  <si>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</si>
  <si>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</si>
  <si>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</si>
  <si>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</si>
  <si>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</si>
  <si>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</si>
  <si>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</si>
  <si>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</si>
  <si>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</si>
  <si>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</si>
  <si>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</si>
  <si>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</si>
  <si>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</si>
  <si>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</si>
  <si>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</si>
  <si>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</si>
  <si>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</si>
  <si>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</si>
  <si>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</si>
  <si>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</si>
  <si>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</si>
  <si>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</si>
  <si>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</si>
  <si>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</si>
  <si>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</si>
  <si>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</si>
  <si>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</si>
  <si>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</si>
  <si>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その他は割愛</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</si>
  <si>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</si>
  <si>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</si>
  <si>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</si>
  <si>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</si>
  <si>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</si>
  <si>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</si>
  <si>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</si>
  <si>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</si>
  <si>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</si>
  <si>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</si>
  <si>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</si>
  <si>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</si>
  <si>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</si>
  <si>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</si>
  <si>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</si>
  <si>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</si>
  <si>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4"/>
  </si>
  <si>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</si>
  <si>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</si>
  <si>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</si>
  <si>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</si>
  <si>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</si>
  <si>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</si>
  <si>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</si>
  <si>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</si>
  <si>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</si>
  <si>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</si>
  <si>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</si>
  <si>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</si>
  <si>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</si>
  <si>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</si>
  <si>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</si>
  <si>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</si>
  <si>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</si>
  <si>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</si>
  <si>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</si>
  <si>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</si>
  <si>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</si>
  <si>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</si>
  <si>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</si>
  <si>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</si>
  <si>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</si>
  <si>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</si>
  <si>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</si>
  <si>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</si>
  <si>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</si>
  <si>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</si>
  <si>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</si>
  <si>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4"/>
  </si>
  <si>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4"/>
  </si>
  <si>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4"/>
  </si>
  <si>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4"/>
  </si>
  <si>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4"/>
  </si>
  <si>
    <t>ノロウイルスは流行していません</t>
    <rPh sb="7" eb="9">
      <t>リュウコウ</t>
    </rPh>
    <phoneticPr fontId="5"/>
  </si>
  <si>
    <t>　</t>
    <phoneticPr fontId="34"/>
  </si>
  <si>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</si>
  <si>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</si>
  <si>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</si>
  <si>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</si>
  <si>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</si>
  <si>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</si>
  <si>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</si>
  <si>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</si>
  <si>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</si>
  <si>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</si>
  <si>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</si>
  <si>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</si>
  <si>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</si>
  <si>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</si>
  <si>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</si>
  <si>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</si>
  <si>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</si>
  <si>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</si>
  <si>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</si>
  <si>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</si>
  <si>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フランス</t>
    <phoneticPr fontId="109"/>
  </si>
  <si>
    <t>ドイツ</t>
    <phoneticPr fontId="109"/>
  </si>
  <si>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</si>
  <si>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</si>
  <si>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9"/>
  </si>
  <si>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9"/>
  </si>
  <si>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9"/>
  </si>
  <si>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9"/>
  </si>
  <si>
    <t>3.  地域住民、同居者の参加団体に感染者が確認された段階</t>
    <phoneticPr fontId="109"/>
  </si>
  <si>
    <t>2021年</t>
  </si>
  <si>
    <t>2021年</t>
    <phoneticPr fontId="5"/>
  </si>
  <si>
    <t>日本</t>
    <rPh sb="0" eb="2">
      <t>ニホン</t>
    </rPh>
    <phoneticPr fontId="109"/>
  </si>
  <si>
    <t>・長期間休業に対する対策　従業員のケア</t>
    <phoneticPr fontId="109"/>
  </si>
  <si>
    <t>　</t>
    <phoneticPr fontId="109"/>
  </si>
  <si>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9"/>
  </si>
  <si>
    <t>PCR検査確認</t>
    <rPh sb="3" eb="5">
      <t>ケンサ</t>
    </rPh>
    <rPh sb="5" eb="7">
      <t>カクニン</t>
    </rPh>
    <phoneticPr fontId="109"/>
  </si>
  <si>
    <t>無症状なら１週間経過と就業制限</t>
    <rPh sb="0" eb="3">
      <t>ムショウジョウ</t>
    </rPh>
    <rPh sb="6" eb="8">
      <t>シュウカン</t>
    </rPh>
    <rPh sb="8" eb="10">
      <t>ケイカ</t>
    </rPh>
    <rPh sb="11" eb="13">
      <t>シュウギョウ</t>
    </rPh>
    <rPh sb="13" eb="15">
      <t>セイゲン</t>
    </rPh>
    <phoneticPr fontId="109"/>
  </si>
  <si>
    <t>★</t>
    <phoneticPr fontId="109"/>
  </si>
  <si>
    <t>★PCR+</t>
    <phoneticPr fontId="109"/>
  </si>
  <si>
    <t>保健所　　       医療機関</t>
    <phoneticPr fontId="109"/>
  </si>
  <si>
    <t>行動履歴整理</t>
    <rPh sb="0" eb="2">
      <t>コウドウ</t>
    </rPh>
    <rPh sb="2" eb="4">
      <t>リレキ</t>
    </rPh>
    <rPh sb="4" eb="6">
      <t>セイリ</t>
    </rPh>
    <phoneticPr fontId="109"/>
  </si>
  <si>
    <r>
      <rPr>
        <sz val="13"/>
        <color theme="0"/>
        <rFont val="ＭＳ Ｐゴシック"/>
        <family val="3"/>
        <charset val="128"/>
      </rPr>
      <t>南アフリカ</t>
    </r>
    <rPh sb="0" eb="1">
      <t>ミナミ</t>
    </rPh>
    <phoneticPr fontId="5"/>
  </si>
  <si>
    <t xml:space="preserve"> </t>
    <phoneticPr fontId="16"/>
  </si>
  <si>
    <t xml:space="preserve"> </t>
    <phoneticPr fontId="109"/>
  </si>
  <si>
    <t>厚生労働省：国内の発生状況など
https://www.mhlw.go.jp/stf/covid-19/kokunainohasseijoukyou.html#h2_1
厚生労働省：データからわかる－新型コロナウイルス感染症情報－
https：//covid19.mhlw.go.jp/</t>
    <phoneticPr fontId="109"/>
  </si>
  <si>
    <t>https://www.mhlw.go.jp/stf/covid-19/kokunainohasseijoukyou.html#h2_1</t>
    <phoneticPr fontId="109"/>
  </si>
  <si>
    <t>厚生労働省：データからわかる－新型コロナウイルス感染症情報－</t>
    <phoneticPr fontId="109"/>
  </si>
  <si>
    <t xml:space="preserve">
</t>
    <phoneticPr fontId="109"/>
  </si>
  <si>
    <t>https：//covid19.mhlw.go.jp/</t>
    <phoneticPr fontId="109"/>
  </si>
  <si>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</si>
  <si>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</si>
  <si>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r>
      <rPr>
        <sz val="13"/>
        <color theme="0"/>
        <rFont val="ＭＳ Ｐゴシック"/>
        <family val="3"/>
        <charset val="128"/>
      </rPr>
      <t>イラン</t>
    </r>
    <phoneticPr fontId="5"/>
  </si>
  <si>
    <r>
      <rPr>
        <sz val="13"/>
        <color theme="0"/>
        <rFont val="ＭＳ Ｐゴシック"/>
        <family val="3"/>
        <charset val="128"/>
      </rPr>
      <t>ロシア</t>
    </r>
    <phoneticPr fontId="5"/>
  </si>
  <si>
    <r>
      <rPr>
        <sz val="13"/>
        <color theme="0"/>
        <rFont val="ＭＳ Ｐゴシック"/>
        <family val="3"/>
        <charset val="128"/>
      </rPr>
      <t>ブラジル</t>
    </r>
    <phoneticPr fontId="5"/>
  </si>
  <si>
    <t>&gt;</t>
    <phoneticPr fontId="109"/>
  </si>
  <si>
    <t>インド変異株、南アフリカ変異株の動向に注意しましょう</t>
    <rPh sb="3" eb="6">
      <t>ヘンイカブ</t>
    </rPh>
    <rPh sb="7" eb="8">
      <t>ミナミ</t>
    </rPh>
    <rPh sb="12" eb="15">
      <t>ヘンイカブ</t>
    </rPh>
    <rPh sb="16" eb="18">
      <t>ドウコウ</t>
    </rPh>
    <rPh sb="19" eb="21">
      <t>チュウイ</t>
    </rPh>
    <phoneticPr fontId="109"/>
  </si>
  <si>
    <r>
      <rPr>
        <sz val="13"/>
        <color theme="0"/>
        <rFont val="Inherit"/>
        <family val="2"/>
      </rPr>
      <t>スペイン</t>
    </r>
    <phoneticPr fontId="109"/>
  </si>
  <si>
    <r>
      <rPr>
        <sz val="13"/>
        <color theme="0"/>
        <rFont val="ＭＳ Ｐゴシック"/>
        <family val="3"/>
        <charset val="128"/>
      </rPr>
      <t>パキスタン</t>
    </r>
    <phoneticPr fontId="5"/>
  </si>
  <si>
    <t>米国再拡大傾向在り</t>
    <rPh sb="0" eb="2">
      <t>ベイコク</t>
    </rPh>
    <rPh sb="2" eb="5">
      <t>サイカクダイ</t>
    </rPh>
    <rPh sb="5" eb="7">
      <t>ケイコウ</t>
    </rPh>
    <rPh sb="7" eb="8">
      <t>ア</t>
    </rPh>
    <phoneticPr fontId="109"/>
  </si>
  <si>
    <r>
      <rPr>
        <sz val="13"/>
        <color theme="0"/>
        <rFont val="ＭＳ Ｐゴシック"/>
        <family val="3"/>
        <charset val="128"/>
      </rPr>
      <t>米国</t>
    </r>
    <rPh sb="0" eb="2">
      <t>ベイコク</t>
    </rPh>
    <phoneticPr fontId="5"/>
  </si>
  <si>
    <r>
      <rPr>
        <sz val="13"/>
        <color theme="0"/>
        <rFont val="ＭＳ Ｐゴシック"/>
        <family val="3"/>
        <charset val="128"/>
      </rPr>
      <t>インド</t>
    </r>
    <phoneticPr fontId="5"/>
  </si>
  <si>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</si>
  <si>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rPr>
        <sz val="13"/>
        <color theme="0"/>
        <rFont val="ＭＳ Ｐゴシック"/>
        <family val="3"/>
        <charset val="128"/>
      </rPr>
      <t>トルコ</t>
    </r>
    <phoneticPr fontId="5"/>
  </si>
  <si>
    <r>
      <rPr>
        <sz val="13"/>
        <color theme="0"/>
        <rFont val="ＭＳ Ｐゴシック"/>
        <family val="3"/>
        <charset val="128"/>
      </rPr>
      <t>チリ</t>
    </r>
    <phoneticPr fontId="5"/>
  </si>
  <si>
    <r>
      <rPr>
        <sz val="13"/>
        <color theme="0"/>
        <rFont val="ＭＳ Ｐゴシック"/>
        <family val="3"/>
        <charset val="128"/>
      </rPr>
      <t>メキシコ</t>
    </r>
    <phoneticPr fontId="5"/>
  </si>
  <si>
    <t xml:space="preserve">業者
</t>
    <rPh sb="0" eb="2">
      <t>ギョウシャ</t>
    </rPh>
    <phoneticPr fontId="5"/>
  </si>
  <si>
    <t>タイトル (表示ミスで回収が目立ちました!!)</t>
    <rPh sb="6" eb="8">
      <t>ヒョウジ</t>
    </rPh>
    <rPh sb="11" eb="13">
      <t>カイシュウ</t>
    </rPh>
    <rPh sb="14" eb="16">
      <t>メダ</t>
    </rPh>
    <phoneticPr fontId="5"/>
  </si>
  <si>
    <t>コロナ・ワクチン接種予定と内容　(菅前首相の最大の功績)</t>
    <rPh sb="8" eb="10">
      <t>セッシュ</t>
    </rPh>
    <rPh sb="10" eb="12">
      <t>ヨテイ</t>
    </rPh>
    <rPh sb="13" eb="15">
      <t>ナイヨウ</t>
    </rPh>
    <rPh sb="17" eb="18">
      <t>スガ</t>
    </rPh>
    <rPh sb="18" eb="21">
      <t>ゼンシュショウ</t>
    </rPh>
    <rPh sb="22" eb="24">
      <t>サイダイ</t>
    </rPh>
    <rPh sb="25" eb="27">
      <t>コウセキ</t>
    </rPh>
    <phoneticPr fontId="109"/>
  </si>
  <si>
    <t>赤痢感染症　無</t>
    <rPh sb="0" eb="2">
      <t>セキリ</t>
    </rPh>
    <rPh sb="2" eb="5">
      <t>カンセンショウ</t>
    </rPh>
    <rPh sb="6" eb="7">
      <t>ナシ</t>
    </rPh>
    <phoneticPr fontId="5"/>
  </si>
  <si>
    <t>新型コロナウイルス感染防止対策の効果で感染は全く発生していない</t>
    <rPh sb="0" eb="2">
      <t>シンガタ</t>
    </rPh>
    <rPh sb="9" eb="11">
      <t>カンセン</t>
    </rPh>
    <rPh sb="11" eb="13">
      <t>ボウシ</t>
    </rPh>
    <rPh sb="13" eb="15">
      <t>タイサク</t>
    </rPh>
    <rPh sb="16" eb="18">
      <t>コウカ</t>
    </rPh>
    <rPh sb="19" eb="21">
      <t>カンセン</t>
    </rPh>
    <rPh sb="22" eb="23">
      <t>マッタ</t>
    </rPh>
    <rPh sb="24" eb="26">
      <t>ハッセイ</t>
    </rPh>
    <phoneticPr fontId="5"/>
  </si>
  <si>
    <t>　　　新型コロナウイルス感染予防の効果</t>
    <rPh sb="3" eb="5">
      <t>シンガタ</t>
    </rPh>
    <rPh sb="12" eb="14">
      <t>カンセン</t>
    </rPh>
    <rPh sb="14" eb="16">
      <t>ヨボウ</t>
    </rPh>
    <rPh sb="17" eb="19">
      <t>コウカ</t>
    </rPh>
    <phoneticPr fontId="5"/>
  </si>
  <si>
    <t>　　2020年はかつてない感染カーブ</t>
    <rPh sb="6" eb="7">
      <t>ネン</t>
    </rPh>
    <rPh sb="13" eb="15">
      <t>カンセン</t>
    </rPh>
    <phoneticPr fontId="5"/>
  </si>
  <si>
    <t>今週「上昇」</t>
    <rPh sb="0" eb="2">
      <t>コンシュウ</t>
    </rPh>
    <rPh sb="3" eb="5">
      <t>ジョウショウ</t>
    </rPh>
    <phoneticPr fontId="5"/>
  </si>
  <si>
    <t>1月</t>
    <rPh sb="1" eb="2">
      <t>ガツ</t>
    </rPh>
    <phoneticPr fontId="5"/>
  </si>
  <si>
    <t>腸管出血性大腸菌</t>
    <rPh sb="0" eb="2">
      <t>チョウカン</t>
    </rPh>
    <rPh sb="2" eb="5">
      <t>シュッケツセイ</t>
    </rPh>
    <rPh sb="5" eb="8">
      <t>ダイチョウキン</t>
    </rPh>
    <phoneticPr fontId="5"/>
  </si>
  <si>
    <t>赤痢</t>
    <rPh sb="0" eb="2">
      <t>セキリ</t>
    </rPh>
    <phoneticPr fontId="5"/>
  </si>
  <si>
    <t>発生なし</t>
    <rPh sb="0" eb="2">
      <t>ハッセイ</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</si>
  <si>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</si>
  <si>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</si>
  <si>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</si>
  <si>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</si>
  <si>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9"/>
  </si>
  <si>
    <t xml:space="preserve">腸チフス
</t>
    <rPh sb="0" eb="1">
      <t>チョウレイカンセンチイキ</t>
    </rPh>
    <phoneticPr fontId="5"/>
  </si>
  <si>
    <t>腸チフス1例 感染地域：インド</t>
    <phoneticPr fontId="109"/>
  </si>
  <si>
    <t>生鮮食品は、1三ヶ日ミカン、2大豆イソフラボン,3小大豆もやし、4ベジフラボン　5 小大豆もやし　、6トピアみかん(浜松)、7清水のみかん、8オーガニック大豆もやし、9西浦みかん　
10 広島みかん 、11よかとと　、12薩摩カンパチどん、13 大豆イソフラボン　14　プライムアップル！（ふじ） 15ＧＡＢＡ　Ｓｅｌｅｃｔ（ギャバセレクト）　
16　ひなとま　ＧＡＢＡ（ギャバ）ミディとまと（フルティカ）　　17紀南みかん　　18  糖調唐辛子　　19　瀧本農園温州みかん  20  森隆みかん　　　21 　藏光農園ゆらわせみかん
22 小粒大豆もやし　　23　ソフトケールＧＡＢＡ（ギャバ）　　24　ちぢみほうれんそう　　25　プライムアップル！（王林） 　　26　大豆イソフラボン　北海道大豆もやし
27 活〆黒瀬ぶりロイン　　28 大井川みかん  　29ハイナンみかん　　30ながみねみかん    31 機能性伊勢の卵      32 ＧＡＢＡ（ギャバ）子大豆もやし 　33 クラウンメロン  34 ぎゅっとルテイン　
35 寒じめほうれんそう 　 36はかた地どり（胸肉）   37毎日グレープ（ナガノパープル） 　　　37長野県ＪＡ（ジェイエー）産えのきたけ
38枝豚肉氷温熟成氷室豚　１４日熟成　　 39きらベジ　ルテインケール        40ファイトリッチ　フルティカ（ＧＡＢＡ） 　　　41ゆめピーりんご   　42サラダボウルのごちそうトマト（ファイトリッチ） 
43 プリンセスパプリカ 　  44 ケールスルフォラファンスプラウト     45ブロッコリースルフォラファンスプラウト   46  ミックスケール　眼にやさしいナチュラルルテイン    47  エゴマの葉
48　みやざき冷凍ほうれん草　　49　りょうおもいかぼちゃ　　　50　子大豆もやし　芽ぐみ    51高ＧＡＢＡ（ギャバ）トマト   52 高知なす    53  ひとくち茄子漬    54  Ｈａｐｉｔｏｍａ（ハピトマ）
55　味よしプラス     56　菜で元気　ＧＡＢＡ（ギャバ）       57　ちゃんこい大豆もやし	　　58　高ＧＡＢＡ（ギャバ）トマト8　　　59　糖調唐辛子   60 ファイトベジブロッコリー
61  ブロッコリースルフォラファンスプラウトお肌７０             62  ブロッコリースルフォラファンスプラウトお肌　Ｂ                 63 ケールスルフォラファンスプラウトお肌　Ｂ 　   　　64　ギャバへちま
64  ぎゅっとＧＡＢＡ（ギャバ）ケール　　65　すぐもどる椎茸プラス    66   ギャバへちま       67  新がり完成品ＳＴＭ（エスティーエム）白         68   おいらせ黒にんにく             69  国内産　乾しいたけ 
70  国内産　乾しいたけ　スライス　　　71　おいしく腸活　スペイン産紫にんにく　　　　　　　72　おいしく腸活　スペイン産紫にんにく              73   たっぷリコ                          74   ＢＨ　Ｔｏｍａｔｏ（ビーエイチトマト）
75  エノキパウダー                           76   兼貞のＧＡＢＡ（ギャバ）椎茸                           77  兼貞のＧＡＢＡ（ギャバ）椎茸【スライス】　　　　78　ぎゅっとＧＡＢＡ（ギャバ）きらきらケール
79　いとしろ白山姫（はくさんひめ）　　80　　フルーツパプリカ</t>
    <phoneticPr fontId="16"/>
  </si>
  <si>
    <t>【G721】 　ルテインかぼちゃ（スライス）　ルテイン　　光による刺激から目を保護するとされる網膜(黄斑部)色素量を増加させる
【G712】 　の～りんのあま姫　　　　　　　リコピン　　　血中LDLコレステロールを低下させる
　　　</t>
    <phoneticPr fontId="16"/>
  </si>
  <si>
    <t>管理レベル「2」　</t>
    <phoneticPr fontId="5"/>
  </si>
  <si>
    <t>レベルアップしました</t>
    <phoneticPr fontId="109"/>
  </si>
  <si>
    <t>9-10月、4月以降　
施設の所在市町村で流行・食中毒が報告される　
定点観測値が5.00前後</t>
    <phoneticPr fontId="5"/>
  </si>
  <si>
    <t>【情報共有】　週間・情報収集/情報は毎週確認する
【常設】　嘔吐物処理セットの配備
【体調管理】従業員の健康状況を徹底し、不良者は調理・加工ラインより外す</t>
    <rPh sb="26" eb="28">
      <t>ジョウセツ</t>
    </rPh>
    <rPh sb="30" eb="32">
      <t>オウト</t>
    </rPh>
    <rPh sb="32" eb="33">
      <t>ブツ</t>
    </rPh>
    <rPh sb="33" eb="35">
      <t>ショリ</t>
    </rPh>
    <rPh sb="39" eb="41">
      <t>ハイビ</t>
    </rPh>
    <phoneticPr fontId="5"/>
  </si>
  <si>
    <t>　    レベル2</t>
    <phoneticPr fontId="5"/>
  </si>
  <si>
    <t>2021年は例年の感染カーブに戻りつつあります。</t>
    <rPh sb="4" eb="5">
      <t>ネン</t>
    </rPh>
    <rPh sb="6" eb="8">
      <t>レイネン</t>
    </rPh>
    <rPh sb="9" eb="11">
      <t>カンセン</t>
    </rPh>
    <rPh sb="15" eb="16">
      <t>モド</t>
    </rPh>
    <phoneticPr fontId="109"/>
  </si>
  <si>
    <t>必要なお手伝いをいたします。</t>
    <rPh sb="0" eb="2">
      <t>ヒツヨウ</t>
    </rPh>
    <rPh sb="4" eb="6">
      <t>テツダ</t>
    </rPh>
    <phoneticPr fontId="109"/>
  </si>
  <si>
    <t>何からすればいいのか?</t>
    <rPh sb="0" eb="1">
      <t>ナニ</t>
    </rPh>
    <phoneticPr fontId="109"/>
  </si>
  <si>
    <t>いちどギャップ(目標までの乖離)を診断しませんか</t>
    <rPh sb="8" eb="10">
      <t>モクヒョウ</t>
    </rPh>
    <rPh sb="13" eb="15">
      <t>カイリ</t>
    </rPh>
    <rPh sb="17" eb="19">
      <t>シンダン</t>
    </rPh>
    <phoneticPr fontId="109"/>
  </si>
  <si>
    <t>2021/49週</t>
    <phoneticPr fontId="5"/>
  </si>
  <si>
    <t>　旭川市内で、ノロウイルスが原因とみられる感染性胃腸炎が相次いでいる。過去５年間で最多のペースで、特に保育所など未就学児が集まる施設での感染が目立つ。市保健所は、新型コロナウイルスにはアルコール消毒が有効だが、ノロウイルスには効果が薄いとして、「流水とせっけんでの手洗いや、塩素系漂白剤を使った消毒を徹底して」と呼びかける。</t>
    <phoneticPr fontId="109"/>
  </si>
  <si>
    <t>北海道新聞</t>
    <rPh sb="0" eb="5">
      <t>ホッカイドウシンブン</t>
    </rPh>
    <phoneticPr fontId="109"/>
  </si>
  <si>
    <t>岡山県は16日、ノロウイルスによる食中毒が多発する恐れがあるとして、県内全域に食中毒注意報を出した。調理前やトイレ後の手洗いの徹底、食品の十分な加熱などを呼び掛けている。</t>
    <phoneticPr fontId="109"/>
  </si>
  <si>
    <t>山陽新聞</t>
    <rPh sb="0" eb="4">
      <t>サンヨウシンブン</t>
    </rPh>
    <phoneticPr fontId="109"/>
  </si>
  <si>
    <t>県生活衛生課によると、県内５３カ所の定点医療機関から報告されたノロウイルスが原因に多い感染性胃腸炎の患者数が、今月６～１２日の週で、前週と比べて２・５７倍に増えた。県内の食中毒の発生件数と患者数は１６日現在、６件９９人で、うちノロウイルスの食中毒は１件７７人。</t>
    <phoneticPr fontId="109"/>
  </si>
  <si>
    <t>岐阜新聞</t>
    <rPh sb="0" eb="2">
      <t>ギフ</t>
    </rPh>
    <rPh sb="2" eb="4">
      <t>シンブン</t>
    </rPh>
    <phoneticPr fontId="109"/>
  </si>
  <si>
    <t>毎週　　ひとつ　　覚えていきましょう</t>
    <phoneticPr fontId="5"/>
  </si>
  <si>
    <t>　↓　職場の先輩は以下のことを理解して　わかり易く　指導しましょう　↓</t>
    <phoneticPr fontId="5"/>
  </si>
  <si>
    <r>
      <rPr>
        <b/>
        <sz val="13"/>
        <color theme="0"/>
        <rFont val="ＭＳ Ｐゴシック"/>
        <family val="3"/>
        <charset val="128"/>
      </rPr>
      <t>カナダ</t>
    </r>
    <phoneticPr fontId="5"/>
  </si>
  <si>
    <t>8．衛生訓話</t>
    <rPh sb="2" eb="4">
      <t>エイセイ</t>
    </rPh>
    <rPh sb="4" eb="6">
      <t>クンワ</t>
    </rPh>
    <phoneticPr fontId="5"/>
  </si>
  <si>
    <t>2021/50週</t>
    <phoneticPr fontId="5"/>
  </si>
  <si>
    <t>今週のニュース（Noroｖｉｒｕｓ）　(12/20-12/26)</t>
    <rPh sb="0" eb="2">
      <t>コンシュウ</t>
    </rPh>
    <phoneticPr fontId="5"/>
  </si>
  <si>
    <t>食中毒情報　(12/20-12/26)</t>
    <rPh sb="0" eb="3">
      <t>ショクチュウドク</t>
    </rPh>
    <rPh sb="3" eb="5">
      <t>ジョウホウ</t>
    </rPh>
    <phoneticPr fontId="5"/>
  </si>
  <si>
    <t>海外情報 (12/20-12/26)</t>
    <rPh sb="0" eb="2">
      <t>カイガイ</t>
    </rPh>
    <rPh sb="2" eb="4">
      <t>ジョウホウ</t>
    </rPh>
    <phoneticPr fontId="5"/>
  </si>
  <si>
    <t>食品リコール・回収情報　　(12/20-12/26)</t>
    <rPh sb="0" eb="2">
      <t>ショクヒン</t>
    </rPh>
    <rPh sb="7" eb="9">
      <t>カイシュウ</t>
    </rPh>
    <rPh sb="9" eb="11">
      <t>ジョウホウ</t>
    </rPh>
    <phoneticPr fontId="5"/>
  </si>
  <si>
    <t>残留農薬　(12/20-12/26)</t>
    <rPh sb="0" eb="2">
      <t>ザンリュウ</t>
    </rPh>
    <rPh sb="2" eb="3">
      <t>ノウ</t>
    </rPh>
    <rPh sb="3" eb="4">
      <t>ヤク</t>
    </rPh>
    <phoneticPr fontId="5"/>
  </si>
  <si>
    <t>回収＆返金</t>
  </si>
  <si>
    <t>瀬戸内IRICO...</t>
  </si>
  <si>
    <t>いなげや</t>
  </si>
  <si>
    <t>ベルク</t>
  </si>
  <si>
    <t>ライフコーポレー...</t>
  </si>
  <si>
    <t>回収＆返金/交換</t>
  </si>
  <si>
    <t>マイヤ</t>
  </si>
  <si>
    <t>スターズセブン・...</t>
  </si>
  <si>
    <t>浜食</t>
  </si>
  <si>
    <t>金秀商事</t>
  </si>
  <si>
    <t>回収</t>
  </si>
  <si>
    <t>タマムラデリカ</t>
  </si>
  <si>
    <t>イオン琉球</t>
  </si>
  <si>
    <t>sweet ba...</t>
  </si>
  <si>
    <t>イオンリテール</t>
  </si>
  <si>
    <t>いわて生活協同組...</t>
  </si>
  <si>
    <t>イトーヨーカ堂</t>
  </si>
  <si>
    <t>エイヴイ</t>
  </si>
  <si>
    <t>大黒屋食品</t>
  </si>
  <si>
    <t>柏水産</t>
  </si>
  <si>
    <t>オギノ</t>
  </si>
  <si>
    <t>チキンとにんにくのスタミナ胡麻ダレ (えび・ごま)表示欠落</t>
  </si>
  <si>
    <t>木村食品工業</t>
  </si>
  <si>
    <t>国産山菜おでん (卵)表示欠落</t>
  </si>
  <si>
    <t>バロー</t>
  </si>
  <si>
    <t>笹部店 松前数の子(中身は数の子わさび) 豚肉の表示欠落</t>
  </si>
  <si>
    <t>G-７スーパーマ...</t>
  </si>
  <si>
    <t>笠間店 冷凍 味付け数の子 200g 冷凍品を冷蔵品販売</t>
  </si>
  <si>
    <t>富士シティオ</t>
  </si>
  <si>
    <t>Fuji矢野口駅店 もち豚小間切れ 賞味期限誤表示</t>
  </si>
  <si>
    <t>松戸河原塚店 椎茸海老すり身詰めフライ ラベル誤貼付</t>
  </si>
  <si>
    <t>よつ葉乳業</t>
  </si>
  <si>
    <t>よつ葉乳業 一部ヨーグルト商品で容器(紙パック)膨張,破損</t>
  </si>
  <si>
    <t>加須久下店 ベルこっぺ(ウインナー) 一部ラベル誤貼付</t>
  </si>
  <si>
    <t>ワコーライス</t>
  </si>
  <si>
    <t>チキンの洋風プレート 一部(かに,そば,乳成分)表示欠落</t>
  </si>
  <si>
    <t>坦々辣醤ともち麦のビビンバ 一部(落花生)表示欠落</t>
  </si>
  <si>
    <t>ゆめマート北九州...</t>
  </si>
  <si>
    <t>ゆめマート稲築 牛焼肉＆あじフライ弁当 一部(ごま)表示欠落</t>
  </si>
  <si>
    <t>ジョアン・ジャポ...</t>
  </si>
  <si>
    <t>札幌ジョアン店 フワッとシフォン(紅茶) ラベル誤貼付</t>
  </si>
  <si>
    <t>サンリブ</t>
  </si>
  <si>
    <t>白あじみりん キンメダイ開ミリン 一部賞味期限誤印字</t>
  </si>
  <si>
    <t>ゴディバジャパン...</t>
  </si>
  <si>
    <t>ゴディバ カップアイスクリーム 一部残留農薬の一律基準超過</t>
  </si>
  <si>
    <t>ウオロク</t>
  </si>
  <si>
    <t>女池店 旬の天然ぶりの大漁握り 一部(えび)表示欠落</t>
  </si>
  <si>
    <t>長崎屋</t>
  </si>
  <si>
    <t>生ずわいがに ボイルずわいがに 一部保存温度ラベル誤添付</t>
  </si>
  <si>
    <t>小谷穀粉</t>
  </si>
  <si>
    <t>十六種調合野草健康茶45袋 リニューアル前の原料配合</t>
  </si>
  <si>
    <t>ボーアンドボン</t>
  </si>
  <si>
    <t>ポクイ・クルフカ・トラディショナル 一部カビ発生の恐れ</t>
  </si>
  <si>
    <t>ジェイアール西日...</t>
  </si>
  <si>
    <t>北海道十勝産小豆使用 豆大福 一部 冷蔵を常温販売</t>
  </si>
  <si>
    <t>アーモンド小魚 一部表示不備,栄養機能食品表示欠落</t>
  </si>
  <si>
    <t>フィッシュバーガー,チキンフィレバーガー アレルゲン表示欠落</t>
  </si>
  <si>
    <t>前橋大島店 一口いかフライ 小 ラベルを誤貼付</t>
  </si>
  <si>
    <t>ライフ溝口店 鮭いくら飯一部 ラベル誤貼付</t>
  </si>
  <si>
    <t>マイヤ う舞屋亭おむすび一部 ラベル誤貼付</t>
  </si>
  <si>
    <t>アソートクッキー一部 アレルギー(卵)表示欠落</t>
  </si>
  <si>
    <t>国産福神漬2商品 要冷蔵表示、アレルゲン表示欠落</t>
  </si>
  <si>
    <t>タウンプラザかねひで壷川店 鰻蒲焼特大 期限誤表記</t>
  </si>
  <si>
    <t>かねふく明太子のかき玉うどん 一部七味唐辛子の小袋誤添付</t>
  </si>
  <si>
    <t>糸満北店 カレーパン 一部(豚肉,桃)表記欠落</t>
  </si>
  <si>
    <t>道の駅安達上り線 焼菓子メレンゲ (卵)表示欠落</t>
  </si>
  <si>
    <t>帆立と炊き込みご飯の栄養バランス弁当 一部消費期限切れご飯</t>
  </si>
  <si>
    <t>チキン南蛮&amp;鶏牛蒡ごはん弁当 一部ラベル誤貼付</t>
  </si>
  <si>
    <t>アイコープ スポンジケーキ 一部消費期限誤表記</t>
  </si>
  <si>
    <t>牛味付サガリ厚切り焼肉用 アレルゲン(ごま,鶏肉,豚肉)表示欠落</t>
  </si>
  <si>
    <t>牛豚合挽（小,大,特大）一部プラスチック片混入の恐れ</t>
  </si>
  <si>
    <t>いつものおつまみ くんあし 甘酢風味 添加物表示欠落</t>
  </si>
  <si>
    <t>広島名産 生かき 一部E.coli最確数基準値超過</t>
  </si>
  <si>
    <t>※2021年 第50週（12/13～12/19） 現在</t>
    <phoneticPr fontId="5"/>
  </si>
  <si>
    <t>やや多い</t>
    <rPh sb="2" eb="3">
      <t>オオ</t>
    </rPh>
    <phoneticPr fontId="5"/>
  </si>
  <si>
    <t>機能性表示食12/26現在　4,861品目です　(A18,A89,A178,A217を除く)</t>
    <phoneticPr fontId="16"/>
  </si>
  <si>
    <t>食品表示　(12/20-12/26)</t>
    <rPh sb="0" eb="2">
      <t>ショクヒン</t>
    </rPh>
    <rPh sb="2" eb="4">
      <t>ヒョウジ</t>
    </rPh>
    <phoneticPr fontId="5"/>
  </si>
  <si>
    <t xml:space="preserve"> GⅡ　50週　0例</t>
    <rPh sb="9" eb="10">
      <t>レイ</t>
    </rPh>
    <phoneticPr fontId="5"/>
  </si>
  <si>
    <t xml:space="preserve"> GⅡ　49週　0例</t>
    <rPh sb="6" eb="7">
      <t>シュウ</t>
    </rPh>
    <phoneticPr fontId="5"/>
  </si>
  <si>
    <t>2021年第49週（12月6日〜 12月12日）</t>
    <phoneticPr fontId="5"/>
  </si>
  <si>
    <t>結核例232</t>
    <phoneticPr fontId="5"/>
  </si>
  <si>
    <t xml:space="preserve">腸管出血性大腸菌感染症55例（有症者36例、うちHUS 1例）
感染地域：国内47例、国内・国外不明8例
国内の感染地域：‌広島県5例、東京都4例、京都府4例、岐阜県3例、静岡県3例、大阪府3例、福岡県3例、茨城県2例、兵庫県2例、岡山県2例、栃木県1例、神奈川県1例、
新潟　県1例、愛知県1例、三重県1例、滋賀県1例、奈良県1例、山口県1例、長崎県1例、熊本県1例、宮崎県1例、沖縄県1例、国内（都道府県不明）4例
</t>
    <phoneticPr fontId="109"/>
  </si>
  <si>
    <t xml:space="preserve">年齢群：‌1歳（1例）、3歳（1例）、4歳（2例）、5歳（3例）、6歳（2例）、
8歳（3例）、9歳（1例）、10代（8例）、20代（8例）、30代（8例）、
40代（3例）、50代（4例）、60代（1例）、70代（2例）、80代（6例）、
90代以上（2例）
</t>
    <phoneticPr fontId="109"/>
  </si>
  <si>
    <t>血清型・毒素型：‌O157 VT1・VT2（22例）、O157 VT2（6例）、O26 VT1（5例）、O145 VT2（2例）、
O157VT1（2例）、O103 VT1（1例）、O111 VT1・VT2（1例）、O26 VT2（1例）、O103 VT1・
VT2（1例）、O128 VT1（1例）、その他・不明（13例）例
累積報告数：3,038例（有症者1,937例、うちHUS 56例．死亡2例）</t>
    <phoneticPr fontId="109"/>
  </si>
  <si>
    <t>E型肝炎7例 感染地域（感染源）：‌千葉県2例（豚肉1例、豚肉/鹿肉1例）、東京都2例（生豚肉1例、不明1例）、埼玉県1例（豚肉）、
神奈川県1例（不明）、宮崎県1例（不明）</t>
    <phoneticPr fontId="109"/>
  </si>
  <si>
    <t>レジオネラ症28例（肺炎型25例、ポンティアック型3例）
感染地域：‌埼玉県4例、東京都3例、茨城県2例、神奈川県2例、静岡県2例、兵庫県2例、北海道1例、宮城県1例、栃木県1例、群馬県1例、富山県1例、福井県1例、愛知県1例、三重県1例、岡山県1例、　香川県1例、福岡県1例、宮崎県1例、国内・国外不明1例
年齢群：‌40代（3例）、50代（3例）、60代（5例）、70代（10例）、80代（4例）、90代以上（3例）
累積報告数：2,026例</t>
    <phoneticPr fontId="109"/>
  </si>
  <si>
    <t>アメーバ赤痢9例（腸管アメーバ症9例）
感染地域：大阪府2例、群馬県1例、石川県1例、静岡県1例、愛知県1例、兵庫県1例、国内（都道府県不明）1例、エジプト1例
感染経路：性的接触2例（異性間1例、異性間・同性間不明1例）、経口感染1例、不明6例</t>
    <phoneticPr fontId="109"/>
  </si>
  <si>
    <t>長崎県県央保健所は23日、大村市水田町の居酒屋「海豚」で食事をした31～72歳の男女5人がノロウイルス食中毒になったとして、同店を同日から2日間の営業停止処分にしたと発表した。5人は入院せず、快方に向かっているという。県内で今年確認された食中毒は9件目。</t>
    <phoneticPr fontId="109"/>
  </si>
  <si>
    <t>長崎新聞</t>
    <rPh sb="0" eb="4">
      <t>ナガサキシンブン</t>
    </rPh>
    <phoneticPr fontId="109"/>
  </si>
  <si>
    <t xml:space="preserve">岩手日日新聞社 </t>
    <phoneticPr fontId="109"/>
  </si>
  <si>
    <t>食中毒原因はノロウイルス
　島根県西ノ島町の飲食店「旅館みつけ島荘」で発生した食中毒で、県薬事衛生課は２０日、病因物質をノロウイルスと発表した。 　下痢などの症状があった患者５人のうち４人と、調理した従業員１人の便から...</t>
    <phoneticPr fontId="109"/>
  </si>
  <si>
    <t>山陰中央新報</t>
    <rPh sb="0" eb="2">
      <t>サンイン</t>
    </rPh>
    <rPh sb="2" eb="4">
      <t>チュウオウ</t>
    </rPh>
    <rPh sb="4" eb="6">
      <t>シンポウ</t>
    </rPh>
    <phoneticPr fontId="109"/>
  </si>
  <si>
    <t>ノロウイルスなどによる「感染性胃腸炎」が山梨県内で増加しています。この時期としては過去５年で最も多くなっていて医師が注意を呼び掛けています。
感染性胃腸炎はウイルスや細菌などの病原体による感染症で、発熱や下痢、嘔吐といった症状が出ます。</t>
    <phoneticPr fontId="109"/>
  </si>
  <si>
    <t>テレビ山梨</t>
    <rPh sb="3" eb="5">
      <t>ヤマナシ</t>
    </rPh>
    <phoneticPr fontId="109"/>
  </si>
  <si>
    <t>和歌山県はきょう（２０日）県内でノロウイルス食中毒が発生しやすい状況になっているとして県内に注意報を発表しました。県では食品の取り扱いに注意を呼び掛けていて、調理や食事前の手洗いなどを重ねて呼びかけています。
県食品・生活衛生課によりますと、このほかにも食品の十分な加熱や、塩素系漂白剤などを利用して調理器具の消毒を呼び掛けています。</t>
    <phoneticPr fontId="109"/>
  </si>
  <si>
    <t>和歌山放送</t>
    <rPh sb="0" eb="5">
      <t>ワカヤマホウソウ</t>
    </rPh>
    <phoneticPr fontId="109"/>
  </si>
  <si>
    <t>伊東の保育園で胃腸炎集団発生｜あなたの静岡新聞 
８人が感染性胃腸炎、２人がウイルス性胃腸炎、１人が急性胃腸炎と診断された。原因を調べている。</t>
    <phoneticPr fontId="109"/>
  </si>
  <si>
    <t>静岡CNS</t>
    <rPh sb="0" eb="2">
      <t>シズオカ</t>
    </rPh>
    <phoneticPr fontId="109"/>
  </si>
  <si>
    <t>ノロウイルス集団感染 中部保健所管内・保育所｜Iwanichi Online 岩手日日新聞社 
県は２２日、中部保健所管内の保育所（園児１２人、職員１１人）でノロウイルスによる感染性胃腸炎の集団感染が発生したと発表した。</t>
    <phoneticPr fontId="109"/>
  </si>
  <si>
    <t>学生寮で集団食中毒か　34人病院搬送、京都</t>
    <phoneticPr fontId="16"/>
  </si>
  <si>
    <t>23日深夜から24日未明にかけ、京都市左京区今出川通東大路西入ルの学生寮の入居者から「おなかが痛い」などと市消防局に相次いで通報があった。全員が腹痛や吐き気を訴え、34人が病院搬送された。重症者はいない。市保健所は集団食中毒の可能性もあるとみて調査を進める。
　寮の管理会社の説明では、男性寮でさまざまな大学の学生が住んでいるという。搬送された患者は寮で提供された同じ料理を食べた後、体調不良を訴えた。市保健所の指導で、調査結果が出るまでは寮内での食事提供はやめるという。
　市保健所は今後、寮への立ち入りや患者の聞き取りなどを進める。</t>
    <phoneticPr fontId="16"/>
  </si>
  <si>
    <t>京都新聞</t>
    <rPh sb="0" eb="4">
      <t>キョウトシンブン</t>
    </rPh>
    <phoneticPr fontId="16"/>
  </si>
  <si>
    <t>京都市</t>
    <rPh sb="0" eb="3">
      <t>キョウトシ</t>
    </rPh>
    <phoneticPr fontId="16"/>
  </si>
  <si>
    <t>https://nordot.app/846953590622093312?c=39546741839462401</t>
    <phoneticPr fontId="16"/>
  </si>
  <si>
    <t>食中毒事件の発生について(ノロウイルス)</t>
    <phoneticPr fontId="16"/>
  </si>
  <si>
    <t>県央保健所による調査の結果、有症者らは、大村市にある飲食店において、12月18日(土曜日)午後6時頃から7名で会食し、うち4名が12月20日(月曜日)午前0時頃から午前11時頃にかけて嘔吐、下痢、腹痛、発熱等の症状を呈した。また、同日に同じ店舗を利用した他のグループ12名のうち1名も12月20日(月曜日)午後0時頃同様の症状を呈していることが判明した。
　有症者全員の共通食がこの飲食店の食事以外にないこと、有症者の便からノロウイルスが検出されたこと、発症までの時間と症状がノロウイルス食中毒の特徴と一致することから、同保健所は当該飲食店を原因施設とする食中毒と断定し、以下のとおり行政処分を行った。
営業所所在地：大村市水田町　　　営業の種類：飲食店(居酒屋)
令和3年12月18日(土曜日)に当該飲食店が提供した食事
〔提供されたメニュー〕
酢がき、刺身（ヒラス、タコ、サーモン、タイ、エビ、ツブ貝）、豚尾、炭焼豚、クリームチーズ醤油漬け、豚しゃぶサラダ、焼肉サラダ、野菜サラダ、チキン南蛮、ナゲット、ポテトフライ、山芋鉄板、卵焼き、揚げさつまいも、唐揚げ、牛すじデミソース煮込み、エビマヨ、焼き飯、カリカリチーズ、バニラアイス、黒蜜黄粉アイス
5名 (31歳から72歳)</t>
    <phoneticPr fontId="16"/>
  </si>
  <si>
    <t>https://www.pref.nagasaki.jp/press-contents/531599/index.html</t>
    <phoneticPr fontId="16"/>
  </si>
  <si>
    <t>長崎県公表</t>
    <rPh sb="0" eb="3">
      <t>ナガサキケン</t>
    </rPh>
    <rPh sb="3" eb="5">
      <t>コウヒョウ</t>
    </rPh>
    <phoneticPr fontId="16"/>
  </si>
  <si>
    <t>長崎県</t>
    <rPh sb="0" eb="3">
      <t>ナガサキケン</t>
    </rPh>
    <phoneticPr fontId="16"/>
  </si>
  <si>
    <t>釣ったフグ食べ食中毒　広島</t>
    <phoneticPr fontId="16"/>
  </si>
  <si>
    <t>広島県</t>
    <rPh sb="0" eb="3">
      <t>ヒロシマケン</t>
    </rPh>
    <phoneticPr fontId="16"/>
  </si>
  <si>
    <t>広島市は20日、市内の70代の男性がフグ毒による食中毒になったと発表した。
　市食品保健課によると、15日に自ら釣ったフグを調理し、刺し身とゆでた内臓の一部を食べた後、ふらついて歩行困難となり救急車で市内の病院に運ばれ、入院した。回復傾向という。刺し身だけを食べた他の家族3人に症状は出ていない。男性はフグの調理師資格を持っていない。市は「素人の調理は危険。皮や身にも毒がある場合がある」と注意を呼び掛けている。</t>
    <phoneticPr fontId="16"/>
  </si>
  <si>
    <t>中国新聞</t>
    <rPh sb="0" eb="2">
      <t>チュウゴク</t>
    </rPh>
    <rPh sb="2" eb="4">
      <t>シンブン</t>
    </rPh>
    <phoneticPr fontId="16"/>
  </si>
  <si>
    <t>https://news.yahoo.co.jp/articles/53cdff2b23a6d7c35ac3f7dacb88ddcffbbd349d</t>
    <phoneticPr fontId="16"/>
  </si>
  <si>
    <t>長野保健所管内の飲食店でアニサキス（寄生虫）による 食中毒が発生しました</t>
    <phoneticPr fontId="16"/>
  </si>
  <si>
    <t>長野県</t>
    <rPh sb="0" eb="3">
      <t>ナガノケン</t>
    </rPh>
    <phoneticPr fontId="16"/>
  </si>
  <si>
    <t xml:space="preserve"> 長野県
（健康福祉部）</t>
    <phoneticPr fontId="16"/>
  </si>
  <si>
    <t>【事件の探知】 
令和３年 12 月 21 日、医療機関から松本保健所に、「本日、腹痛で医療機関を受診した患者の胃内か
ら、アニサキスが摘出された。飲食店で食べた海鮮丼が疑わしい。」との通報がありました。
【長野保健所による調査結果概要】 
○ 患者は、12 月 19 日に当該施設で食事をした１グループ４名中の１名で、12 月 20 日午前２時 30 分
頃から腹痛等の症状を呈していました。
○ 医療機関による内視鏡検査で、患者の胃内からアニサキスが摘出されました。
○ 患者の症状は、アニサキスによる食中毒の症状と一致していました。
○ 患者が発症日から過去３日間に遡って海産魚介類の生食をしたのは当該施設のみでした。
○ 患者を診察した医師から食中毒の届出がありました。
○ これらのことから、長野保健所はこの施設の食事を原因とする食中毒と断定しました。
患者へ提供された主なメニュー
海鮮丼（マグロ、サーモン、玉子、白身魚等魚介類）、魚の味噌汁、青豆と蒟蒻の和え物、野沢菜等</t>
    <phoneticPr fontId="16"/>
  </si>
  <si>
    <t>https://www.pref.nagano.lg.jp/shokusei/happyou/documents/ch211222.pdf</t>
    <phoneticPr fontId="16"/>
  </si>
  <si>
    <t>食中毒の発生について(カンピロバクター)</t>
    <phoneticPr fontId="16"/>
  </si>
  <si>
    <t>１ 探知及び概要 
 令和３年１２月１４日（火）午後５時頃、東京都福祉保健局から、「１２月７日（火）に川崎市高津区の飲食店を７人グループで利用したところ、４人が下痢症状を呈している旨の届出があった。」との連絡が川崎市保健所にありました。 
これまでの調査から、届出グループのうち２人の便からカンピロバクターが検出されたこと、患者全員に共通する食事が当該施設で提供された食品のみであること、患者の症状等がカンピロバクターによる食中毒の特徴と一致していること及び患者を診断した医師から食中毒の届出があったことから、本日、川崎市保健所長が当該施設を原因施設とする食中毒事件と断定しました。 
本市では、引き続き、調査を実施しています。 
２ 患者数 　　４人（全員快方に向かっています。） 
３ 発症日時（初発） 　　令和３年１２月１１日（土）午前０時 
４ 症状 　下痢、発熱、腹痛、吐き気、頭痛、寒気等 
５ 病因物質 　　カンピロバクター</t>
    <phoneticPr fontId="16"/>
  </si>
  <si>
    <t>川崎市</t>
    <rPh sb="0" eb="3">
      <t>カワサキシ</t>
    </rPh>
    <phoneticPr fontId="16"/>
  </si>
  <si>
    <t>川崎市健康福祉局　保健所食品安全課</t>
    <phoneticPr fontId="16"/>
  </si>
  <si>
    <t>https://www.city.kawasaki.jp/templates/press/cmsfiles/contents/0000135/135763/tokumeihp.pdf</t>
    <phoneticPr fontId="16"/>
  </si>
  <si>
    <t>佐世保市保健所　　生活衛生課</t>
    <phoneticPr fontId="16"/>
  </si>
  <si>
    <t>令和３年１２月１７日（金）佐世保市内にある事業所から「１２月１５日（水）に事業所前で職員及び一般向けに販売したサンドイッチを食べた複数が嘔吐、下痢、発熱等の症状を呈し、一部は医療機関に受診している。」との連絡があり、調査を行いました。その結果、佐世保市内にある飲食店が原因施設と断定し、本日、行政処分を行いましたのでお知らせします。
１． 概 要
有症者らは、佐世保市内にある飲食店が１２月１５日（水）に調理し、「ＪＡながさき西海 南部中央支店前 所在地：佐世保市広田２-１-５」で販売した「サンドイッチ」を喫食し１２月１６日（木）午後５時３０分から１７日（金）午前２時にかけて吐気、嘔吐、腹痛、下痢、発熱等の症状を呈した。有症者全員の共通食は当該飲食店が調理した「サンドイッチ」以外にないこと、有症者の便からノロウイルスが検出したこと、加えて調理従事者からもノロウイルスが検出しかつ有症者に先んじて発症していたこと、有症者の発症までの時間と症状がノロウイルス食中毒の特徴と一致したことから、当該飲食店を原因施設とする食中毒と断定し、以下のとおり行政処分を行いました。
２．原因施設
 営業所所在地： 佐世保市松浦町
 営業所の名称： ＪＡさせぼホール
 原因　　 令和３年１２月１５日（水）に当該飲食店が調理・販売したサンドイッチ
４．病因物質　　 ノロウイルス　</t>
    <phoneticPr fontId="16"/>
  </si>
  <si>
    <t>https://www.pref.nagasaki.jp/shared/uploads/2021/12/1640064433.pdf</t>
    <phoneticPr fontId="16"/>
  </si>
  <si>
    <t>Foxconnのインド工場で集団食中毒が発生、iPhone生産に影響？</t>
    <phoneticPr fontId="16"/>
  </si>
  <si>
    <t>海外大手メディアReutersは現地時間12月18日、iPhoneの生産を行うFoxconnのインド工場において、集団食中毒の発生により150人以上の従業員が入院したと報じました。その後、一部の従業員が抗議のために高速道路を一時封鎖した模様です。
集団食中毒が発生
Reutersによると、インド南部のタミル・ナードゥ州にあるFoxconnの工場で集団食中毒が発生し、多くの従業員が病院で治療を受けた模様です。先週、Foxconnの社員寮において集団食中毒が発生し、256人の従業員が急性の下痢等の症状を訴えて病院で手当てを受け、うち159人が一時入院しました。なお、入院した従業員のうち多くは、既に回復して退院しています。
抗議活動に発展
Reutersは、寮での集団食中毒の発生に抗議するため、一部のFoxconn従業員や関係者が高速道路を数時間封鎖したと報じています。
 現地当局によると、高速道路を違法に封鎖したことにより約90名が警察に身柄を拘束されました。Foxconnのタミル・ナードゥ州の工場では、インド市場向けのiPhone12等を生産していると言われており、2021年5月には新型コロナウイルス感染症のパンデミックの影響を受け、iPhoneの生産数が大きく減少していました。記事執筆時点において、FoxconnはReutersの取材に応じておらず詳細は不明ですが、集団食中毒等により多数の従業員が一時的に職場を離脱したため、iPhone生産への影響が生じた可能性もありそうです。</t>
    <phoneticPr fontId="16"/>
  </si>
  <si>
    <t>インド</t>
    <phoneticPr fontId="16"/>
  </si>
  <si>
    <t>https://news.livedoor.com/article/detail/21381787/</t>
    <phoneticPr fontId="16"/>
  </si>
  <si>
    <t>ライブドアニュース</t>
    <phoneticPr fontId="16"/>
  </si>
  <si>
    <t>《安全》ふぐで食中毒、１人死亡＝広東省掲陽</t>
    <phoneticPr fontId="16"/>
  </si>
  <si>
    <t>中国</t>
    <rPh sb="0" eb="2">
      <t>チュウゴク</t>
    </rPh>
    <phoneticPr fontId="16"/>
  </si>
  <si>
    <t>広東省衛生健康委員会は17日、同省掲陽市で先月、ふぐによる食中毒が１件発生したと発表した。３人が発症し、１人が死亡した。 南方日報（電子版）によると、広東省では現在、ふぐの養殖と未加工のふぐの取り扱いを禁止。野生のふぐは全種類の加工を禁じている。市内で買い求める…</t>
    <phoneticPr fontId="16"/>
  </si>
  <si>
    <t xml:space="preserve"> 
アジア経済ニュース</t>
    <phoneticPr fontId="16"/>
  </si>
  <si>
    <t>https://www.nna.jp/news/show/2277295</t>
    <phoneticPr fontId="16"/>
  </si>
  <si>
    <t>全国初「手洗い条例」成立　市民や学校など役割を　浦安市議会</t>
    <phoneticPr fontId="16"/>
  </si>
  <si>
    <t>浦安市議会は二十日、感染症やインフルエンザなどの抑制とともに、食の衛生への関心を持ってもらうため、議員発議の手洗い条例を可決した。新型コロナウイルスの感染拡大を受け、市や市民、学校などの役割を定めた。市議会事務局は「手洗いに特化した条例は全国初とみられる」としている。　可決されたのは「浦安市市民の健康の維持及び増進を図るためのより良い手洗い環境づくりの推進に関する条例」。手洗いで手に残るウイルス数が激減するとして、新型コロナや食中毒などに有効なことを挙げている。
　条例は六条からなり、市の役割として積極的な情報発信、市民や学校、事業者は知識を身に付けるとともに実践を心掛けることなどを盛り込んだ。毎年十月十五日が国連児童基金（ユニセフ）などが定める「世界手洗いの日」であることにちなみ、毎月十五日を「手洗いの日」とした。
　自民・無所属クラブと公明が共同提案し、提出者である西川嘉純（さいかわよしずみ）議員は「市民の健康増進をはじめ、学校や公園などで（手をかざすだけで水が出る）自動水栓やレバー式水栓の整備促進にもつなげたい」と話している。</t>
    <phoneticPr fontId="16"/>
  </si>
  <si>
    <t>https://www.tokyo-np.co.jp/article/150348</t>
    <phoneticPr fontId="16"/>
  </si>
  <si>
    <t>東京新聞</t>
    <rPh sb="0" eb="4">
      <t>トウキョウシンブン</t>
    </rPh>
    <phoneticPr fontId="16"/>
  </si>
  <si>
    <t>浦安市</t>
    <rPh sb="0" eb="3">
      <t>ウラヤスシ</t>
    </rPh>
    <phoneticPr fontId="16"/>
  </si>
  <si>
    <t>今週のお題　(年末になりました　来年に向けて　大掃除)</t>
    <rPh sb="7" eb="9">
      <t>ネンマツ</t>
    </rPh>
    <rPh sb="16" eb="18">
      <t>ライネン</t>
    </rPh>
    <rPh sb="19" eb="20">
      <t>ム</t>
    </rPh>
    <rPh sb="23" eb="26">
      <t>オオソウジ</t>
    </rPh>
    <phoneticPr fontId="5"/>
  </si>
  <si>
    <t>いつも掃除がなかなかできない場所を見つけて　ピカピカに</t>
    <rPh sb="3" eb="5">
      <t>ソウジ</t>
    </rPh>
    <rPh sb="14" eb="16">
      <t>バショ</t>
    </rPh>
    <rPh sb="17" eb="18">
      <t>ミ</t>
    </rPh>
    <phoneticPr fontId="5"/>
  </si>
  <si>
    <r>
      <t xml:space="preserve">★工場の環境検査や製造物の細菌検査で異常値が出る場合は、必ず何等かの原因があります。
　 </t>
    </r>
    <r>
      <rPr>
        <b/>
        <u/>
        <sz val="12"/>
        <color indexed="51"/>
        <rFont val="ＭＳ Ｐゴシック"/>
        <family val="3"/>
        <charset val="128"/>
      </rPr>
      <t>原因を解決しない限り、問題は解決されません。</t>
    </r>
    <r>
      <rPr>
        <b/>
        <sz val="12"/>
        <color indexed="43"/>
        <rFont val="ＭＳ Ｐゴシック"/>
        <family val="3"/>
        <charset val="128"/>
      </rPr>
      <t xml:space="preserve">
</t>
    </r>
    <r>
      <rPr>
        <b/>
        <sz val="12"/>
        <color theme="0"/>
        <rFont val="ＭＳ Ｐゴシック"/>
        <family val="3"/>
        <charset val="128"/>
      </rPr>
      <t>●＜本当にあったお話＞　同工場のイクラ製品からサルモネラ属菌を検出したことがあります。</t>
    </r>
    <r>
      <rPr>
        <b/>
        <sz val="12"/>
        <color indexed="43"/>
        <rFont val="ＭＳ Ｐゴシック"/>
        <family val="3"/>
        <charset val="128"/>
      </rPr>
      <t xml:space="preserve">
★工場長の判断は、出荷前の全品廃棄と製造ラインの完全停止、一斉清掃と床壁の改修でした。
★連日徹底的に清掃したところ、冷凍イカの解凍槽の影から２匹のネズミの死骸が見つかりました。
★更に工場内の全てを隅々まで清掃し、ドアや床の隙間を補修してようやく再稼働にこぎつけました。
</t>
    </r>
    <r>
      <rPr>
        <b/>
        <sz val="12"/>
        <color indexed="13"/>
        <rFont val="ＭＳ Ｐゴシック"/>
        <family val="3"/>
        <charset val="128"/>
      </rPr>
      <t>その後、今日まで製品と環境検査からサルモネラ属菌は検出されていません。</t>
    </r>
    <rPh sb="24" eb="26">
      <t>バアイ</t>
    </rPh>
    <rPh sb="30" eb="32">
      <t>ナンラ</t>
    </rPh>
    <rPh sb="45" eb="47">
      <t>ゲンイン</t>
    </rPh>
    <rPh sb="48" eb="50">
      <t>カイケツ</t>
    </rPh>
    <rPh sb="53" eb="54">
      <t>カギ</t>
    </rPh>
    <rPh sb="56" eb="58">
      <t>モンダイ</t>
    </rPh>
    <rPh sb="59" eb="61">
      <t>カイケツ</t>
    </rPh>
    <rPh sb="70" eb="72">
      <t>ホントウ</t>
    </rPh>
    <rPh sb="77" eb="78">
      <t>ハナシ</t>
    </rPh>
    <rPh sb="80" eb="81">
      <t>ドウ</t>
    </rPh>
    <rPh sb="81" eb="83">
      <t>コウジョウ</t>
    </rPh>
    <rPh sb="87" eb="89">
      <t>セイヒン</t>
    </rPh>
    <rPh sb="96" eb="97">
      <t>ゾク</t>
    </rPh>
    <rPh sb="115" eb="116">
      <t>チョウ</t>
    </rPh>
    <rPh sb="180" eb="181">
      <t>カゲ</t>
    </rPh>
    <rPh sb="190" eb="192">
      <t>シガイ</t>
    </rPh>
    <rPh sb="209" eb="210">
      <t>スベ</t>
    </rPh>
    <rPh sb="271" eb="272">
      <t>ゾク</t>
    </rPh>
    <rPh sb="274" eb="276">
      <t>ケンシュツ</t>
    </rPh>
    <phoneticPr fontId="5"/>
  </si>
  <si>
    <t>すべての加工食品が対象。原料原産地表示制度の対応ポイント</t>
    <phoneticPr fontId="16"/>
  </si>
  <si>
    <t>「ドレッシング類の表示に関する公正競争規約」、「ハム・ソーセージ類の表示に関する公正競争規約」、「発酵乳・乳酸菌飲料の表示に関する公正競争規約」…。これらは2021年6月に改正された規約ですが、いずれも主に食品表示基準との整合性を図るための改正で、「原料原産地名」の事項の追加などがされています。
新たな加工食品の原料原産地表示制度は2017年に施行されたものですが、2022年3月31日で経過措置期間が終了しますので、その前に改めて主な改正内容を整理してみたいと思います。
★原料原産地表示の対象
消費者への情報提供を目的として、国内で製造又は加工された全ての加工食品（輸入品を除く）。
★対象原材料
原材料に占める重量割合が最も高い原材料（重量割合上位１位の原材料）。ただし、食品表示基準別表15の１に掲げる22食品群と、農産物漬物等の５品目は個別に原料原産地の規定があり、対象となる原材料を定めています。また、他の法律の規定に基づき、食品表示基準の原料原産地表示の規定が適用されないものもありますので、食品表示基準Q&amp;A（原原-2）をご参照ください。</t>
    <phoneticPr fontId="16"/>
  </si>
  <si>
    <t>食品の健康度をひと目で　米タフツ大が新指標</t>
    <phoneticPr fontId="16"/>
  </si>
  <si>
    <t>さまざまな食品の健康度を、栄養素などに基づいて１から１００までの分かりやすい数値で評価する手法を、米タフツ大の研究チームが考案した。「フードコンパス」と名付けた新指標を使い、米国で人気がある食品や料理、飲料の健康度をランキングした。
　数値が大きいほど健康度が高く、小さくなると健康度が低い。チームは７０以上を「おすすめ」、６９～３１は「適度に」、３０以下は「控えめに」と推奨の目安を示した。
　最も高い１００と評価されたのは果物のラズベリー。生で食べるのを勧める。ナッツのアーモンドや野菜カレーも９０以上だった。ツナサラダやコーヒーもおすすめに分類された。
　さつまいもチップスや鶏むね肉のグリル、チキンバーガーなどは５０以上。適度に食べることを推奨する。
　プリンや即席麺、チーズバーガーなどは評価が低かった。ジャンクフードはカロリーが高い一方で栄養に乏しく、肥満や生活習慣病の原因にもなる。あまり食べ過ぎない方がよさそうだ。　食品の健康度の評価法は他にもあるが、限られた項目に基づくものが多い。何を食べたら体にいいのか消費者に分かりにくいのが難点だった。
　チームは、ビタミンやミネラルなどの栄養素に加え、食物繊維や炭水化物、塩分、糖分、脂質など９分類５４項目を総合的に評価。最新の科学的データに基づき、体の機能を高めるプラス面と、病気のリスクとなるマイナス面の両方を考慮して単一の数字で示した。食品会社や外食産業に利用してもらうほか、新たな食品表示への反映を目指している。</t>
    <phoneticPr fontId="16"/>
  </si>
  <si>
    <t>サプリ市場、初の１兆円超え　コロナ禍、健康志向追い風</t>
    <phoneticPr fontId="16"/>
  </si>
  <si>
    <t>新型コロナウイルスの感染拡大で消費者の健康志向や免疫への関心が高まったことを背景に、サプリメントの販売が好調だ。民間調査会社によると市場規模は今年初めて１兆円を超える見通しで、食品メーカーなどは拡大する需要の取り込みへ、商品開発やプロモーションに力を入れている。「睡眠サプリ市場はどんどん伸びていく」。サントリーウエルネスの担当者は１０日、来年１月から販売する機能性表示食品「サントリー快眠セサミン」の説明会でこう指摘した。加齢や生活様式の変化により、睡眠に悩みを持つ人の利用を見込む。
サプリメントは、特定の成分を錠剤や粉末にした健康食品の一種。平成２７年に企業の責任で健康への効果を表示できる機能性表示食品制度がスタートしたことなどで、大手メーカーの開発も活発化した。厚生労働省の令和元年の国民健康・栄養調査によると、サプリのような健康食品を摂取していると答えた人は既に３割超に上っており、調査会社の富士経済はコロナ禍を背景とした「特需的な追い風」（同社）があった昨年と同様の傾向が続き、今年の市場規模は前年比３・４％増の１兆７７億円と、初の１兆円超えを見込んでいる。
特にスポーツ愛好家に支持されてきたプロテイン類は、在宅時間の増加に伴う〝コロナ太り〟対策として顧客層が拡大。明治ホールディングスは今年度上半期、タンパク質を多く含む「ザバス」ブランドをはじめとした栄養関係事業の営業利益が前年同期比で１３・６％伸長。担当者は「筋肉質な男性向けとの商品イメージだったが、女性にも注目されている」と話す。
また、巣ごもり期間中に食生活の乱れを気にする層が増えたことで、青汁類の人気が復活。味の素は、世界最小の葉野菜を原料とした「マンカイ」を７月から自社サイトで発売、新規需要の開拓に乗り出した。
サプリは法律上、医薬品とは厳格に区分され予防や治療の効果はうたえない。</t>
    <phoneticPr fontId="16"/>
  </si>
  <si>
    <t>睡眠市場に通販最大手サントリーが参入 「快眠セサミン」発売</t>
    <phoneticPr fontId="16"/>
  </si>
  <si>
    <t>加齢による睡眠時間の低下や働き方改革に伴い、効率的で質の良い睡眠が求められる中、食品業界は5年ほど前から睡眠ビジネスにアプローチしてきたが、来年1月19日から通販最大手のサントリーウエルネスが機能性表示食品「快眠セサミン」を通販で発売し、睡眠市場に参入する。健康食品や化粧品など年間200万人以上の顧客をカバーしている企業だけに、同社の参入による市場の加速は間違いない。
1日3粒で、セサミン類が睡眠の質（寝つき、眠りの深さ、寝覚め）を向上させ、L-テアニンが起床時の疲労感を軽減させる効果がある機能性表示食品として発売。L-テアニンには、睡眠の質の一部である起床時の疲労感を軽減する機能があることが報告されている。同社では、加齢や生活様式の変化などによって睡眠に悩みを持つ人を対象に発売。90粒／30日分、販売価格は4千800円（税別）。
睡眠市場には医薬品の睡眠改善薬も出回っているが、5年ほど前から注目されてきたのは睡眠をサポートする栄養素（グリシン、テアニン、GABAなどのアミノ酸）を含んだサプリメントや機能性食品、ドリンクなどが各社から発売されたため。味の素社や大塚製薬、ヤクルトヘルスフーズ、ハウスウェルネスフーズ、アサヒ飲料、アサヒグループ食品、エスビー食品、ロッテ、ライオン、大正製薬、小林製薬、江崎グリコ、カルビー、ファンケルなど各社がサプリメントや加工食品、飲料などで積極的に展開。その背景には、コロナ禍でのストレスやリモートワークなどによる生活リズムの変化が睡眠の質を低下させていることもある。「睡眠とコーヒー」は一見相反するようだが、ネスレ日本も体験型カフェ「ネスカフェ睡眠カフェ」を展開。このほか、乳業や飲料、調味料系企業なども参入を計画している。サントリーでは今年の睡眠サプリ市場は120億円規模とし、直近5年間で2倍に拡大と分析。キャンペーン応募者を対象に、対話アプリ「LINE」で睡眠タイプに合わせた専門家のアドバイスが無料で受けられるサービスも展開する。</t>
    <phoneticPr fontId="16"/>
  </si>
  <si>
    <t>株式会社マルハチ村松における調味料の不適正表示に対する措置について</t>
    <phoneticPr fontId="16"/>
  </si>
  <si>
    <t>農林水産省は、株式会社マルハチ村松（本社:静岡県焼津市城之腰65-1。法人番号9080001015238。以下「マルハチ村松」という。）が、自らが製造し、表示責任者である調味料の原材料名について、販売先事業者へ提出した品質規格書に、使用した原材料を表示せず、又は使用していない原材料を表示するなど虚偽の表示をし、業務用加工食品として販売したことを確認しました。このため、本日、マルハチ村松に対し、食品表示法に基づき、表示の是正と併せて、原因の究明・分析の徹底、再発防止対策の実施等について指示を行いました。
1.経過
農林水産省関東農政局が、令和2年6月9日から令和3年11月29日までの間、マルハチ村松に対し、食品表示法（平成25年法律第70号。以下「法」という。）第8条第2項の規定に基づく立入検査を行いました。
この結果、農林水産省は、マルハチ村松が、自らが製造し、表示責任者である調味料23商品の原材料名について、別紙1のとおり虚偽の表示をして、平成20年4月1日から令和2年3月31日までの間に、合計3,781,698kgを業務用加工食品として販売したことを確認しました。
なお、マルハチ村松が行った違反行為の内容は以下(1)から(4)までのとおりです。
(1) 使用した原材料を表示しなかったこと（別紙1の1から15まで）
(2) 使用した原材料を表示せず、かつ、使用していない原材料を表示したこと（別紙1の16から20まで）
(3) 使用していない原材料を表示したこと（別紙1の21）
(4) 使用した原材料を重量順に表示しなかったこと（別紙1の22から23まで）
2.措置
マルハチ村松が行った上記1．の行為は、法附則第6条による改正前の農林物資の規格化及び品質表示の適正化に関する法律（昭和25年法律第175号）第19条の13第1項の規定に基づき定められた加工食品品質表示基準（平成12年農林水産省告示第513号）第4条の2第1項第2号、第5項第1号及び第6条第3号並びに法第4条第1項の規定に基づき定められた食品表示基準（平成27年内閣府令第10号）第10条第1項第4号及び第14条において準用する第9条第1項第13号の規定に違反するものです（別紙2参照）。
このため、農林水産省は、マルハチ村松に対し、食品表示法第6条第1項の規定に基づき、以下の内容の指示を行いました</t>
    <phoneticPr fontId="16"/>
  </si>
  <si>
    <t>令和3年度「残留農薬等研修会」開催のご案内</t>
    <phoneticPr fontId="16"/>
  </si>
  <si>
    <t>今般、食品衛生検査機関における試験検査実務関係者等を対象に標記研修会を下記により開催いたします。この研修会はzoomを使用したオンラインセミナー形式で実施することといたします。
開催日時	：	 令和4年2月4日（金）13:25～16:05（13:10接続開始）
対　　　象	：	食品衛生検査機関における試験検査実務関係者等
目　　　的	：	残留農薬等の分析法の基礎的事項及びミニカラムについて検査機器関連会社からの情報と国立医薬品食品衛生研究所のご担当官からの講演により理解を深める。なお、本研修会はオンラインセミナー方式で実施する。
参 加 費	：	正会員 　5,500円／１名（消費税込）
非会員 　8,250円／１名（消費税込）
申込期限	：	令和4年1月24日（月）
申込方法	：	
下記URLより必要事項を入力し、内容を確認の上、「送信する」ボタンを押してください。</t>
    <phoneticPr fontId="16"/>
  </si>
  <si>
    <t>http://ariafh.or.jp/information/kensyu220204.html</t>
    <phoneticPr fontId="16"/>
  </si>
  <si>
    <t>はちみつのグリホサート基準値改正について</t>
    <phoneticPr fontId="16"/>
  </si>
  <si>
    <t xml:space="preserve">2021年12月17日付けで基準値の改正（施行通知）が行われております。
それに伴い、はちみつのグリホサートの基準値が一律基準(0.01ppm)から0.05ppmへ変更となりました。（2021年12月17日より適用）
その他の農薬についても改正が行われておりますので、詳細は「食品、添加物等の規格基準の一部を改正する件について」をご参照ください。
https://www.mhlw.go.jp/stf/seisakunitsuite/bunya/kenkou_iryou/shokuhin/zanryu/sekoutsuchi.html
 </t>
    <phoneticPr fontId="16"/>
  </si>
  <si>
    <t>https://www.nouyaku-bunseki.net/topics/view/232</t>
    <phoneticPr fontId="16"/>
  </si>
  <si>
    <t>今週の新型コロナ 新規感染者数　世界で531万人(対前週の増加に対して更に100万人増加)　</t>
    <rPh sb="0" eb="2">
      <t>コンシュウ</t>
    </rPh>
    <rPh sb="9" eb="15">
      <t>シンキカンセンシャスウ</t>
    </rPh>
    <rPh sb="22" eb="24">
      <t>マンニン</t>
    </rPh>
    <rPh sb="25" eb="26">
      <t>タイ</t>
    </rPh>
    <rPh sb="26" eb="28">
      <t>ゼンシュウ</t>
    </rPh>
    <rPh sb="29" eb="31">
      <t>ゾウカ</t>
    </rPh>
    <rPh sb="32" eb="33">
      <t>タイ</t>
    </rPh>
    <rPh sb="35" eb="36">
      <t>サラ</t>
    </rPh>
    <rPh sb="40" eb="41">
      <t>マン</t>
    </rPh>
    <rPh sb="41" eb="42">
      <t>ニン</t>
    </rPh>
    <rPh sb="42" eb="44">
      <t>ゾウカ</t>
    </rPh>
    <phoneticPr fontId="5"/>
  </si>
  <si>
    <t xml:space="preserve">
世界の新規感染者数: 4531万人で感染拡大 　世界は第4波に入る。
北半球の平均気温が下がってきているのでリバウンド　第4波がはじまるか心配。</t>
    <rPh sb="1" eb="3">
      <t>セカイ</t>
    </rPh>
    <rPh sb="4" eb="6">
      <t>シンキ</t>
    </rPh>
    <rPh sb="6" eb="10">
      <t>カンセンシャスウ</t>
    </rPh>
    <rPh sb="16" eb="18">
      <t>マンニン</t>
    </rPh>
    <rPh sb="19" eb="23">
      <t>カンセンカクダイ</t>
    </rPh>
    <rPh sb="25" eb="27">
      <t>セカイ</t>
    </rPh>
    <rPh sb="28" eb="29">
      <t>ダイ</t>
    </rPh>
    <rPh sb="30" eb="31">
      <t>ハ</t>
    </rPh>
    <rPh sb="32" eb="33">
      <t>ハイ</t>
    </rPh>
    <rPh sb="36" eb="39">
      <t>キタハンキュウ</t>
    </rPh>
    <rPh sb="40" eb="44">
      <t>ヘイキンキオン</t>
    </rPh>
    <rPh sb="45" eb="46">
      <t>サ</t>
    </rPh>
    <rPh sb="61" eb="62">
      <t>ダイ</t>
    </rPh>
    <rPh sb="63" eb="64">
      <t>ナミ</t>
    </rPh>
    <rPh sb="70" eb="72">
      <t>シンパイ</t>
    </rPh>
    <phoneticPr fontId="5"/>
  </si>
  <si>
    <t>Reported 12/26　 7:22 (前週より531万人増加) 　　世界は感染　第四波が進行中</t>
    <rPh sb="22" eb="24">
      <t>ゼンシュウ</t>
    </rPh>
    <rPh sb="23" eb="24">
      <t>シュウ</t>
    </rPh>
    <rPh sb="24" eb="25">
      <t>ゼンシュウ</t>
    </rPh>
    <rPh sb="29" eb="31">
      <t>マンニン</t>
    </rPh>
    <rPh sb="31" eb="32">
      <t>ゾウ</t>
    </rPh>
    <rPh sb="32" eb="33">
      <t>カ</t>
    </rPh>
    <rPh sb="37" eb="39">
      <t>セカイ</t>
    </rPh>
    <rPh sb="40" eb="42">
      <t>カンセン</t>
    </rPh>
    <rPh sb="43" eb="45">
      <t>ダイヨン</t>
    </rPh>
    <rPh sb="45" eb="46">
      <t>ナミ</t>
    </rPh>
    <rPh sb="47" eb="50">
      <t>シンコウチュウ</t>
    </rPh>
    <phoneticPr fontId="5"/>
  </si>
  <si>
    <t xml:space="preserve">世界的な第三波の大型感染は終息を迎えている。
・第一波　中国武漢発　全世界的な流行期　　2020/3-2021/3
・第二波　イギリス・南アフリカ変異株による欧州流行　2021/3-6
・第三波　δインド変異株による東南アジア・中東流行　2021/7-
</t>
    <rPh sb="0" eb="2">
      <t>セカイ</t>
    </rPh>
    <rPh sb="2" eb="3">
      <t>テキ</t>
    </rPh>
    <rPh sb="4" eb="6">
      <t>ダイサン</t>
    </rPh>
    <rPh sb="6" eb="7">
      <t>ハ</t>
    </rPh>
    <rPh sb="8" eb="10">
      <t>オオガタ</t>
    </rPh>
    <rPh sb="10" eb="12">
      <t>カンセン</t>
    </rPh>
    <rPh sb="13" eb="15">
      <t>シュウソク</t>
    </rPh>
    <rPh sb="16" eb="17">
      <t>ムカ</t>
    </rPh>
    <rPh sb="24" eb="27">
      <t>ダイイッパ</t>
    </rPh>
    <rPh sb="28" eb="30">
      <t>チュウゴク</t>
    </rPh>
    <rPh sb="30" eb="32">
      <t>ブカン</t>
    </rPh>
    <rPh sb="32" eb="33">
      <t>ハツ</t>
    </rPh>
    <rPh sb="34" eb="38">
      <t>ゼンセカイテキ</t>
    </rPh>
    <rPh sb="39" eb="42">
      <t>リュウコウキ</t>
    </rPh>
    <rPh sb="60" eb="63">
      <t>ダイニハ</t>
    </rPh>
    <rPh sb="69" eb="70">
      <t>ミナミ</t>
    </rPh>
    <rPh sb="74" eb="76">
      <t>ヘンイ</t>
    </rPh>
    <rPh sb="76" eb="77">
      <t>カブ</t>
    </rPh>
    <rPh sb="80" eb="82">
      <t>オウシュウ</t>
    </rPh>
    <rPh sb="82" eb="84">
      <t>リュウコウ</t>
    </rPh>
    <rPh sb="96" eb="98">
      <t>ダイサン</t>
    </rPh>
    <rPh sb="98" eb="99">
      <t>ナミ</t>
    </rPh>
    <rPh sb="104" eb="107">
      <t>ヘンイカブ</t>
    </rPh>
    <rPh sb="110" eb="112">
      <t>トウナン</t>
    </rPh>
    <rPh sb="116" eb="118">
      <t>チュウトウ</t>
    </rPh>
    <rPh sb="118" eb="120">
      <t>リュウコウ</t>
    </rPh>
    <phoneticPr fontId="109"/>
  </si>
  <si>
    <r>
      <rPr>
        <b/>
        <sz val="18"/>
        <color rgb="FFFF0000"/>
        <rFont val="ＭＳ Ｐゴシック"/>
        <family val="2"/>
        <charset val="128"/>
      </rPr>
      <t>　　　　　　　　日本国内のワクチン接種状況</t>
    </r>
    <r>
      <rPr>
        <b/>
        <sz val="18"/>
        <color rgb="FFFF0000"/>
        <rFont val="Arial"/>
        <family val="2"/>
      </rPr>
      <t xml:space="preserve">      </t>
    </r>
    <r>
      <rPr>
        <b/>
        <sz val="12"/>
        <color rgb="FFFF0000"/>
        <rFont val="Arial"/>
        <family val="2"/>
      </rPr>
      <t>https://github.com/owid/covid-19-data/blob/master/public/data/vaccinations/country_data/Japan.csv</t>
    </r>
    <r>
      <rPr>
        <b/>
        <sz val="18"/>
        <color rgb="FFFF0000"/>
        <rFont val="Arial"/>
        <family val="2"/>
      </rPr>
      <t xml:space="preserve">
</t>
    </r>
    <r>
      <rPr>
        <b/>
        <sz val="18"/>
        <color rgb="FFFF0000"/>
        <rFont val="ＭＳ Ｐゴシック"/>
        <family val="2"/>
        <charset val="128"/>
      </rPr>
      <t xml:space="preserve">　　　　　　　　  　 </t>
    </r>
    <r>
      <rPr>
        <b/>
        <sz val="18"/>
        <color rgb="FFFF0000"/>
        <rFont val="Arial"/>
        <family val="2"/>
      </rPr>
      <t>1</t>
    </r>
    <r>
      <rPr>
        <b/>
        <sz val="18"/>
        <color rgb="FFFF0000"/>
        <rFont val="ＭＳ Ｐゴシック"/>
        <family val="2"/>
        <charset val="128"/>
      </rPr>
      <t>回接種回数</t>
    </r>
    <r>
      <rPr>
        <b/>
        <sz val="18"/>
        <color rgb="FFFF0000"/>
        <rFont val="Arial"/>
        <family val="2"/>
      </rPr>
      <t xml:space="preserve">	2</t>
    </r>
    <r>
      <rPr>
        <b/>
        <sz val="18"/>
        <color rgb="FFFF0000"/>
        <rFont val="ＭＳ Ｐゴシック"/>
        <family val="2"/>
        <charset val="128"/>
      </rPr>
      <t>回数接種　　ワクチン接種率             接種率が頭落ち状態</t>
    </r>
    <r>
      <rPr>
        <b/>
        <sz val="18"/>
        <color rgb="FFFF0000"/>
        <rFont val="Arial"/>
        <family val="2"/>
      </rPr>
      <t xml:space="preserve">
12</t>
    </r>
    <r>
      <rPr>
        <b/>
        <sz val="18"/>
        <color rgb="FFFF0000"/>
        <rFont val="ＭＳ Ｐゴシック"/>
        <family val="2"/>
        <charset val="128"/>
      </rPr>
      <t>月</t>
    </r>
    <r>
      <rPr>
        <b/>
        <sz val="18"/>
        <color rgb="FFFF0000"/>
        <rFont val="Arial"/>
        <family val="2"/>
      </rPr>
      <t>23</t>
    </r>
    <r>
      <rPr>
        <b/>
        <sz val="18"/>
        <color rgb="FFFF0000"/>
        <rFont val="ＭＳ Ｐゴシック"/>
        <family val="2"/>
        <charset val="128"/>
      </rPr>
      <t>日（木）</t>
    </r>
    <r>
      <rPr>
        <b/>
        <sz val="18"/>
        <color rgb="FFFF0000"/>
        <rFont val="Arial"/>
        <family val="2"/>
      </rPr>
      <t xml:space="preserve">    100,262,404	98,472,531</t>
    </r>
    <r>
      <rPr>
        <b/>
        <sz val="18"/>
        <color rgb="FFFF0000"/>
        <rFont val="ＭＳ Ｐゴシック"/>
        <family val="2"/>
        <charset val="128"/>
      </rPr>
      <t>　</t>
    </r>
    <r>
      <rPr>
        <b/>
        <sz val="18"/>
        <color rgb="FFFF0000"/>
        <rFont val="Arial"/>
        <family val="2"/>
      </rPr>
      <t xml:space="preserve"> </t>
    </r>
    <r>
      <rPr>
        <b/>
        <sz val="18"/>
        <color rgb="FFFF0000"/>
        <rFont val="ＭＳ Ｐゴシック"/>
        <family val="2"/>
        <charset val="128"/>
      </rPr>
      <t>　　79.6.1</t>
    </r>
    <r>
      <rPr>
        <b/>
        <sz val="18"/>
        <color rgb="FFFF0000"/>
        <rFont val="Arial"/>
        <family val="2"/>
      </rPr>
      <t xml:space="preserve">%                 </t>
    </r>
    <r>
      <rPr>
        <b/>
        <sz val="18"/>
        <color rgb="FFFF0000"/>
        <rFont val="ＭＳ Ｐゴシック"/>
        <family val="2"/>
        <charset val="128"/>
      </rPr>
      <t xml:space="preserve">　   </t>
    </r>
    <r>
      <rPr>
        <b/>
        <sz val="18"/>
        <color rgb="FFFF0000"/>
        <rFont val="Arial"/>
        <family val="2"/>
      </rPr>
      <t xml:space="preserve">  2</t>
    </r>
    <r>
      <rPr>
        <b/>
        <sz val="18"/>
        <color rgb="FFFF0000"/>
        <rFont val="ＭＳ Ｐゴシック"/>
        <family val="2"/>
        <charset val="128"/>
      </rPr>
      <t>回接種に関しては、すでに78.2</t>
    </r>
    <r>
      <rPr>
        <b/>
        <sz val="18"/>
        <color rgb="FFFF0000"/>
        <rFont val="Arial"/>
        <family val="2"/>
      </rPr>
      <t>%</t>
    </r>
    <r>
      <rPr>
        <b/>
        <sz val="18"/>
        <color rgb="FFFF0000"/>
        <rFont val="ＭＳ Ｐゴシック"/>
        <family val="2"/>
        <charset val="128"/>
      </rPr>
      <t>程度、</t>
    </r>
    <r>
      <rPr>
        <b/>
        <sz val="18"/>
        <color rgb="FFFF0000"/>
        <rFont val="Arial"/>
        <family val="2"/>
      </rPr>
      <t xml:space="preserve">	
----------------------------------------------------------------------------------------    </t>
    </r>
    <rPh sb="64" eb="67">
      <t>シュヨウコク</t>
    </rPh>
    <rPh sb="67" eb="68">
      <t>チュウ</t>
    </rPh>
    <rPh sb="76" eb="78">
      <t>ガンバ</t>
    </rPh>
    <rPh sb="79" eb="80">
      <t>ハジマンカイガンバ</t>
    </rPh>
    <rPh sb="138" eb="139">
      <t>カイ</t>
    </rPh>
    <rPh sb="171" eb="173">
      <t>セッシュ</t>
    </rPh>
    <rPh sb="173" eb="174">
      <t>リツ</t>
    </rPh>
    <rPh sb="175" eb="176">
      <t>アタマ</t>
    </rPh>
    <rPh sb="176" eb="177">
      <t>オ</t>
    </rPh>
    <rPh sb="178" eb="180">
      <t>ジョウタイ</t>
    </rPh>
    <rPh sb="244" eb="247">
      <t>カイセッシュ</t>
    </rPh>
    <rPh sb="248" eb="249">
      <t>カン</t>
    </rPh>
    <rPh sb="257" eb="259">
      <t>テイド</t>
    </rPh>
    <phoneticPr fontId="109"/>
  </si>
  <si>
    <t>新型指定感染症情報  新規死者数 88</t>
    <rPh sb="0" eb="2">
      <t>シンガタ</t>
    </rPh>
    <rPh sb="2" eb="4">
      <t>シテイ</t>
    </rPh>
    <rPh sb="4" eb="7">
      <t>カンセンショウ</t>
    </rPh>
    <rPh sb="7" eb="9">
      <t>ジョウホウ</t>
    </rPh>
    <rPh sb="11" eb="13">
      <t>シンキ</t>
    </rPh>
    <rPh sb="13" eb="16">
      <t>シシャスウ</t>
    </rPh>
    <phoneticPr fontId="5"/>
  </si>
  <si>
    <t>米食品医薬品局がコロナ経口治療薬の緊急使用許可を承認 初の自宅療法に</t>
  </si>
  <si>
    <t xml:space="preserve">冬至の外食売上高3.8億ドル、コロナ前水準 - NNA ASIA・香港・サービス 　NNA ASIA </t>
  </si>
  <si>
    <t>デジタル活用の2021年中国国際名酒博覧会が開幕　秋田魁新報社</t>
  </si>
  <si>
    <t xml:space="preserve">（国税庁事業）スイス・日本産酒類輸出オンライン商談会 | イベント情報 - ジェトロ </t>
  </si>
  <si>
    <t>カナダでＢＳＥ発生…韓国政府、牛肉輸入検疫を中断 | Joongang Ilbo | 中央日報</t>
  </si>
  <si>
    <t xml:space="preserve">食品の健康度をひと目で 米タフツ大が新指標 - 47NEWS </t>
  </si>
  <si>
    <t>蘇行政院長、福島産食品輸入巡り「食の安全第一」強調／台湾 (2021年12月20日) - エキサイトニュース</t>
  </si>
  <si>
    <t>インド、農産品の先物取引停止　食品価格高騰で（ロイター） - Yahoo!ニュース</t>
  </si>
  <si>
    <t xml:space="preserve">【シンガポール】米社の培養鶏肉新製品、食品庁が販売認可［食品］ - 47NEWS </t>
  </si>
  <si>
    <t>タイで昆虫成分配合食品の開発進む　国も販路開拓支援 - 日本食糧新聞電子版</t>
  </si>
  <si>
    <t>https://news.livedoor.com/topics/detail/21399789/</t>
    <phoneticPr fontId="16"/>
  </si>
  <si>
    <t>https://www.nna.jp/news/show/2279488</t>
    <phoneticPr fontId="16"/>
  </si>
  <si>
    <t>https://www.sakigake.jp/news/article/20211222PR0044/</t>
    <phoneticPr fontId="16"/>
  </si>
  <si>
    <t>2021年中国国際名酒博覧会（China International Famous Alcoholic Drinks Exposition）が12月17日、中国南西部の四川省宜賓市で開幕した。「強い蒸留酒の中心地宜賓は、その芳香で世界を魅了する」をテーマに、中国酒類協会（China Alcoholic Drinks Association）が主催し、宜賓市人民政府と五糧液集団（Wuliangye Group）が共催した。博覧会は国際的な拡大、管理、ブランド戦略、生産の観点から最新の技術と手法を採用することにより、中国国際名酒博覧会を現在と未来に向けて共同で構築しつつ、デジタル能力の全面的活用、国際的業界の技術とデジタル化の利用促進を目的として、オンライン/オフラインの結合モデルを展開した。
▽オンライン/オフライン結合モデルで将来も有効なデジタル化中国国際名酒博覧会の構築
今年は遵義、濾州を含む6大蒸留酒産地からの酒の出展を歓迎、主要ブランドの中から中国の名酒生産者である茅台（Moutai）と五糧液（Wuliangye）、国際的な食前酒メーカーのペルノ・リカール（Pernod Ricard）とレミーマルタン（Remy Martin）などからの展示がある。博覧会での活動は、開会式、商品展示会、五糧液の考古学的調査Archaeological Wuliangyeプロジェクトと五糧液12.18スーパーファンフェスティバルの結果を発表する記者会見など、有意義で刺激的な行事が含まれていた。12月10日から20日までは、疫病流行後の市場発展を刺激する印象的な行事の創出を目標に、JD.com（京東）、Tmall（天猫）、Taobao（淘宝網）のショッピングプラットフォーム上で12.18 Online International Famous Alcoholic Shopping Festival（オンライン国際名酒ショッピングフェスティバル）が紹介された。五糧液集団、Sichuan Liquor &amp; Tea Group、その他の有名な酒類メーカーや、宜賓の地元のワイン醸造業者、業界チェーンの関連原料生産者のすべてがフェスティバルに参加した。</t>
    <phoneticPr fontId="16"/>
  </si>
  <si>
    <t>https://www.jetro.go.jp/events/afg/0554a97659e04be1.html</t>
    <phoneticPr fontId="16"/>
  </si>
  <si>
    <t>https://japanese.joins.com/JArticle/285893</t>
    <phoneticPr fontId="16"/>
  </si>
  <si>
    <t>https://www.47news.jp/news/7163372.html</t>
    <phoneticPr fontId="16"/>
  </si>
  <si>
    <t>https://www.excite.co.jp/news/article/Jpcna_CNA_20211220_202112200006/</t>
    <phoneticPr fontId="16"/>
  </si>
  <si>
    <t>https://news.yahoo.co.jp/articles/24f8c2042445614e507863fcdd85c2c2850efc2c</t>
    <phoneticPr fontId="16"/>
  </si>
  <si>
    <t>https://www.47news.jp/economics/nna/7190157.html</t>
    <phoneticPr fontId="16"/>
  </si>
  <si>
    <t>https://news.nissyoku.co.jp/news/kwsk20211210100854785</t>
    <phoneticPr fontId="16"/>
  </si>
  <si>
    <t>東南アジアのタイで、官民挙げて昆虫を原材料とした食品の開発が進んでいる。商務省は農家の収入拡大につながるとして、タイが自由貿易協定（FTA）を締結する諸外国に呼び掛けて輸出を拡大したい考え。一方、メーカー各社も売上げの向上につながる可能性があるとみて、新商品の開発に力を入れる。ペットフード向けに製品化し、温室効果ガスの発生が少ない完全循環型の生産体制を構築しようという動きもある。商務省貿易交渉局は、新型コロナの感染拡大で影響を受けた国内の食品メーカーを救済する一つとして、昆虫を原材料とした食品の販路拡大を挙げる。タイや文化的に近い隣国ラオス、カンボジアなどでは、古くから昆虫そのものを食す習慣があり、その調理方法も多彩に存在する。
日本にいるカナブンにも似たコガネムシ科の昆虫は、ラオスではサッと素揚げしてスナック菓子のように食べる。筆者も現地で食べたことがあるが、ポップコーンよりも香ばしくてクセがなく、老若男女問わずに日常のおやつとなっている。あの昆虫菓子を応用すれば、日本人も間違いなく食べられる。こうした伝統とノウハウを利用して、昆虫食文化のある中国市場やアジア一円、さらには欧米など新興市場にも販路を拡大しようというのがタイ政府の考えだ。タイは世界18ヵ国・地域とFTAを締結し、こうした国や地域への輸出には関税がかからない。すでに受け入れられやすい昆虫スナックなどの商品開発と国内販売を始めており、来年にも本格輸出したい意向だ。</t>
    <phoneticPr fontId="16"/>
  </si>
  <si>
    <t>米食品医薬品局（ＦＤＡ）は２２日、米ファイザーの新型コロナウイルス経口治療薬「パクスロビド」の緊急使用を承認したと発表した。自宅で服用可能な新型コロナの飲み薬が米国で承認されたのは初めてで、急拡大するオミクロン株の新たな対策として期待されている。ＦＤＡによると、軽・中度の症状のある成人および１２歳以上の患者（体重４０キロ以上）で、重症化リスクのある人が対象となる。ＦＤＡの幹部は声明で「新たな変異株が出現するなど、パンデミック（世界的大流行）の重要な時期において、今回の承認は新型コロナと戦うための新たなツールを提供し、重症化リスクの高い患者に抗ウイルス治療を受けやすくする」と述べた。
　　ファイザーの臨床試験データによると、パクスロビドは重症化リスクのある患者の入院や死亡の予防で約９０％有効。さらに、直近の研究データはオミクロン株に対しても効果がある可能性を示しているという。ファイザーは米国内で即時出荷を開始する用意があるとし、２０２２年の製造見通しを治療８０００万回分から１億２０００万回分に引き上げた。ホワイトハウスのコロナ対策調整官を務めるジェフ・ザイエンツ氏は、米政府は１月までに治療２６万５０００回分を調達する予定で、その後数カ月にわたり供給が増える見通しだと述べた。米政府は、発注済みの１０００万回分を６カ月以内に確保すると見込んでいる。
　　ジョンズ・ホプキンス健康安全保障センターのアメシュ・アダルジャ上級研究員は、「パクスロビドの使用承認は大きな節目で、新型コロナを現在よりもはるかに処置可能な感染症にするためにまた一歩前進する」と指摘。ただ、当面は供給が少ないと見込まれるほか、最適な使用のためには診断をすぐに受ける必要があることが問題だとした。ファーザーはこれまで、年内に治療１８万回分を出荷する用意があるとしている。米政府の治療１０００万回分の供給契約では治療当たり価格は５３０ドル。ＦＤＡによると、パクスロビドは処方箋があれば入手できる。服用は症状が出現してから５日以内かつコロナと診断されてから可能な限り早期に開始する必要があるとした。１２時間おきに５日間の服用となる。ファイザーは、２０２２年にＦＤＡの正式承認を申請する考えを明らかにした。</t>
    <phoneticPr fontId="16"/>
  </si>
  <si>
    <t>飲食業界団体、香港餐飲聯業協会（ＨＫＦＯＲＴ）の黄家和（サイモン・ウォン）会長によると、冬至に当たる21日の外食売上高は３億8,000万HKドル（約55億6,000万円）だった。先週末の売り上げを合わせると16億HKドルに上り、新型コロナウイルス流行前と同水準だったという。22日付…
関連国・地域： 香港
関連業種： 食品・飲料／サービス／マクロ・統計・その他経済…その他</t>
    <phoneticPr fontId="16"/>
  </si>
  <si>
    <t>国税庁（実施：ジェトロ）は、輸出を目指す酒類事業者の皆様に海外バイヤーとの商談機会を提供すべく、今後の輸出が期待されるフロンティア地域（計5か国を予定）のバイヤーとの日本産酒類輸出オンライン商談会を実施します。第1弾としてスイスのバイヤーとの商談会を実施します。皆様からのご応募をお待ちしています。なお、商談会実施国の新型コロナウイルスの感染拡大等による事業内容の変更や中止の可能性がある旨ご承知おきください。
※国税庁事業として、今年度2月～3月にかけて他国でも商談会を実施予定です。詳細は決まり次第ご案内します。</t>
    <phoneticPr fontId="16"/>
  </si>
  <si>
    <t>韓国政府が最近、非定型ＢＳＥ（牛海綿状脳症）が発生したカナダ産牛肉に対する輸入検疫を中断すると２１日、明らかにした。韓国農林畜産食品部はこの日、カナダ・アルバータ州の肥育牛農場で通称「狂牛病」と呼ばれる非定型ＢＳＥを発病する事実を確認し、カナダ産牛肉に対して輸入検疫を中断することにした。非定型ＢＳＥは汚染された飼料を通じて伝播し、過去に大きな社会的問題となった定形ＢＳＥとは違って８歳以上の高齢牛でごくたまに自然発生する病気で、他の個体には伝播しない。農食品部は検疫中断措置と同時にカナダ政府に今回のＢＳＥ発生に対する疫学関連情報を要求した。今後カナダ側から提供される情報を基に、公衆衛生上の影響を判断しながら検疫再開について決める計画だ。２１日現在、韓国にはカナダ産牛肉が４１トン輸入されているが、検疫中断で流通はしていない状況だ。今年のカナダ産牛肉の輸入量は１万６７６トン（１１月までの検疫基準）で、全体牛肉輸入量の２．６％を占めている。
　　これに先立ち、カナダ食品検査庁（ＣＦＩＡ）は１６日（現地時間）、カナダ・アルバータ州のある肥育牛農場で８．５歳の雌牛に非定型ＢＳＥ感染事実を確認し、２０日、国際獣疫事務局（ＯＩＥ）にこの事実を伝えた。カナダでＢＳＥが発生したのは２０１５年定形ＢＳＥが発生して以来、約６年ぶりだ。カナダは今年５月、ＯＩＥからＢＳＥで最も安全な国家で、リスクを無視できる国「危険無視国（ｎｅｇｌｉｇｉｂｌｅ　ＢＳＥ　ｒｉｓｋ　ｃｏｕｎｔｒｙ）」の地位を獲得していた。</t>
    <phoneticPr fontId="16"/>
  </si>
  <si>
    <t>さまざまな食品の健康度を、栄養素などに基づいて１から１００までの分かりやすい数値で評価する手法を、米タフツ大の研究チームが考案した。「フードコンパス」と名付けた新指標を使い、米国で人気がある食品や料理、飲料の健康度をランキングした。
　数値が大きいほど健康度が高く、小さくなると健康度が低い。チームは７０以上を「おすすめ」、６９～３１は「適度に」、３０以下は「控えめに」と推奨の目安を示した。最も高い１００と評価されたのは果物のラズベリー。生で食べるのを勧める。ナッツのアーモンドや野菜カレーも９０以上だった。ツナサラダやコーヒーもおすすめに分類された。さつまいもチップスや鶏むね肉のグリル、チキンバーガーなどは５０以上。適度に食べることを推奨する。
　プリンや即席麺、チーズバーガーなどは評価が低かった。ジャンクフードはカロリーが高い一方で栄養に乏しく、肥満や生活習慣病の原因にもなる。あまり食べ過ぎない方がよさそうだ。食品の健康度の評価法は他にもあるが、限られた項目に基づくものが多い。何を食べたら体にいいのか消費者に分かりにくいのが難点だった。
　チームは、ビタミンやミネラルなどの栄養素に加え、食物繊維や炭水化物、塩分、糖分、脂質など９分類５４項目を総合的に評価。最新の科学的データに基づき、体の機能を高めるプラス面と、病気のリスクとなるマイナス面の両方を考慮して単一の数字で示した。食品会社や外食産業に利用してもらうほか、新たな食品表示への反映を目指している。</t>
    <phoneticPr fontId="16"/>
  </si>
  <si>
    <t>（台北中央社）成長促進剤「ラクトパミン」を使用した豚肉の輸入継続が国民投票で決まったのを受け、福島など日本5県産食品の輸入解禁時期に関心が集まっている。蘇貞昌（そていしょう）行政院長（首相）は20日、食品の輸入において「政府の態度は一つだけ。それは食の安全を第一とすることだ」と述べ、科学的根拠に基づいて対応する姿勢を改めて示した。
桃園国際空港を視察した際、報道陣の質問に答えた。
　　台湾は2011年の東京電力福島第1原子力発電所事故以降、福島、茨城、栃木、群馬、千葉の5県産食品の輸入を禁止している。2018年11月の国民投票で5県産食品の禁輸継続が決まったが、その効力は昨年11月末で切れた。</t>
    <phoneticPr fontId="16"/>
  </si>
  <si>
    <t>インド証券取引委員会は２０日、食品価格の高騰を受け、主要農産品の先物取引を停止すると発表した。インドは植物油の世界最大の輸入国。大豆、大豆油、パーム原油、小麦、米、ひよこ豆、緑豆、菜種、カラシ先物の取引開始を１年間停止するほか、すでに取引されている限月については、新たなポジションを取ることを認めない。２００３年に先物取引が認められて以来、最も劇的な措置となる。取引業者のヘッジが難しくなり、市場の信認が低下する恐れもある。
インドでは食用油の価格が高騰し、政府が輸入関税を大幅に引き下げたが、国際市況の上昇で効果は限定的となっている。
インド油糧協会の代表はロイターに「筋違いな措置だが、食用油の高騰を懸念する政府には同情する」とし、国際市況は今後数カ月で落ち着くとみられ、１年ではなく３─４カ月の先物取引停止でもよかったのではないかとの見方を示した。
コンサルティング会社サンビン・グループの代表によると、食用油の輸入業者・取引業者はリスクヘッジのために国内取引所の先物を広範に利用しており、短期的に輸入が鈍化する見通しだ。</t>
    <phoneticPr fontId="16"/>
  </si>
  <si>
    <t xml:space="preserve">
販売が認可された人工培養の鶏胸肉（イート・ジャスト提供）
代替タンパク質を開発・製造する米新興企業イート・ジャストは、細胞培養で製造する人工鶏肉の新製品の販売認可がシンガポール食品庁から下りたと発表した。近く、中心部のホテルで試食会を行う。認可されたのは、細胞培養した鶏胸肉など。2022年には一部のホーカー（屋台）で、同製品を利用したメニューが販売される予定だ。イート・ジャストは動物の細胞から人工培養で作る食肉「クリーンミート」の開発を手掛ける。20年12月に人工鶏肉のナゲットの販売認可を食品庁から取得していた。培養鶏肉の商用販売の認可としては世界初だった。</t>
    <phoneticPr fontId="16"/>
  </si>
  <si>
    <t>欧州スーパー6社、ブラジル産牛肉の販売中止　アマゾン森林破壊で</t>
    <phoneticPr fontId="16"/>
  </si>
  <si>
    <t>欧州のスーパーマーケット６社は１５日、アマゾンの森林破壊を理由にブラジル産牛肉の販売を中止すると発表した。販売中止を明らかにしたのはオランダのアホールド・デレーズ傘下の２社や仏カルフールの子会社など。一部のスーパーは、来年から南米産の全ての牛肉販売を中止すると表明。コーンビーフやビーフジャーキーのみ販売を中止するスーパーもある。対象となる製品の多くは、ブラジルの食肉加工メーカーＪＢＳが生産に関与している。
今回のボイコットのきっかけとなったのは、ブラジルの報道機関「リポーター・ブラジル」による調査。これによると、ＪＢＳは違法に伐採された森林地区から間接的に牛を調達する「牛ロンダリング」に関与していたという。ＪＢＳはロイターに対し、違法な森林破壊は一切容認していないとし、これまでに同社の基準を満たさなかった１万４０００以上のサプライヤーとの取引を中止したと述べた。間接的なサプライヤーの監視は業界全体の課題だが、ＪＢＳは２０２５年までに対応できる体制を整える計画という。</t>
    <phoneticPr fontId="16"/>
  </si>
  <si>
    <t>https://news.yahoo.co.jp/articles/11f2ba4f78a6de3f2882b5029c1e407d6d026654</t>
    <phoneticPr fontId="16"/>
  </si>
  <si>
    <t>　</t>
    <phoneticPr fontId="16"/>
  </si>
  <si>
    <t>米国</t>
    <rPh sb="0" eb="2">
      <t>ベイコク</t>
    </rPh>
    <phoneticPr fontId="16"/>
  </si>
  <si>
    <t>香港</t>
    <rPh sb="0" eb="2">
      <t>ホンコン</t>
    </rPh>
    <phoneticPr fontId="16"/>
  </si>
  <si>
    <t>スイス</t>
    <phoneticPr fontId="16"/>
  </si>
  <si>
    <t>カナダ</t>
    <phoneticPr fontId="16"/>
  </si>
  <si>
    <t>台湾</t>
    <rPh sb="0" eb="2">
      <t>タイワン</t>
    </rPh>
    <phoneticPr fontId="16"/>
  </si>
  <si>
    <t>シンガポール</t>
    <phoneticPr fontId="16"/>
  </si>
  <si>
    <t>ブラジル</t>
    <phoneticPr fontId="16"/>
  </si>
  <si>
    <t>タイ</t>
    <phoneticPr fontId="16"/>
  </si>
  <si>
    <t>皆様  週刊情報2021-50を配信いたします</t>
    <phoneticPr fontId="5"/>
  </si>
  <si>
    <r>
      <t>大晦日まであと1週間をきりました。</t>
    </r>
    <r>
      <rPr>
        <b/>
        <sz val="12"/>
        <color indexed="9"/>
        <rFont val="ＭＳ Ｐゴシック"/>
        <family val="3"/>
        <charset val="128"/>
      </rPr>
      <t xml:space="preserve">
★普段なかなかブラッシングや拭取り掃除ができない場所を、全員で時間を決めて一斉に大掃除しましょう。
★こんなところに、こんなものが落ちている。場合によってはあってはならないものも見つけてしまうかもしれません。
</t>
    </r>
    <r>
      <rPr>
        <b/>
        <u/>
        <sz val="12"/>
        <color indexed="13"/>
        <rFont val="ＭＳ Ｐゴシック"/>
        <family val="3"/>
        <charset val="128"/>
      </rPr>
      <t>一年完璧に仕事が運ぶことはまず無いでしょう。</t>
    </r>
    <r>
      <rPr>
        <b/>
        <sz val="12"/>
        <color indexed="9"/>
        <rFont val="ＭＳ Ｐゴシック"/>
        <family val="3"/>
        <charset val="128"/>
      </rPr>
      <t xml:space="preserve">
★トラブルや事故は、いくつもの原因やうっかりが重なって発生します。軽微なうちに確実に対処しておきましょう。そうすれば、大事に至りません。</t>
    </r>
    <r>
      <rPr>
        <b/>
        <u/>
        <sz val="12"/>
        <color indexed="13"/>
        <rFont val="ＭＳ Ｐゴシック"/>
        <family val="3"/>
        <charset val="128"/>
      </rPr>
      <t>隅から隅まで一年の無事を感謝して磨き上げて下さい。</t>
    </r>
    <r>
      <rPr>
        <b/>
        <sz val="12"/>
        <color indexed="9"/>
        <rFont val="ＭＳ Ｐゴシック"/>
        <family val="3"/>
        <charset val="128"/>
      </rPr>
      <t xml:space="preserve">
★色々な思いと意外なゴミを発見したら職場で共有しましょう。 
（いつもと少し違う大掃除が出来るはず）</t>
    </r>
    <rPh sb="0" eb="3">
      <t>オオミソカ</t>
    </rPh>
    <rPh sb="8" eb="10">
      <t>シュウカン</t>
    </rPh>
    <rPh sb="138" eb="139">
      <t>ナ</t>
    </rPh>
    <rPh sb="173" eb="175">
      <t>ハッセイ</t>
    </rPh>
    <rPh sb="179" eb="181">
      <t>ケイビ</t>
    </rPh>
    <rPh sb="185" eb="187">
      <t>カクジツ</t>
    </rPh>
    <rPh sb="188" eb="190">
      <t>タイショ</t>
    </rPh>
    <rPh sb="205" eb="207">
      <t>ダイジ</t>
    </rPh>
    <rPh sb="208" eb="209">
      <t>イタ</t>
    </rPh>
    <rPh sb="235" eb="236">
      <t>クダ</t>
    </rPh>
    <rPh sb="241" eb="243">
      <t>イロイロ</t>
    </rPh>
    <rPh sb="258" eb="260">
      <t>ショクバ</t>
    </rPh>
    <rPh sb="261" eb="263">
      <t>キョウユウ</t>
    </rPh>
    <phoneticPr fontId="5"/>
  </si>
  <si>
    <t>12-21年月平均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</si>
</sst>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 numFmtId="186" formatCode="#,##0_);[Red]\(#,##0\)"/>
  </numFmts>
  <fonts count="219">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16"/>
      <color indexed="4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u/>
      <sz val="18"/>
      <color indexed="1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sz val="12.55"/>
      <name val="ＭＳ Ｐゴシック"/>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b/>
      <sz val="20"/>
      <color rgb="FF000000"/>
      <name val="ＭＳ Ｐゴシック"/>
      <family val="3"/>
      <charset val="128"/>
    </font>
    <font>
      <sz val="11"/>
      <name val="ＭＳ Ｐゴシック"/>
      <family val="3"/>
      <charset val="128"/>
      <scheme val="minor"/>
    </font>
    <font>
      <b/>
      <sz val="10"/>
      <name val="ＭＳ Ｐゴシック"/>
      <family val="3"/>
      <charset val="128"/>
    </font>
    <font>
      <b/>
      <u/>
      <sz val="12"/>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u/>
      <sz val="13"/>
      <color theme="0"/>
      <name val="Inherit"/>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b/>
      <sz val="18"/>
      <color rgb="FFFF0000"/>
      <name val="ＭＳ Ｐゴシック"/>
      <family val="2"/>
      <charset val="128"/>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ＭＳ Ｐゴシック"/>
      <family val="3"/>
      <charset val="128"/>
    </font>
    <font>
      <sz val="13"/>
      <color theme="0"/>
      <name val="Arial"/>
      <family val="2"/>
    </font>
    <font>
      <b/>
      <sz val="18"/>
      <color indexed="8"/>
      <name val="ＭＳ Ｐゴシック"/>
      <family val="3"/>
      <charset val="128"/>
    </font>
    <font>
      <b/>
      <sz val="12"/>
      <color rgb="FF000000"/>
      <name val="ＭＳ Ｐゴシック"/>
      <family val="3"/>
      <charset val="128"/>
    </font>
    <font>
      <b/>
      <sz val="12"/>
      <name val="Arial"/>
      <family val="2"/>
    </font>
    <font>
      <b/>
      <sz val="12"/>
      <color rgb="FFFF0000"/>
      <name val="Arial"/>
      <family val="2"/>
    </font>
    <font>
      <b/>
      <sz val="12"/>
      <name val="ＭＳ Ｐゴシック"/>
      <family val="2"/>
      <charset val="128"/>
    </font>
    <font>
      <sz val="20"/>
      <color rgb="FF000000"/>
      <name val="ＭＳ Ｐゴシック"/>
      <family val="3"/>
      <charset val="128"/>
    </font>
    <font>
      <b/>
      <sz val="12"/>
      <name val="ＭＳ Ｐゴシック"/>
      <family val="3"/>
      <charset val="128"/>
      <scheme val="minor"/>
    </font>
    <font>
      <u/>
      <sz val="16"/>
      <name val="ＭＳ Ｐゴシック"/>
      <family val="3"/>
      <charset val="128"/>
    </font>
    <font>
      <sz val="12"/>
      <name val="Arial"/>
      <family val="2"/>
    </font>
    <font>
      <b/>
      <sz val="11"/>
      <color theme="1"/>
      <name val="ＭＳ Ｐゴシック"/>
      <family val="3"/>
      <charset val="128"/>
    </font>
    <font>
      <b/>
      <sz val="20"/>
      <color theme="1"/>
      <name val="ＭＳ Ｐゴシック"/>
      <family val="3"/>
      <charset val="128"/>
      <scheme val="minor"/>
    </font>
    <font>
      <sz val="20"/>
      <color theme="1"/>
      <name val="ＭＳ Ｐゴシック"/>
      <family val="3"/>
      <charset val="128"/>
      <scheme val="minor"/>
    </font>
    <font>
      <b/>
      <sz val="10"/>
      <color rgb="FFFFFFFF"/>
      <name val="Arial"/>
      <family val="2"/>
    </font>
    <font>
      <b/>
      <sz val="16"/>
      <color rgb="FFFF0000"/>
      <name val="Arial"/>
      <family val="2"/>
      <charset val="128"/>
    </font>
    <font>
      <sz val="14"/>
      <color theme="1"/>
      <name val="ＭＳ Ｐゴシック"/>
      <family val="3"/>
      <charset val="128"/>
      <scheme val="minor"/>
    </font>
    <font>
      <sz val="11"/>
      <color rgb="FF000000"/>
      <name val="ＭＳ Ｐゴシック"/>
      <family val="3"/>
      <charset val="128"/>
    </font>
    <font>
      <b/>
      <sz val="13"/>
      <color theme="0"/>
      <name val="Arial"/>
      <family val="2"/>
    </font>
    <font>
      <b/>
      <sz val="20"/>
      <name val="ＭＳ Ｐゴシック"/>
      <family val="3"/>
      <charset val="134"/>
    </font>
    <font>
      <b/>
      <sz val="20"/>
      <color rgb="FF000000"/>
      <name val="メイリオ"/>
      <family val="3"/>
      <charset val="128"/>
    </font>
    <font>
      <b/>
      <sz val="12"/>
      <name val="Segoe UI"/>
      <family val="2"/>
    </font>
    <font>
      <sz val="13"/>
      <color theme="0"/>
      <name val="ＭＳ ゴシック"/>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ＭＳ Ｐゴシック"/>
      <family val="3"/>
      <charset val="128"/>
      <scheme val="minor"/>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8"/>
      <color theme="1"/>
      <name val="ＭＳ Ｐゴシック"/>
      <family val="3"/>
      <charset val="128"/>
      <scheme val="minor"/>
    </font>
    <font>
      <b/>
      <sz val="14"/>
      <color theme="1"/>
      <name val="BIZ UDPゴシック"/>
      <family val="3"/>
      <charset val="128"/>
    </font>
    <font>
      <b/>
      <sz val="24"/>
      <color theme="1"/>
      <name val="BIZ UDPゴシック"/>
      <family val="3"/>
      <charset val="128"/>
    </font>
    <font>
      <b/>
      <sz val="20"/>
      <color rgb="FFFF0000"/>
      <name val="BIZ UDPゴシック"/>
      <family val="3"/>
      <charset val="128"/>
    </font>
    <font>
      <b/>
      <sz val="14"/>
      <color rgb="FF2B2B2B"/>
      <name val="Arial"/>
      <family val="3"/>
      <charset val="128"/>
    </font>
    <font>
      <b/>
      <sz val="14"/>
      <color rgb="FF2B2B2B"/>
      <name val="Arial"/>
      <family val="2"/>
    </font>
    <font>
      <u/>
      <sz val="10"/>
      <color rgb="FF24890D"/>
      <name val="Inherit"/>
      <family val="2"/>
    </font>
    <font>
      <b/>
      <sz val="11"/>
      <name val="游ゴシック"/>
      <family val="3"/>
      <charset val="128"/>
    </font>
    <font>
      <b/>
      <sz val="11"/>
      <color theme="1"/>
      <name val="游ゴシック"/>
      <family val="3"/>
      <charset val="128"/>
    </font>
    <font>
      <b/>
      <sz val="13"/>
      <color theme="0"/>
      <name val="Inherit"/>
    </font>
    <font>
      <sz val="19"/>
      <name val="ＭＳ Ｐゴシック"/>
      <family val="3"/>
      <charset val="128"/>
    </font>
    <font>
      <sz val="16"/>
      <name val="Microsoft YaHei"/>
      <family val="3"/>
      <charset val="128"/>
    </font>
    <font>
      <b/>
      <sz val="9"/>
      <color rgb="FFFF0000"/>
      <name val="ＭＳ Ｐゴシック"/>
      <family val="3"/>
      <charset val="128"/>
    </font>
    <font>
      <b/>
      <sz val="20"/>
      <color theme="1"/>
      <name val="BIZ UDPゴシック"/>
      <family val="3"/>
      <charset val="128"/>
    </font>
    <font>
      <b/>
      <sz val="22"/>
      <color theme="1"/>
      <name val="BIZ UDPゴシック"/>
      <family val="3"/>
      <charset val="128"/>
    </font>
    <font>
      <sz val="20"/>
      <color indexed="9"/>
      <name val="ＭＳ Ｐゴシック"/>
      <family val="3"/>
      <charset val="128"/>
    </font>
    <font>
      <sz val="8.8000000000000007"/>
      <color indexed="23"/>
      <name val="ＭＳ Ｐゴシック"/>
      <family val="3"/>
      <charset val="128"/>
    </font>
    <font>
      <sz val="10"/>
      <name val="Arial"/>
      <family val="2"/>
    </font>
    <font>
      <b/>
      <sz val="14"/>
      <color indexed="53"/>
      <name val="ＭＳ Ｐゴシック"/>
      <family val="3"/>
      <charset val="128"/>
    </font>
    <font>
      <sz val="14"/>
      <color indexed="63"/>
      <name val="Arial"/>
      <family val="2"/>
    </font>
    <font>
      <b/>
      <sz val="12"/>
      <color indexed="13"/>
      <name val="ＭＳ Ｐゴシック"/>
      <family val="3"/>
      <charset val="128"/>
    </font>
    <font>
      <sz val="12"/>
      <color indexed="9"/>
      <name val="ＭＳ Ｐゴシック"/>
      <family val="3"/>
      <charset val="128"/>
    </font>
    <font>
      <b/>
      <sz val="14"/>
      <color indexed="12"/>
      <name val="ＭＳ Ｐゴシック"/>
      <family val="3"/>
      <charset val="128"/>
    </font>
    <font>
      <b/>
      <sz val="8"/>
      <color indexed="10"/>
      <name val="ＭＳ Ｐゴシック"/>
      <family val="3"/>
      <charset val="128"/>
    </font>
    <font>
      <b/>
      <sz val="13"/>
      <color theme="0"/>
      <name val="Inherit"/>
      <family val="2"/>
    </font>
    <font>
      <b/>
      <sz val="13"/>
      <color theme="0"/>
      <name val="ＭＳ Ｐゴシック"/>
      <family val="3"/>
      <charset val="128"/>
    </font>
    <font>
      <sz val="9"/>
      <color indexed="63"/>
      <name val="ＭＳ Ｐゴシック"/>
      <family val="3"/>
      <charset val="128"/>
    </font>
    <font>
      <b/>
      <sz val="10"/>
      <color indexed="62"/>
      <name val="ＭＳ Ｐゴシック"/>
      <family val="3"/>
      <charset val="128"/>
    </font>
    <font>
      <sz val="10"/>
      <color indexed="62"/>
      <name val="ＭＳ Ｐゴシック"/>
      <family val="3"/>
      <charset val="128"/>
    </font>
    <font>
      <b/>
      <u/>
      <sz val="12"/>
      <color indexed="13"/>
      <name val="ＭＳ Ｐゴシック"/>
      <family val="3"/>
      <charset val="128"/>
    </font>
    <font>
      <sz val="14"/>
      <color indexed="63"/>
      <name val="ＭＳ Ｐゴシック"/>
      <family val="3"/>
      <charset val="128"/>
    </font>
    <font>
      <b/>
      <sz val="10"/>
      <color indexed="9"/>
      <name val="ＭＳ Ｐゴシック"/>
      <family val="3"/>
      <charset val="128"/>
    </font>
    <font>
      <b/>
      <u/>
      <sz val="12"/>
      <color indexed="51"/>
      <name val="ＭＳ Ｐゴシック"/>
      <family val="3"/>
      <charset val="128"/>
    </font>
    <font>
      <b/>
      <sz val="12"/>
      <color indexed="43"/>
      <name val="ＭＳ Ｐゴシック"/>
      <family val="3"/>
      <charset val="128"/>
    </font>
    <font>
      <b/>
      <sz val="16"/>
      <color theme="1"/>
      <name val="ＭＳ Ｐゴシック"/>
      <family val="3"/>
      <charset val="128"/>
    </font>
  </fonts>
  <fills count="53">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4" tint="0.59999389629810485"/>
        <bgColor indexed="64"/>
      </patternFill>
    </fill>
    <fill>
      <patternFill patternType="solid">
        <fgColor theme="5"/>
        <bgColor indexed="64"/>
      </patternFill>
    </fill>
    <fill>
      <patternFill patternType="solid">
        <fgColor rgb="FFFFCC99"/>
        <bgColor indexed="64"/>
      </patternFill>
    </fill>
    <fill>
      <patternFill patternType="solid">
        <fgColor rgb="FF6EF729"/>
        <bgColor indexed="64"/>
      </patternFill>
    </fill>
    <fill>
      <patternFill patternType="solid">
        <fgColor rgb="FFFF990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66CCFF"/>
        <bgColor indexed="64"/>
      </patternFill>
    </fill>
    <fill>
      <patternFill patternType="solid">
        <fgColor theme="7" tint="0.39997558519241921"/>
        <bgColor indexed="64"/>
      </patternFill>
    </fill>
    <fill>
      <patternFill patternType="solid">
        <fgColor indexed="60"/>
        <bgColor indexed="64"/>
      </patternFill>
    </fill>
    <fill>
      <patternFill patternType="solid">
        <fgColor theme="5" tint="-0.499984740745262"/>
        <bgColor indexed="64"/>
      </patternFill>
    </fill>
    <fill>
      <patternFill patternType="solid">
        <fgColor theme="4" tint="-0.499984740745262"/>
        <bgColor indexed="64"/>
      </patternFill>
    </fill>
  </fills>
  <borders count="237">
    <border>
      <left/>
      <right/>
      <top/>
      <bottom/>
      <diagonal/>
    </border>
    <border>
      <left style="medium">
        <color indexed="12"/>
      </left>
      <right style="medium">
        <color indexed="12"/>
      </right>
      <top style="double">
        <color indexed="12"/>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right style="medium">
        <color indexed="12"/>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rgb="FF888888"/>
      </right>
      <top/>
      <bottom style="medium">
        <color rgb="FF888888"/>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indexed="23"/>
      </bottom>
      <diagonal/>
    </border>
    <border>
      <left/>
      <right/>
      <top style="thin">
        <color indexed="23"/>
      </top>
      <bottom style="medium">
        <color indexed="23"/>
      </bottom>
      <diagonal/>
    </border>
    <border>
      <left/>
      <right style="thin">
        <color indexed="23"/>
      </right>
      <top style="thin">
        <color indexed="23"/>
      </top>
      <bottom style="medium">
        <color indexed="23"/>
      </bottom>
      <diagonal/>
    </border>
    <border>
      <left style="thin">
        <color indexed="23"/>
      </left>
      <right style="thin">
        <color indexed="23"/>
      </right>
      <top style="thin">
        <color indexed="23"/>
      </top>
      <bottom style="medium">
        <color indexed="23"/>
      </bottom>
      <diagonal/>
    </border>
    <border>
      <left style="thin">
        <color indexed="23"/>
      </left>
      <right style="thick">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ck">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right/>
      <top style="medium">
        <color indexed="12"/>
      </top>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top/>
      <bottom style="medium">
        <color indexed="12"/>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12"/>
      </top>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style="medium">
        <color auto="1"/>
      </left>
      <right style="medium">
        <color indexed="12"/>
      </right>
      <top style="medium">
        <color indexed="12"/>
      </top>
      <bottom style="thin">
        <color indexed="12"/>
      </bottom>
      <diagonal/>
    </border>
    <border>
      <left style="medium">
        <color indexed="12"/>
      </left>
      <right style="medium">
        <color indexed="12"/>
      </right>
      <top/>
      <bottom style="medium">
        <color auto="1"/>
      </bottom>
      <diagonal/>
    </border>
    <border>
      <left style="medium">
        <color indexed="12"/>
      </left>
      <right style="medium">
        <color auto="1"/>
      </right>
      <top style="medium">
        <color indexed="12"/>
      </top>
      <bottom style="medium">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rgb="FFD0D0D0"/>
      </right>
      <top/>
      <bottom style="medium">
        <color rgb="FFD0D0D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auto="1"/>
      </left>
      <right style="thick">
        <color indexed="12"/>
      </right>
      <top style="thin">
        <color rgb="FF0070C0"/>
      </top>
      <bottom style="thick">
        <color indexed="12"/>
      </bottom>
      <diagonal/>
    </border>
    <border>
      <left style="medium">
        <color auto="1"/>
      </left>
      <right style="medium">
        <color indexed="12"/>
      </right>
      <top style="thin">
        <color rgb="FF0070C0"/>
      </top>
      <bottom style="medium">
        <color auto="1"/>
      </bottom>
      <diagonal/>
    </border>
    <border>
      <left style="medium">
        <color rgb="FF888888"/>
      </left>
      <right/>
      <top/>
      <bottom style="medium">
        <color rgb="FF888888"/>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12"/>
      </left>
      <right/>
      <top style="thin">
        <color indexed="12"/>
      </top>
      <bottom style="medium">
        <color indexed="12"/>
      </bottom>
      <diagonal/>
    </border>
    <border>
      <left style="thin">
        <color indexed="64"/>
      </left>
      <right style="thin">
        <color indexed="64"/>
      </right>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53"/>
      </left>
      <right/>
      <top/>
      <bottom/>
      <diagonal/>
    </border>
    <border>
      <left/>
      <right style="medium">
        <color indexed="53"/>
      </right>
      <top/>
      <bottom/>
      <diagonal/>
    </border>
    <border>
      <left style="medium">
        <color indexed="53"/>
      </left>
      <right/>
      <top/>
      <bottom style="medium">
        <color indexed="53"/>
      </bottom>
      <diagonal/>
    </border>
    <border>
      <left/>
      <right/>
      <top/>
      <bottom style="medium">
        <color indexed="53"/>
      </bottom>
      <diagonal/>
    </border>
    <border>
      <left/>
      <right style="medium">
        <color indexed="53"/>
      </right>
      <top/>
      <bottom style="medium">
        <color indexed="53"/>
      </bottom>
      <diagonal/>
    </border>
  </borders>
  <cellStyleXfs count="22">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1" fillId="0" borderId="0">
      <alignment vertical="center"/>
    </xf>
    <xf numFmtId="0" fontId="6" fillId="0" borderId="0"/>
    <xf numFmtId="0" fontId="71" fillId="0" borderId="0">
      <alignment vertical="center"/>
    </xf>
    <xf numFmtId="0" fontId="6"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3" fillId="0" borderId="0">
      <alignment vertical="center"/>
    </xf>
    <xf numFmtId="0" fontId="4" fillId="0" borderId="0">
      <alignment vertical="center"/>
    </xf>
    <xf numFmtId="0" fontId="7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cellStyleXfs>
  <cellXfs count="887">
    <xf numFmtId="0" fontId="0" fillId="0" borderId="0" xfId="0">
      <alignment vertical="center"/>
    </xf>
    <xf numFmtId="0" fontId="6" fillId="0" borderId="0" xfId="2">
      <alignment vertical="center"/>
    </xf>
    <xf numFmtId="0" fontId="6" fillId="2" borderId="0" xfId="2" applyFill="1" applyBorder="1" applyAlignment="1">
      <alignment horizontal="center" vertical="center"/>
    </xf>
    <xf numFmtId="14" fontId="19" fillId="3" borderId="2" xfId="2" applyNumberFormat="1" applyFont="1" applyFill="1" applyBorder="1" applyAlignment="1">
      <alignment horizontal="center" vertical="center" shrinkToFit="1"/>
    </xf>
    <xf numFmtId="0" fontId="10" fillId="0" borderId="0" xfId="2" applyFont="1" applyFill="1" applyBorder="1" applyAlignment="1">
      <alignment horizontal="center" vertical="center"/>
    </xf>
    <xf numFmtId="14" fontId="10" fillId="0" borderId="0" xfId="2" applyNumberFormat="1" applyFont="1" applyFill="1" applyBorder="1" applyAlignment="1">
      <alignment horizontal="center" vertical="center"/>
    </xf>
    <xf numFmtId="0" fontId="10" fillId="0" borderId="0" xfId="2" applyFont="1" applyFill="1" applyBorder="1" applyAlignment="1">
      <alignment vertical="top" wrapText="1"/>
    </xf>
    <xf numFmtId="0" fontId="6" fillId="0" borderId="0" xfId="2" applyFill="1" applyBorder="1">
      <alignment vertical="center"/>
    </xf>
    <xf numFmtId="0" fontId="6" fillId="0" borderId="0" xfId="2" applyFont="1" applyFill="1" applyBorder="1" applyAlignment="1">
      <alignment vertical="center"/>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3" fillId="4" borderId="7" xfId="2" applyFont="1" applyFill="1" applyBorder="1" applyAlignment="1">
      <alignment horizontal="center" vertical="center" wrapText="1"/>
    </xf>
    <xf numFmtId="0" fontId="23" fillId="4" borderId="8" xfId="2" applyFont="1" applyFill="1" applyBorder="1" applyAlignment="1">
      <alignment horizontal="center" vertical="center" wrapText="1"/>
    </xf>
    <xf numFmtId="0" fontId="24" fillId="5" borderId="9" xfId="2" applyFont="1" applyFill="1" applyBorder="1" applyAlignment="1">
      <alignment horizontal="center" vertical="center" wrapText="1"/>
    </xf>
    <xf numFmtId="0" fontId="6" fillId="6" borderId="0" xfId="2" applyFill="1">
      <alignment vertical="center"/>
    </xf>
    <xf numFmtId="177" fontId="12" fillId="6" borderId="10" xfId="2" applyNumberFormat="1" applyFont="1" applyFill="1" applyBorder="1" applyAlignment="1">
      <alignment horizontal="center" vertical="center" shrinkToFit="1"/>
    </xf>
    <xf numFmtId="177" fontId="12" fillId="3" borderId="10" xfId="2" applyNumberFormat="1" applyFont="1" applyFill="1" applyBorder="1" applyAlignment="1">
      <alignment horizontal="center" vertical="center" shrinkToFit="1"/>
    </xf>
    <xf numFmtId="177" fontId="23" fillId="6" borderId="11" xfId="2" applyNumberFormat="1" applyFont="1" applyFill="1" applyBorder="1" applyAlignment="1">
      <alignment horizontal="center" vertical="center" wrapText="1"/>
    </xf>
    <xf numFmtId="0" fontId="6" fillId="0" borderId="12" xfId="2" applyBorder="1">
      <alignment vertical="center"/>
    </xf>
    <xf numFmtId="0" fontId="23" fillId="6" borderId="14" xfId="2" applyFont="1" applyFill="1" applyBorder="1" applyAlignment="1">
      <alignment horizontal="center" vertical="center"/>
    </xf>
    <xf numFmtId="0" fontId="23" fillId="0" borderId="12" xfId="2" applyFont="1" applyBorder="1">
      <alignment vertical="center"/>
    </xf>
    <xf numFmtId="0" fontId="0" fillId="0" borderId="10" xfId="0" applyBorder="1" applyAlignment="1">
      <alignment horizontal="center" vertical="center" wrapText="1"/>
    </xf>
    <xf numFmtId="0" fontId="0" fillId="2" borderId="10" xfId="0" applyFill="1" applyBorder="1" applyAlignment="1">
      <alignment horizontal="center" vertical="center" wrapText="1"/>
    </xf>
    <xf numFmtId="0" fontId="6" fillId="0" borderId="10" xfId="2" applyBorder="1" applyAlignment="1">
      <alignment horizontal="center" vertical="center" wrapText="1"/>
    </xf>
    <xf numFmtId="0" fontId="23" fillId="6" borderId="16" xfId="2" applyFont="1" applyFill="1" applyBorder="1" applyAlignment="1">
      <alignment horizontal="center" vertical="center"/>
    </xf>
    <xf numFmtId="0" fontId="23" fillId="6" borderId="9" xfId="2" applyFont="1" applyFill="1" applyBorder="1" applyAlignment="1">
      <alignment horizontal="center" vertical="center"/>
    </xf>
    <xf numFmtId="0" fontId="23" fillId="0" borderId="16" xfId="2" applyFont="1" applyBorder="1" applyAlignment="1">
      <alignment horizontal="center" vertical="center"/>
    </xf>
    <xf numFmtId="0" fontId="6" fillId="2" borderId="10" xfId="2" applyFill="1" applyBorder="1" applyAlignment="1">
      <alignment horizontal="center" vertical="center" wrapText="1"/>
    </xf>
    <xf numFmtId="0" fontId="23" fillId="6" borderId="18" xfId="2" applyFont="1" applyFill="1" applyBorder="1" applyAlignment="1">
      <alignment horizontal="center" vertical="center"/>
    </xf>
    <xf numFmtId="177" fontId="17" fillId="6" borderId="19" xfId="2" applyNumberFormat="1" applyFont="1" applyFill="1" applyBorder="1" applyAlignment="1">
      <alignment horizontal="center" vertical="center" wrapText="1"/>
    </xf>
    <xf numFmtId="0" fontId="23" fillId="6" borderId="12" xfId="2" applyFont="1" applyFill="1" applyBorder="1" applyAlignment="1">
      <alignment horizontal="center" vertical="center"/>
    </xf>
    <xf numFmtId="0" fontId="6" fillId="6" borderId="18" xfId="2" applyFill="1" applyBorder="1">
      <alignment vertical="center"/>
    </xf>
    <xf numFmtId="0" fontId="6" fillId="6" borderId="19" xfId="2" applyFill="1" applyBorder="1">
      <alignment vertical="center"/>
    </xf>
    <xf numFmtId="0" fontId="6" fillId="6" borderId="12" xfId="2" applyFill="1" applyBorder="1">
      <alignment vertical="center"/>
    </xf>
    <xf numFmtId="0" fontId="6" fillId="6" borderId="20" xfId="2" applyFill="1" applyBorder="1">
      <alignment vertical="center"/>
    </xf>
    <xf numFmtId="0" fontId="14" fillId="6" borderId="21" xfId="2" applyFont="1" applyFill="1" applyBorder="1">
      <alignment vertical="center"/>
    </xf>
    <xf numFmtId="0" fontId="6" fillId="6" borderId="6" xfId="2" applyFill="1" applyBorder="1">
      <alignment vertical="center"/>
    </xf>
    <xf numFmtId="0" fontId="6" fillId="0" borderId="20" xfId="2" applyBorder="1">
      <alignment vertical="center"/>
    </xf>
    <xf numFmtId="0" fontId="6" fillId="6" borderId="22" xfId="2" applyFill="1" applyBorder="1">
      <alignment vertical="center"/>
    </xf>
    <xf numFmtId="0" fontId="6" fillId="6" borderId="23" xfId="2" applyFill="1" applyBorder="1">
      <alignment vertical="center"/>
    </xf>
    <xf numFmtId="0" fontId="6" fillId="6" borderId="24" xfId="2" applyFill="1" applyBorder="1">
      <alignment vertical="center"/>
    </xf>
    <xf numFmtId="0" fontId="6" fillId="0" borderId="25" xfId="2" applyBorder="1">
      <alignment vertical="center"/>
    </xf>
    <xf numFmtId="0" fontId="6" fillId="0" borderId="26" xfId="2" applyBorder="1">
      <alignment vertical="center"/>
    </xf>
    <xf numFmtId="0" fontId="6" fillId="0" borderId="27" xfId="2" applyBorder="1">
      <alignment vertical="center"/>
    </xf>
    <xf numFmtId="0" fontId="6" fillId="0" borderId="28" xfId="2" applyBorder="1">
      <alignment vertical="center"/>
    </xf>
    <xf numFmtId="0" fontId="18" fillId="3" borderId="29" xfId="2" applyFont="1" applyFill="1" applyBorder="1" applyAlignment="1">
      <alignment horizontal="center" vertical="center" wrapText="1"/>
    </xf>
    <xf numFmtId="0" fontId="25" fillId="0" borderId="0" xfId="2" applyFont="1" applyFill="1" applyBorder="1" applyAlignment="1">
      <alignment vertical="center"/>
    </xf>
    <xf numFmtId="0" fontId="21" fillId="0" borderId="0" xfId="2" applyFont="1" applyFill="1" applyBorder="1" applyAlignment="1">
      <alignment vertical="top" wrapText="1"/>
    </xf>
    <xf numFmtId="0" fontId="6" fillId="0" borderId="0" xfId="2" applyFont="1">
      <alignment vertical="center"/>
    </xf>
    <xf numFmtId="0" fontId="9" fillId="6" borderId="0" xfId="2" applyFont="1" applyFill="1" applyBorder="1" applyAlignment="1">
      <alignment horizontal="center" vertical="center" wrapText="1"/>
    </xf>
    <xf numFmtId="14" fontId="9" fillId="6" borderId="0" xfId="2" applyNumberFormat="1" applyFont="1" applyFill="1" applyBorder="1" applyAlignment="1">
      <alignment horizontal="center" vertical="center"/>
    </xf>
    <xf numFmtId="14" fontId="26" fillId="6" borderId="0" xfId="2" applyNumberFormat="1" applyFont="1" applyFill="1" applyBorder="1" applyAlignment="1">
      <alignment horizontal="center" vertical="center"/>
    </xf>
    <xf numFmtId="0" fontId="6" fillId="0" borderId="0" xfId="2" applyFont="1" applyAlignment="1">
      <alignment vertical="center"/>
    </xf>
    <xf numFmtId="0" fontId="6" fillId="0" borderId="0" xfId="2" applyFont="1"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6" fillId="0" borderId="0" xfId="2" applyFill="1">
      <alignment vertical="center"/>
    </xf>
    <xf numFmtId="0" fontId="6" fillId="6" borderId="0" xfId="2" applyFont="1" applyFill="1" applyAlignment="1">
      <alignment vertical="center"/>
    </xf>
    <xf numFmtId="0" fontId="10" fillId="2" borderId="37" xfId="2" applyFont="1" applyFill="1" applyBorder="1" applyAlignment="1">
      <alignment horizontal="center" vertical="center"/>
    </xf>
    <xf numFmtId="14" fontId="10" fillId="2" borderId="38" xfId="2" applyNumberFormat="1" applyFont="1" applyFill="1" applyBorder="1" applyAlignment="1">
      <alignment horizontal="center" vertical="center"/>
    </xf>
    <xf numFmtId="0" fontId="6" fillId="0" borderId="0" xfId="2" applyFill="1" applyBorder="1" applyAlignment="1">
      <alignment horizontal="center" vertical="center"/>
    </xf>
    <xf numFmtId="0" fontId="6" fillId="6" borderId="0" xfId="2" applyFill="1" applyAlignment="1">
      <alignment vertical="center" wrapText="1"/>
    </xf>
    <xf numFmtId="0" fontId="15" fillId="6" borderId="40" xfId="2" applyFont="1" applyFill="1" applyBorder="1" applyAlignment="1">
      <alignment vertical="center" wrapText="1"/>
    </xf>
    <xf numFmtId="0" fontId="6" fillId="6" borderId="41" xfId="2" applyFill="1" applyBorder="1" applyAlignment="1">
      <alignment vertical="center" wrapText="1"/>
    </xf>
    <xf numFmtId="0" fontId="6" fillId="6" borderId="42" xfId="2" applyFill="1" applyBorder="1" applyAlignment="1">
      <alignment vertical="center" wrapText="1"/>
    </xf>
    <xf numFmtId="0" fontId="26" fillId="0" borderId="0" xfId="19" applyFont="1" applyFill="1" applyBorder="1" applyAlignment="1">
      <alignment horizontal="center" vertical="center"/>
    </xf>
    <xf numFmtId="0" fontId="26" fillId="0" borderId="0" xfId="19" applyFont="1" applyFill="1" applyBorder="1" applyAlignment="1">
      <alignment horizontal="center" vertical="center" wrapText="1"/>
    </xf>
    <xf numFmtId="0" fontId="8" fillId="0" borderId="35" xfId="1" applyFill="1" applyBorder="1" applyAlignment="1" applyProtection="1">
      <alignment vertical="center" wrapText="1"/>
    </xf>
    <xf numFmtId="0" fontId="10" fillId="6" borderId="0" xfId="2" applyFont="1" applyFill="1">
      <alignment vertical="center"/>
    </xf>
    <xf numFmtId="14" fontId="27" fillId="3" borderId="2" xfId="1" applyNumberFormat="1" applyFont="1" applyFill="1" applyBorder="1" applyAlignment="1" applyProtection="1">
      <alignment horizontal="center" vertical="center" wrapText="1" shrinkToFit="1"/>
    </xf>
    <xf numFmtId="14" fontId="21" fillId="0" borderId="0" xfId="2" applyNumberFormat="1" applyFont="1" applyFill="1" applyBorder="1" applyAlignment="1">
      <alignment horizontal="center" vertical="center"/>
    </xf>
    <xf numFmtId="0" fontId="35" fillId="10" borderId="50" xfId="17" applyFont="1" applyFill="1" applyBorder="1" applyAlignment="1">
      <alignment horizontal="left" vertical="center"/>
    </xf>
    <xf numFmtId="0" fontId="35" fillId="10" borderId="51" xfId="17" applyFont="1" applyFill="1" applyBorder="1" applyAlignment="1">
      <alignment horizontal="center" vertical="center"/>
    </xf>
    <xf numFmtId="0" fontId="35" fillId="10" borderId="51" xfId="2" applyFont="1" applyFill="1" applyBorder="1" applyAlignment="1">
      <alignment horizontal="center" vertical="center"/>
    </xf>
    <xf numFmtId="0" fontId="36" fillId="10" borderId="51" xfId="2" applyFont="1" applyFill="1" applyBorder="1" applyAlignment="1">
      <alignment horizontal="center" vertical="center"/>
    </xf>
    <xf numFmtId="0" fontId="36" fillId="10" borderId="52" xfId="2" applyFont="1" applyFill="1" applyBorder="1" applyAlignment="1">
      <alignment horizontal="center" vertical="center"/>
    </xf>
    <xf numFmtId="0" fontId="37" fillId="0" borderId="0" xfId="2" applyFont="1">
      <alignment vertical="center"/>
    </xf>
    <xf numFmtId="0" fontId="40" fillId="0" borderId="0" xfId="2" applyFont="1" applyAlignment="1">
      <alignment horizontal="center" vertical="center"/>
    </xf>
    <xf numFmtId="0" fontId="41" fillId="0" borderId="0" xfId="2" applyFont="1" applyAlignment="1">
      <alignment vertical="center" wrapText="1"/>
    </xf>
    <xf numFmtId="0" fontId="1" fillId="0" borderId="0" xfId="17">
      <alignment vertical="center"/>
    </xf>
    <xf numFmtId="0" fontId="42" fillId="0" borderId="0" xfId="17" applyFont="1">
      <alignment vertical="center"/>
    </xf>
    <xf numFmtId="0" fontId="36" fillId="10" borderId="53" xfId="2" applyFont="1" applyFill="1" applyBorder="1" applyAlignment="1">
      <alignment horizontal="center" vertical="center"/>
    </xf>
    <xf numFmtId="0" fontId="36" fillId="10" borderId="54" xfId="2" applyFont="1" applyFill="1" applyBorder="1" applyAlignment="1">
      <alignment horizontal="center" vertical="center"/>
    </xf>
    <xf numFmtId="0" fontId="43" fillId="0" borderId="0" xfId="2" applyFont="1" applyAlignment="1">
      <alignment vertical="center" wrapText="1"/>
    </xf>
    <xf numFmtId="0" fontId="45" fillId="0" borderId="0" xfId="2" applyFont="1">
      <alignment vertical="center"/>
    </xf>
    <xf numFmtId="0" fontId="46" fillId="0" borderId="0" xfId="2" applyFont="1" applyAlignment="1">
      <alignment horizontal="center" vertical="center"/>
    </xf>
    <xf numFmtId="0" fontId="1" fillId="11" borderId="54" xfId="17" applyFill="1" applyBorder="1">
      <alignment vertical="center"/>
    </xf>
    <xf numFmtId="0" fontId="39" fillId="0" borderId="0" xfId="17" applyFont="1" applyAlignment="1">
      <alignment horizontal="center" vertical="center"/>
    </xf>
    <xf numFmtId="0" fontId="47" fillId="0" borderId="0" xfId="2" applyFont="1" applyAlignment="1">
      <alignment vertical="center" wrapText="1"/>
    </xf>
    <xf numFmtId="0" fontId="8" fillId="0" borderId="53" xfId="1" applyFill="1" applyBorder="1" applyAlignment="1" applyProtection="1">
      <alignment vertical="center"/>
    </xf>
    <xf numFmtId="0" fontId="1" fillId="11" borderId="54" xfId="17" applyFill="1" applyBorder="1" applyAlignment="1">
      <alignment horizontal="center" vertical="center"/>
    </xf>
    <xf numFmtId="0" fontId="43" fillId="0" borderId="0" xfId="2" applyFont="1">
      <alignment vertical="center"/>
    </xf>
    <xf numFmtId="0" fontId="8" fillId="11" borderId="0" xfId="1" applyFill="1" applyBorder="1" applyAlignment="1" applyProtection="1">
      <alignment vertical="center" wrapText="1"/>
    </xf>
    <xf numFmtId="0" fontId="6" fillId="11" borderId="54" xfId="2" applyFill="1" applyBorder="1" applyAlignment="1">
      <alignment vertical="center" wrapText="1"/>
    </xf>
    <xf numFmtId="0" fontId="47" fillId="0" borderId="0" xfId="17" applyFont="1" applyAlignment="1">
      <alignment vertical="center" wrapText="1"/>
    </xf>
    <xf numFmtId="0" fontId="49" fillId="0" borderId="0" xfId="17" applyFont="1" applyAlignment="1">
      <alignment horizontal="left" vertical="center"/>
    </xf>
    <xf numFmtId="0" fontId="39"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1" fillId="13" borderId="60" xfId="17" applyFont="1" applyFill="1" applyBorder="1" applyAlignment="1">
      <alignment horizontal="center" vertical="center"/>
    </xf>
    <xf numFmtId="180" fontId="51" fillId="13" borderId="61" xfId="17" applyNumberFormat="1" applyFont="1" applyFill="1" applyBorder="1" applyAlignment="1">
      <alignment horizontal="center" vertical="center"/>
    </xf>
    <xf numFmtId="0" fontId="58" fillId="3" borderId="62" xfId="17" applyFont="1" applyFill="1" applyBorder="1" applyAlignment="1">
      <alignment horizontal="center" vertical="center" wrapText="1"/>
    </xf>
    <xf numFmtId="0" fontId="7" fillId="3" borderId="63" xfId="17" applyFont="1" applyFill="1" applyBorder="1" applyAlignment="1">
      <alignment horizontal="center" vertical="center" wrapText="1"/>
    </xf>
    <xf numFmtId="0" fontId="14" fillId="3" borderId="63" xfId="17" applyFont="1" applyFill="1" applyBorder="1" applyAlignment="1">
      <alignment horizontal="center" vertical="center" wrapText="1"/>
    </xf>
    <xf numFmtId="0" fontId="60" fillId="3" borderId="63" xfId="17" applyFont="1" applyFill="1" applyBorder="1" applyAlignment="1">
      <alignment horizontal="center" vertical="center" wrapText="1"/>
    </xf>
    <xf numFmtId="0" fontId="7" fillId="3" borderId="64" xfId="17" applyFont="1" applyFill="1" applyBorder="1" applyAlignment="1">
      <alignment horizontal="center" vertical="center" wrapText="1"/>
    </xf>
    <xf numFmtId="0" fontId="7" fillId="3" borderId="39" xfId="17" applyFont="1" applyFill="1" applyBorder="1" applyAlignment="1">
      <alignment horizontal="center" vertical="center" wrapText="1"/>
    </xf>
    <xf numFmtId="176" fontId="61" fillId="3" borderId="46" xfId="17" applyNumberFormat="1" applyFont="1" applyFill="1" applyBorder="1" applyAlignment="1">
      <alignment horizontal="center" vertical="center" wrapText="1"/>
    </xf>
    <xf numFmtId="0" fontId="61" fillId="3" borderId="46" xfId="17" applyFont="1" applyFill="1" applyBorder="1" applyAlignment="1">
      <alignment horizontal="left" vertical="center" wrapText="1"/>
    </xf>
    <xf numFmtId="0" fontId="7" fillId="3" borderId="33" xfId="17" applyFont="1" applyFill="1" applyBorder="1" applyAlignment="1">
      <alignment horizontal="center" vertical="center" wrapText="1"/>
    </xf>
    <xf numFmtId="176" fontId="61" fillId="14" borderId="65" xfId="17" applyNumberFormat="1" applyFont="1" applyFill="1" applyBorder="1" applyAlignment="1">
      <alignment horizontal="center" vertical="center" wrapText="1"/>
    </xf>
    <xf numFmtId="0" fontId="61" fillId="14" borderId="65" xfId="17" applyFont="1" applyFill="1" applyBorder="1" applyAlignment="1">
      <alignment horizontal="left" vertical="center" wrapText="1"/>
    </xf>
    <xf numFmtId="0" fontId="65" fillId="15" borderId="66" xfId="17" applyFont="1" applyFill="1" applyBorder="1" applyAlignment="1">
      <alignment horizontal="center" vertical="center" wrapText="1"/>
    </xf>
    <xf numFmtId="176" fontId="63" fillId="15" borderId="66" xfId="17" applyNumberFormat="1" applyFont="1" applyFill="1" applyBorder="1" applyAlignment="1">
      <alignment horizontal="center" vertical="center" wrapText="1"/>
    </xf>
    <xf numFmtId="181" fontId="65" fillId="11" borderId="66" xfId="0" applyNumberFormat="1" applyFont="1" applyFill="1" applyBorder="1" applyAlignment="1">
      <alignment horizontal="center" vertical="center"/>
    </xf>
    <xf numFmtId="0" fontId="65" fillId="15" borderId="67" xfId="17" applyFont="1" applyFill="1" applyBorder="1" applyAlignment="1">
      <alignment horizontal="center" vertical="center" wrapText="1"/>
    </xf>
    <xf numFmtId="182" fontId="67" fillId="15" borderId="68" xfId="17" applyNumberFormat="1" applyFont="1" applyFill="1" applyBorder="1" applyAlignment="1">
      <alignment horizontal="center" vertical="center" wrapText="1"/>
    </xf>
    <xf numFmtId="0" fontId="7" fillId="3" borderId="40" xfId="17" applyFont="1" applyFill="1" applyBorder="1" applyAlignment="1">
      <alignment horizontal="center" vertical="center" wrapText="1"/>
    </xf>
    <xf numFmtId="0" fontId="7" fillId="3" borderId="41" xfId="17" applyFont="1" applyFill="1" applyBorder="1" applyAlignment="1">
      <alignment horizontal="center" vertical="center" wrapText="1"/>
    </xf>
    <xf numFmtId="0" fontId="14" fillId="3" borderId="41" xfId="17" applyFont="1" applyFill="1" applyBorder="1" applyAlignment="1">
      <alignment horizontal="center" vertical="center" wrapText="1"/>
    </xf>
    <xf numFmtId="0" fontId="60" fillId="3" borderId="41" xfId="17" applyFont="1" applyFill="1" applyBorder="1" applyAlignment="1">
      <alignment horizontal="center" vertical="center" wrapText="1"/>
    </xf>
    <xf numFmtId="0" fontId="7" fillId="3" borderId="42"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7" xfId="2" applyBorder="1" applyAlignment="1">
      <alignment vertical="top" wrapText="1"/>
    </xf>
    <xf numFmtId="0" fontId="6" fillId="16" borderId="17" xfId="2" applyFill="1" applyBorder="1" applyAlignment="1">
      <alignment vertical="top" wrapText="1"/>
    </xf>
    <xf numFmtId="0" fontId="23" fillId="0" borderId="0" xfId="2" applyFont="1" applyAlignment="1">
      <alignment vertical="top" wrapText="1"/>
    </xf>
    <xf numFmtId="0" fontId="6" fillId="2" borderId="17" xfId="2" applyFill="1" applyBorder="1" applyAlignment="1">
      <alignment vertical="top" wrapText="1"/>
    </xf>
    <xf numFmtId="0" fontId="6" fillId="2" borderId="70" xfId="2" applyFill="1" applyBorder="1" applyAlignment="1">
      <alignment vertical="top" wrapText="1"/>
    </xf>
    <xf numFmtId="0" fontId="6" fillId="2" borderId="71" xfId="2" applyFill="1" applyBorder="1" applyAlignment="1">
      <alignment vertical="top" wrapText="1"/>
    </xf>
    <xf numFmtId="0" fontId="1" fillId="2" borderId="72" xfId="2" applyFont="1" applyFill="1" applyBorder="1" applyAlignment="1">
      <alignment vertical="top" wrapText="1"/>
    </xf>
    <xf numFmtId="0" fontId="1" fillId="2" borderId="70" xfId="2" applyFont="1" applyFill="1" applyBorder="1" applyAlignment="1">
      <alignment vertical="top" wrapText="1"/>
    </xf>
    <xf numFmtId="0" fontId="1" fillId="2" borderId="69" xfId="2" applyFont="1" applyFill="1" applyBorder="1" applyAlignment="1">
      <alignment vertical="top" wrapText="1"/>
    </xf>
    <xf numFmtId="0" fontId="6" fillId="3" borderId="17" xfId="2" applyFill="1" applyBorder="1">
      <alignment vertical="center"/>
    </xf>
    <xf numFmtId="0" fontId="1" fillId="3" borderId="73" xfId="2" applyFont="1" applyFill="1" applyBorder="1" applyAlignment="1">
      <alignment vertical="top" wrapText="1"/>
    </xf>
    <xf numFmtId="0" fontId="6" fillId="17" borderId="17" xfId="2" applyFill="1" applyBorder="1">
      <alignment vertical="center"/>
    </xf>
    <xf numFmtId="0" fontId="0" fillId="0" borderId="75" xfId="0" applyBorder="1">
      <alignment vertical="center"/>
    </xf>
    <xf numFmtId="0" fontId="15" fillId="0" borderId="75" xfId="0" applyFont="1" applyBorder="1">
      <alignment vertical="center"/>
    </xf>
    <xf numFmtId="0" fontId="0" fillId="0" borderId="76" xfId="0" applyBorder="1">
      <alignment vertical="center"/>
    </xf>
    <xf numFmtId="0" fontId="0" fillId="0" borderId="56" xfId="0" applyBorder="1">
      <alignment vertical="center"/>
    </xf>
    <xf numFmtId="177" fontId="12" fillId="22" borderId="10" xfId="2" applyNumberFormat="1" applyFont="1" applyFill="1" applyBorder="1" applyAlignment="1">
      <alignment horizontal="center" vertical="center" shrinkToFit="1"/>
    </xf>
    <xf numFmtId="177" fontId="23" fillId="22" borderId="13" xfId="2" applyNumberFormat="1" applyFont="1" applyFill="1" applyBorder="1" applyAlignment="1">
      <alignment horizontal="center" vertical="center" shrinkToFit="1"/>
    </xf>
    <xf numFmtId="0" fontId="6" fillId="22" borderId="0" xfId="2" applyFill="1" applyBorder="1" applyAlignment="1">
      <alignment horizontal="center" vertical="center"/>
    </xf>
    <xf numFmtId="0" fontId="8" fillId="22" borderId="0" xfId="1" applyFill="1" applyBorder="1" applyAlignment="1" applyProtection="1">
      <alignment vertical="center" wrapText="1"/>
    </xf>
    <xf numFmtId="0" fontId="25" fillId="22" borderId="0" xfId="2" applyFont="1" applyFill="1" applyBorder="1" applyAlignment="1">
      <alignment vertical="center"/>
    </xf>
    <xf numFmtId="0" fontId="25" fillId="22" borderId="0" xfId="1" applyFont="1" applyFill="1" applyBorder="1" applyAlignment="1" applyProtection="1">
      <alignment vertical="top" wrapText="1"/>
    </xf>
    <xf numFmtId="0" fontId="25" fillId="22" borderId="0" xfId="2" applyFont="1" applyFill="1" applyBorder="1" applyAlignment="1">
      <alignment vertical="top" wrapText="1"/>
    </xf>
    <xf numFmtId="0" fontId="25" fillId="22" borderId="33"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177" fontId="10" fillId="6" borderId="110" xfId="2" applyNumberFormat="1" applyFont="1" applyFill="1" applyBorder="1" applyAlignment="1">
      <alignment horizontal="center" vertical="center" wrapText="1"/>
    </xf>
    <xf numFmtId="0" fontId="6" fillId="7" borderId="10" xfId="2" applyFill="1" applyBorder="1" applyAlignment="1">
      <alignment horizontal="center" vertical="center" wrapText="1"/>
    </xf>
    <xf numFmtId="0" fontId="6" fillId="0" borderId="111" xfId="2" applyBorder="1" applyAlignment="1">
      <alignment horizontal="center" vertical="center" wrapText="1"/>
    </xf>
    <xf numFmtId="0" fontId="6" fillId="7" borderId="111" xfId="2" applyFill="1" applyBorder="1" applyAlignment="1">
      <alignment horizontal="center" vertical="center" wrapText="1"/>
    </xf>
    <xf numFmtId="0" fontId="23" fillId="24" borderId="14" xfId="2" applyFont="1" applyFill="1" applyBorder="1" applyAlignment="1">
      <alignment horizontal="center" vertical="center"/>
    </xf>
    <xf numFmtId="0" fontId="1" fillId="6" borderId="0" xfId="2" applyFont="1" applyFill="1">
      <alignment vertical="center"/>
    </xf>
    <xf numFmtId="0" fontId="21" fillId="0" borderId="48" xfId="1" applyFont="1" applyFill="1" applyBorder="1" applyAlignment="1" applyProtection="1">
      <alignment vertical="top" wrapText="1"/>
    </xf>
    <xf numFmtId="0" fontId="72" fillId="22" borderId="0" xfId="0" applyFont="1" applyFill="1" applyAlignment="1">
      <alignment vertical="top" wrapText="1"/>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5" xfId="0" applyBorder="1" applyAlignment="1">
      <alignment vertical="top"/>
    </xf>
    <xf numFmtId="0" fontId="0" fillId="0" borderId="0" xfId="0" applyAlignment="1">
      <alignment vertical="top"/>
    </xf>
    <xf numFmtId="0" fontId="77" fillId="22" borderId="0" xfId="0" applyFont="1" applyFill="1">
      <alignment vertical="center"/>
    </xf>
    <xf numFmtId="0" fontId="76" fillId="22" borderId="0" xfId="0" applyFont="1" applyFill="1">
      <alignment vertical="center"/>
    </xf>
    <xf numFmtId="0" fontId="1" fillId="16" borderId="72" xfId="2" applyFont="1" applyFill="1" applyBorder="1" applyAlignment="1">
      <alignment vertical="top" wrapText="1"/>
    </xf>
    <xf numFmtId="0" fontId="80" fillId="0" borderId="0" xfId="0" applyFont="1" applyAlignment="1">
      <alignment horizontal="justify" vertical="center"/>
    </xf>
    <xf numFmtId="0" fontId="83" fillId="0" borderId="64" xfId="0" applyFont="1" applyBorder="1" applyAlignment="1">
      <alignment horizontal="justify" vertical="center" wrapText="1"/>
    </xf>
    <xf numFmtId="0" fontId="83" fillId="0" borderId="42" xfId="0" applyFont="1" applyBorder="1" applyAlignment="1">
      <alignment horizontal="justify" vertical="center" wrapText="1"/>
    </xf>
    <xf numFmtId="0" fontId="80" fillId="0" borderId="117" xfId="0" applyFont="1" applyBorder="1" applyAlignment="1">
      <alignment horizontal="center" vertical="center" wrapText="1"/>
    </xf>
    <xf numFmtId="0" fontId="80" fillId="0" borderId="42" xfId="0" applyFont="1" applyBorder="1" applyAlignment="1">
      <alignment horizontal="center" vertical="center" wrapText="1"/>
    </xf>
    <xf numFmtId="0" fontId="80" fillId="30" borderId="42" xfId="0" applyFont="1" applyFill="1" applyBorder="1" applyAlignment="1">
      <alignment horizontal="justify" vertical="center" wrapText="1"/>
    </xf>
    <xf numFmtId="0" fontId="80" fillId="0" borderId="42" xfId="0" applyFont="1" applyBorder="1" applyAlignment="1">
      <alignment horizontal="justify" vertical="center" wrapText="1"/>
    </xf>
    <xf numFmtId="0" fontId="7" fillId="31" borderId="63" xfId="17" applyFont="1" applyFill="1" applyBorder="1" applyAlignment="1">
      <alignment horizontal="center" vertical="center" wrapText="1"/>
    </xf>
    <xf numFmtId="0" fontId="8" fillId="22" borderId="0" xfId="1" applyFill="1" applyBorder="1" applyAlignment="1" applyProtection="1">
      <alignment horizontal="left" vertical="center"/>
    </xf>
    <xf numFmtId="0" fontId="0" fillId="0" borderId="0" xfId="0" applyAlignment="1">
      <alignment horizontal="left" vertical="center"/>
    </xf>
    <xf numFmtId="0" fontId="85" fillId="0" borderId="0" xfId="0" applyFont="1" applyAlignment="1">
      <alignment horizontal="left" vertical="center"/>
    </xf>
    <xf numFmtId="0" fontId="86" fillId="0" borderId="0" xfId="0" applyFont="1" applyAlignment="1">
      <alignment horizontal="center" vertical="center" wrapText="1"/>
    </xf>
    <xf numFmtId="0" fontId="86" fillId="0" borderId="0" xfId="0" applyFont="1" applyAlignment="1">
      <alignment horizontal="left" vertical="center" wrapText="1"/>
    </xf>
    <xf numFmtId="0" fontId="80" fillId="26" borderId="117" xfId="0" applyFont="1" applyFill="1" applyBorder="1" applyAlignment="1">
      <alignment horizontal="center" vertical="center" wrapText="1"/>
    </xf>
    <xf numFmtId="0" fontId="80" fillId="26" borderId="42" xfId="0" applyFont="1" applyFill="1" applyBorder="1" applyAlignment="1">
      <alignment horizontal="center" vertical="center" wrapText="1"/>
    </xf>
    <xf numFmtId="0" fontId="80" fillId="26" borderId="42" xfId="0" applyFont="1" applyFill="1" applyBorder="1" applyAlignment="1">
      <alignment horizontal="justify" vertical="center" wrapText="1"/>
    </xf>
    <xf numFmtId="0" fontId="75" fillId="22" borderId="0" xfId="0" applyFont="1" applyFill="1" applyAlignment="1">
      <alignment horizontal="center" vertical="center"/>
    </xf>
    <xf numFmtId="0" fontId="80" fillId="22" borderId="117" xfId="0" applyFont="1" applyFill="1" applyBorder="1" applyAlignment="1">
      <alignment horizontal="center" vertical="center" wrapText="1"/>
    </xf>
    <xf numFmtId="0" fontId="80" fillId="22" borderId="42" xfId="0" applyFont="1" applyFill="1" applyBorder="1" applyAlignment="1">
      <alignment horizontal="center" vertical="center" wrapText="1"/>
    </xf>
    <xf numFmtId="0" fontId="80" fillId="22" borderId="42" xfId="0" applyFont="1" applyFill="1" applyBorder="1" applyAlignment="1">
      <alignment horizontal="justify" vertical="center" wrapText="1"/>
    </xf>
    <xf numFmtId="0" fontId="72" fillId="26" borderId="0" xfId="0" applyFont="1" applyFill="1" applyAlignment="1">
      <alignment vertical="top" wrapText="1"/>
    </xf>
    <xf numFmtId="0" fontId="8" fillId="0" borderId="140" xfId="1" applyFill="1" applyBorder="1" applyAlignment="1" applyProtection="1">
      <alignment vertical="center" wrapText="1"/>
    </xf>
    <xf numFmtId="0" fontId="99" fillId="0" borderId="64" xfId="0" applyFont="1" applyBorder="1" applyAlignment="1">
      <alignment horizontal="justify" vertical="center" wrapText="1"/>
    </xf>
    <xf numFmtId="0" fontId="99" fillId="0" borderId="42" xfId="0" applyFont="1" applyBorder="1" applyAlignment="1">
      <alignment horizontal="justify" vertical="center" wrapText="1"/>
    </xf>
    <xf numFmtId="0" fontId="99" fillId="30" borderId="42" xfId="0" applyFont="1" applyFill="1" applyBorder="1" applyAlignment="1">
      <alignment horizontal="justify" vertical="center" wrapText="1"/>
    </xf>
    <xf numFmtId="0" fontId="79" fillId="32" borderId="0" xfId="17" applyFont="1" applyFill="1">
      <alignment vertical="center"/>
    </xf>
    <xf numFmtId="0" fontId="104" fillId="0" borderId="0" xfId="17" applyFont="1">
      <alignment vertical="center"/>
    </xf>
    <xf numFmtId="0" fontId="103" fillId="0" borderId="0" xfId="2" applyFont="1">
      <alignment vertical="center"/>
    </xf>
    <xf numFmtId="0" fontId="105" fillId="23" borderId="144" xfId="0" applyFont="1" applyFill="1" applyBorder="1" applyAlignment="1">
      <alignment horizontal="center" vertical="center" wrapText="1"/>
    </xf>
    <xf numFmtId="0" fontId="105" fillId="0" borderId="144" xfId="0" applyFont="1" applyBorder="1" applyAlignment="1">
      <alignment horizontal="center" vertical="center" wrapText="1"/>
    </xf>
    <xf numFmtId="0" fontId="0" fillId="27" borderId="0" xfId="0" applyFill="1">
      <alignment vertical="center"/>
    </xf>
    <xf numFmtId="0" fontId="80" fillId="22" borderId="0" xfId="0" applyFont="1" applyFill="1" applyAlignment="1">
      <alignment horizontal="justify" vertical="center"/>
    </xf>
    <xf numFmtId="0" fontId="6" fillId="22" borderId="0" xfId="2" applyFont="1" applyFill="1">
      <alignment vertical="center"/>
    </xf>
    <xf numFmtId="14" fontId="6" fillId="0" borderId="0" xfId="2" applyNumberFormat="1" applyFont="1" applyAlignment="1">
      <alignment vertical="center"/>
    </xf>
    <xf numFmtId="0" fontId="26" fillId="0" borderId="0" xfId="19" applyFont="1">
      <alignment vertical="center"/>
    </xf>
    <xf numFmtId="0" fontId="6" fillId="0" borderId="0" xfId="2">
      <alignment vertical="center"/>
    </xf>
    <xf numFmtId="0" fontId="0" fillId="0" borderId="0" xfId="0">
      <alignment vertical="center"/>
    </xf>
    <xf numFmtId="0" fontId="6" fillId="0" borderId="0" xfId="2" applyFill="1" applyBorder="1" applyAlignment="1">
      <alignment horizontal="center" vertical="center"/>
    </xf>
    <xf numFmtId="0" fontId="18" fillId="2" borderId="49" xfId="2" applyFont="1" applyFill="1" applyBorder="1" applyAlignment="1">
      <alignment horizontal="center"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0" fontId="32" fillId="0" borderId="13" xfId="0" applyFont="1" applyBorder="1" applyAlignment="1">
      <alignment horizontal="center" vertical="center" wrapText="1"/>
    </xf>
    <xf numFmtId="0" fontId="21" fillId="0" borderId="146" xfId="1" applyFont="1" applyFill="1" applyBorder="1" applyAlignment="1" applyProtection="1">
      <alignment vertical="top" wrapText="1"/>
    </xf>
    <xf numFmtId="0" fontId="96" fillId="26" borderId="0" xfId="0" applyFont="1" applyFill="1" applyAlignment="1">
      <alignment vertical="top" wrapText="1"/>
    </xf>
    <xf numFmtId="0" fontId="73" fillId="27" borderId="0" xfId="0" applyFont="1" applyFill="1" applyAlignment="1">
      <alignment vertical="top" wrapText="1"/>
    </xf>
    <xf numFmtId="0" fontId="97" fillId="27" borderId="0" xfId="0" applyFont="1" applyFill="1" applyAlignment="1">
      <alignment vertical="top" wrapText="1"/>
    </xf>
    <xf numFmtId="0" fontId="74" fillId="27" borderId="0" xfId="0" applyFont="1" applyFill="1" applyAlignment="1">
      <alignment vertical="top" wrapText="1"/>
    </xf>
    <xf numFmtId="0" fontId="98" fillId="27" borderId="0" xfId="0" applyFont="1" applyFill="1" applyAlignment="1">
      <alignment horizontal="center" vertical="center" wrapText="1"/>
    </xf>
    <xf numFmtId="0" fontId="98" fillId="27" borderId="0" xfId="0" applyFont="1" applyFill="1" applyAlignment="1">
      <alignment horizontal="center" vertical="top" wrapText="1"/>
    </xf>
    <xf numFmtId="0" fontId="100" fillId="27" borderId="0" xfId="0" applyFont="1" applyFill="1" applyAlignment="1">
      <alignment horizontal="center" vertical="top" wrapText="1"/>
    </xf>
    <xf numFmtId="0" fontId="98" fillId="27" borderId="0" xfId="0" applyFont="1" applyFill="1" applyAlignment="1">
      <alignment vertical="top" wrapText="1"/>
    </xf>
    <xf numFmtId="0" fontId="96" fillId="22" borderId="0" xfId="0" applyFont="1" applyFill="1" applyAlignment="1">
      <alignment vertical="top" wrapText="1"/>
    </xf>
    <xf numFmtId="0" fontId="0" fillId="22" borderId="0" xfId="0" applyFill="1" applyAlignment="1">
      <alignment horizontal="left" vertical="top" wrapText="1" indent="1"/>
    </xf>
    <xf numFmtId="0" fontId="28" fillId="28" borderId="0" xfId="0" applyFont="1" applyFill="1" applyAlignment="1">
      <alignment vertical="center"/>
    </xf>
    <xf numFmtId="14" fontId="29" fillId="24" borderId="3" xfId="2" applyNumberFormat="1" applyFont="1" applyFill="1" applyBorder="1" applyAlignment="1">
      <alignment horizontal="center" vertical="center" shrinkToFit="1"/>
    </xf>
    <xf numFmtId="14" fontId="30" fillId="24" borderId="4" xfId="2" applyNumberFormat="1" applyFont="1" applyFill="1" applyBorder="1" applyAlignment="1">
      <alignment horizontal="center" vertical="center" shrinkToFit="1"/>
    </xf>
    <xf numFmtId="0" fontId="28" fillId="24" borderId="44" xfId="0" applyFont="1" applyFill="1" applyBorder="1" applyAlignment="1">
      <alignment horizontal="center" vertical="center" wrapText="1"/>
    </xf>
    <xf numFmtId="0" fontId="113" fillId="24" borderId="36" xfId="2" applyFont="1" applyFill="1" applyBorder="1" applyAlignment="1">
      <alignment horizontal="center" vertical="center" wrapText="1"/>
    </xf>
    <xf numFmtId="0" fontId="118" fillId="3" borderId="30" xfId="2" applyFont="1" applyFill="1" applyBorder="1" applyAlignment="1">
      <alignment horizontal="center" vertical="center"/>
    </xf>
    <xf numFmtId="14" fontId="118" fillId="3" borderId="31" xfId="2" applyNumberFormat="1" applyFont="1" applyFill="1" applyBorder="1" applyAlignment="1">
      <alignment horizontal="center" vertical="center"/>
    </xf>
    <xf numFmtId="0" fontId="118" fillId="3" borderId="47" xfId="2" applyFont="1" applyFill="1" applyBorder="1" applyAlignment="1">
      <alignment horizontal="center" vertical="center"/>
    </xf>
    <xf numFmtId="14" fontId="118" fillId="3" borderId="46" xfId="2" applyNumberFormat="1" applyFont="1" applyFill="1" applyBorder="1" applyAlignment="1">
      <alignment horizontal="center" vertical="center"/>
    </xf>
    <xf numFmtId="0" fontId="118" fillId="3" borderId="12" xfId="2" applyFont="1" applyFill="1" applyBorder="1" applyAlignment="1">
      <alignment horizontal="center" vertical="center" wrapText="1"/>
    </xf>
    <xf numFmtId="14" fontId="118" fillId="3" borderId="2" xfId="2" applyNumberFormat="1" applyFont="1" applyFill="1" applyBorder="1" applyAlignment="1">
      <alignment horizontal="center" vertical="center"/>
    </xf>
    <xf numFmtId="0" fontId="118" fillId="3" borderId="45" xfId="2" applyFont="1" applyFill="1" applyBorder="1" applyAlignment="1">
      <alignment horizontal="center" vertical="center"/>
    </xf>
    <xf numFmtId="14" fontId="118" fillId="3" borderId="3" xfId="2" applyNumberFormat="1" applyFont="1" applyFill="1" applyBorder="1" applyAlignment="1">
      <alignment horizontal="center" vertical="center"/>
    </xf>
    <xf numFmtId="0" fontId="118" fillId="3" borderId="12" xfId="2" applyFont="1" applyFill="1" applyBorder="1" applyAlignment="1">
      <alignment horizontal="center" vertical="center"/>
    </xf>
    <xf numFmtId="0" fontId="118" fillId="22" borderId="0" xfId="2" applyFont="1" applyFill="1" applyBorder="1" applyAlignment="1">
      <alignment horizontal="center" vertical="center"/>
    </xf>
    <xf numFmtId="14" fontId="118" fillId="22" borderId="0" xfId="2" applyNumberFormat="1" applyFont="1" applyFill="1" applyBorder="1" applyAlignment="1">
      <alignment horizontal="center" vertical="center"/>
    </xf>
    <xf numFmtId="0" fontId="23" fillId="22" borderId="0" xfId="2" applyFont="1" applyFill="1" applyBorder="1" applyAlignment="1">
      <alignment horizontal="center" vertical="center"/>
    </xf>
    <xf numFmtId="0" fontId="119" fillId="0" borderId="0" xfId="2" applyFont="1" applyFill="1" applyBorder="1" applyAlignment="1">
      <alignment horizontal="center" vertical="center"/>
    </xf>
    <xf numFmtId="14" fontId="118" fillId="0" borderId="0" xfId="2" applyNumberFormat="1" applyFont="1" applyFill="1" applyBorder="1" applyAlignment="1">
      <alignment horizontal="center" vertical="center"/>
    </xf>
    <xf numFmtId="0" fontId="110" fillId="26" borderId="120" xfId="0" applyFont="1" applyFill="1" applyBorder="1" applyAlignment="1">
      <alignment horizontal="left" vertical="center"/>
    </xf>
    <xf numFmtId="0" fontId="110" fillId="26" borderId="121" xfId="0" applyFont="1" applyFill="1" applyBorder="1" applyAlignment="1">
      <alignment horizontal="left" vertical="center"/>
    </xf>
    <xf numFmtId="0" fontId="123" fillId="26" borderId="119" xfId="0" applyFont="1" applyFill="1" applyBorder="1" applyAlignment="1">
      <alignment horizontal="left" vertical="center"/>
    </xf>
    <xf numFmtId="0" fontId="0" fillId="0" borderId="17" xfId="0" applyBorder="1" applyAlignment="1">
      <alignment vertical="top" wrapText="1"/>
    </xf>
    <xf numFmtId="0" fontId="23" fillId="22" borderId="14" xfId="2" applyFont="1" applyFill="1" applyBorder="1" applyAlignment="1">
      <alignment horizontal="center" vertical="center"/>
    </xf>
    <xf numFmtId="0" fontId="24" fillId="22" borderId="43" xfId="2" applyFont="1" applyFill="1" applyBorder="1" applyAlignment="1">
      <alignment horizontal="center" vertical="center" wrapText="1"/>
    </xf>
    <xf numFmtId="0" fontId="23" fillId="24" borderId="5" xfId="2" applyFont="1" applyFill="1" applyBorder="1" applyAlignment="1">
      <alignment horizontal="center" vertical="center" wrapText="1"/>
    </xf>
    <xf numFmtId="177" fontId="10" fillId="22" borderId="109" xfId="2" applyNumberFormat="1" applyFont="1" applyFill="1" applyBorder="1" applyAlignment="1">
      <alignment horizontal="center" vertical="center" wrapText="1"/>
    </xf>
    <xf numFmtId="14" fontId="26" fillId="6" borderId="0" xfId="2" applyNumberFormat="1" applyFont="1" applyFill="1" applyAlignment="1">
      <alignment horizontal="left" vertical="center"/>
    </xf>
    <xf numFmtId="14" fontId="26" fillId="6" borderId="0" xfId="2" applyNumberFormat="1" applyFont="1" applyFill="1" applyBorder="1" applyAlignment="1">
      <alignment horizontal="left" vertical="center"/>
    </xf>
    <xf numFmtId="0" fontId="26" fillId="0" borderId="0" xfId="2" applyFont="1" applyAlignment="1">
      <alignment horizontal="left" vertical="center"/>
    </xf>
    <xf numFmtId="177" fontId="10" fillId="22" borderId="110" xfId="2" applyNumberFormat="1" applyFont="1" applyFill="1" applyBorder="1" applyAlignment="1">
      <alignment horizontal="center" vertical="center" wrapText="1"/>
    </xf>
    <xf numFmtId="0" fontId="24" fillId="22" borderId="10" xfId="2" applyFont="1" applyFill="1" applyBorder="1" applyAlignment="1">
      <alignment horizontal="center" vertical="center" wrapText="1"/>
    </xf>
    <xf numFmtId="0" fontId="6" fillId="0" borderId="10" xfId="2" applyBorder="1">
      <alignment vertical="center"/>
    </xf>
    <xf numFmtId="180" fontId="51" fillId="13" borderId="153" xfId="17" applyNumberFormat="1" applyFont="1" applyFill="1" applyBorder="1" applyAlignment="1">
      <alignment horizontal="center" vertical="center"/>
    </xf>
    <xf numFmtId="0" fontId="8" fillId="0" borderId="0" xfId="1" applyAlignment="1" applyProtection="1">
      <alignment vertical="center" wrapText="1"/>
    </xf>
    <xf numFmtId="0" fontId="8" fillId="0" borderId="145" xfId="1" applyFill="1" applyBorder="1" applyAlignment="1" applyProtection="1">
      <alignment vertical="center" wrapText="1"/>
    </xf>
    <xf numFmtId="0" fontId="125" fillId="22" borderId="0" xfId="0" applyFont="1" applyFill="1" applyAlignment="1">
      <alignment vertical="center" wrapText="1"/>
    </xf>
    <xf numFmtId="0" fontId="133" fillId="35" borderId="147" xfId="2" applyFont="1" applyFill="1" applyBorder="1" applyAlignment="1">
      <alignment horizontal="center" vertical="center" wrapText="1"/>
    </xf>
    <xf numFmtId="0" fontId="127" fillId="35" borderId="148" xfId="2" applyFont="1" applyFill="1" applyBorder="1" applyAlignment="1">
      <alignment horizontal="center" vertical="center"/>
    </xf>
    <xf numFmtId="0" fontId="127" fillId="35" borderId="149" xfId="2" applyFont="1" applyFill="1" applyBorder="1" applyAlignment="1">
      <alignment horizontal="center" vertical="center"/>
    </xf>
    <xf numFmtId="0" fontId="0" fillId="38" borderId="0" xfId="0" applyFill="1">
      <alignment vertical="center"/>
    </xf>
    <xf numFmtId="0" fontId="137" fillId="38" borderId="0" xfId="0" applyFont="1" applyFill="1">
      <alignment vertical="center"/>
    </xf>
    <xf numFmtId="0" fontId="138" fillId="38" borderId="0" xfId="0" applyFont="1" applyFill="1">
      <alignment vertical="center"/>
    </xf>
    <xf numFmtId="0" fontId="139" fillId="38" borderId="0" xfId="0" applyFont="1" applyFill="1">
      <alignment vertical="center"/>
    </xf>
    <xf numFmtId="0" fontId="140" fillId="38" borderId="0" xfId="0" applyFont="1" applyFill="1">
      <alignment vertical="center"/>
    </xf>
    <xf numFmtId="0" fontId="78" fillId="38" borderId="0" xfId="0" applyFont="1" applyFill="1">
      <alignment vertical="center"/>
    </xf>
    <xf numFmtId="0" fontId="23" fillId="36" borderId="7" xfId="2" applyFont="1" applyFill="1" applyBorder="1" applyAlignment="1">
      <alignment horizontal="center" vertical="center" wrapText="1"/>
    </xf>
    <xf numFmtId="0" fontId="23" fillId="36" borderId="5" xfId="2" applyFont="1" applyFill="1" applyBorder="1" applyAlignment="1">
      <alignment horizontal="center" vertical="center" wrapText="1"/>
    </xf>
    <xf numFmtId="184" fontId="144" fillId="27" borderId="0" xfId="0" applyNumberFormat="1" applyFont="1" applyFill="1" applyAlignment="1">
      <alignment vertical="center" wrapText="1"/>
    </xf>
    <xf numFmtId="0" fontId="132" fillId="26" borderId="0" xfId="0" applyFont="1" applyFill="1">
      <alignment vertical="center"/>
    </xf>
    <xf numFmtId="180" fontId="51" fillId="13" borderId="159" xfId="17" applyNumberFormat="1" applyFont="1" applyFill="1" applyBorder="1" applyAlignment="1">
      <alignment horizontal="center" vertical="center"/>
    </xf>
    <xf numFmtId="184" fontId="135" fillId="27" borderId="0" xfId="0" applyNumberFormat="1" applyFont="1" applyFill="1" applyAlignment="1">
      <alignment vertical="center" wrapText="1"/>
    </xf>
    <xf numFmtId="177" fontId="144" fillId="27" borderId="0" xfId="0" applyNumberFormat="1" applyFont="1" applyFill="1" applyBorder="1" applyAlignment="1">
      <alignment horizontal="right" vertical="center" wrapText="1"/>
    </xf>
    <xf numFmtId="0" fontId="145" fillId="27" borderId="0" xfId="0" applyFont="1" applyFill="1" applyAlignment="1">
      <alignment vertical="center" wrapText="1"/>
    </xf>
    <xf numFmtId="184" fontId="145" fillId="27" borderId="0" xfId="0" applyNumberFormat="1" applyFont="1" applyFill="1" applyAlignment="1">
      <alignment horizontal="center" vertical="center" wrapText="1"/>
    </xf>
    <xf numFmtId="0" fontId="6" fillId="0" borderId="74" xfId="0" applyFont="1" applyBorder="1">
      <alignment vertical="center"/>
    </xf>
    <xf numFmtId="0" fontId="6" fillId="0" borderId="51" xfId="0" applyFont="1" applyBorder="1">
      <alignment vertical="center"/>
    </xf>
    <xf numFmtId="0" fontId="6" fillId="0" borderId="75" xfId="0" applyFont="1" applyBorder="1">
      <alignment vertical="center"/>
    </xf>
    <xf numFmtId="0" fontId="6" fillId="0" borderId="0" xfId="0" applyFont="1">
      <alignment vertical="center"/>
    </xf>
    <xf numFmtId="0" fontId="115" fillId="0" borderId="75" xfId="0" applyFont="1" applyBorder="1">
      <alignment vertical="center"/>
    </xf>
    <xf numFmtId="0" fontId="115" fillId="0" borderId="0" xfId="0" applyFont="1">
      <alignment vertical="center"/>
    </xf>
    <xf numFmtId="0" fontId="115" fillId="6" borderId="75" xfId="0" applyFont="1" applyFill="1" applyBorder="1">
      <alignment vertical="center"/>
    </xf>
    <xf numFmtId="0" fontId="115" fillId="6" borderId="0" xfId="0" applyFont="1" applyFill="1">
      <alignment vertical="center"/>
    </xf>
    <xf numFmtId="0" fontId="13" fillId="6" borderId="162" xfId="2" applyFont="1" applyFill="1" applyBorder="1" applyAlignment="1">
      <alignment horizontal="center" vertical="center" wrapText="1"/>
    </xf>
    <xf numFmtId="180" fontId="51" fillId="13" borderId="167" xfId="17" applyNumberFormat="1" applyFont="1" applyFill="1" applyBorder="1" applyAlignment="1">
      <alignment horizontal="center" vertical="center"/>
    </xf>
    <xf numFmtId="0" fontId="6" fillId="6" borderId="175" xfId="2" applyFill="1" applyBorder="1">
      <alignment vertical="center"/>
    </xf>
    <xf numFmtId="0" fontId="6" fillId="0" borderId="175" xfId="2" applyBorder="1">
      <alignment vertical="center"/>
    </xf>
    <xf numFmtId="3" fontId="153" fillId="22" borderId="0" xfId="0" applyNumberFormat="1" applyFont="1" applyFill="1" applyAlignment="1">
      <alignment vertical="center" wrapText="1"/>
    </xf>
    <xf numFmtId="0" fontId="120" fillId="22" borderId="172" xfId="17" applyFont="1" applyFill="1" applyBorder="1" applyAlignment="1">
      <alignment horizontal="center" vertical="center" wrapText="1"/>
    </xf>
    <xf numFmtId="14" fontId="120" fillId="22" borderId="174" xfId="17" applyNumberFormat="1" applyFont="1" applyFill="1" applyBorder="1" applyAlignment="1">
      <alignment horizontal="center" vertical="center"/>
    </xf>
    <xf numFmtId="185" fontId="153" fillId="22" borderId="0" xfId="0" applyNumberFormat="1" applyFont="1" applyFill="1" applyAlignment="1">
      <alignment horizontal="right" vertical="center" wrapText="1"/>
    </xf>
    <xf numFmtId="14" fontId="118" fillId="3" borderId="2" xfId="2" applyNumberFormat="1" applyFont="1" applyFill="1" applyBorder="1" applyAlignment="1">
      <alignment horizontal="center" vertical="center" wrapText="1"/>
    </xf>
    <xf numFmtId="0" fontId="10" fillId="0" borderId="63" xfId="2" applyFont="1" applyBorder="1" applyAlignment="1">
      <alignment vertical="center"/>
    </xf>
    <xf numFmtId="0" fontId="6" fillId="0" borderId="0" xfId="2" applyAlignment="1">
      <alignment horizontal="left" vertical="top"/>
    </xf>
    <xf numFmtId="0" fontId="6" fillId="39" borderId="188" xfId="2" applyFill="1" applyBorder="1" applyAlignment="1">
      <alignment horizontal="left" vertical="top"/>
    </xf>
    <xf numFmtId="0" fontId="8" fillId="39" borderId="187" xfId="1" applyFill="1" applyBorder="1" applyAlignment="1" applyProtection="1">
      <alignment horizontal="left" vertical="top"/>
    </xf>
    <xf numFmtId="14" fontId="19" fillId="3" borderId="109" xfId="2" applyNumberFormat="1" applyFont="1" applyFill="1" applyBorder="1" applyAlignment="1">
      <alignment horizontal="center" vertical="center" shrinkToFit="1"/>
    </xf>
    <xf numFmtId="14" fontId="27" fillId="3" borderId="109" xfId="1" applyNumberFormat="1" applyFont="1" applyFill="1" applyBorder="1" applyAlignment="1" applyProtection="1">
      <alignment horizontal="center" vertical="center" wrapText="1" shrinkToFit="1"/>
    </xf>
    <xf numFmtId="0" fontId="8" fillId="0" borderId="117" xfId="1" applyFill="1" applyBorder="1" applyAlignment="1" applyProtection="1">
      <alignment vertical="center" wrapText="1"/>
    </xf>
    <xf numFmtId="0" fontId="21" fillId="24" borderId="3" xfId="2" applyFont="1" applyFill="1" applyBorder="1" applyAlignment="1">
      <alignment vertical="center"/>
    </xf>
    <xf numFmtId="177" fontId="40" fillId="22" borderId="13" xfId="2" applyNumberFormat="1" applyFont="1" applyFill="1" applyBorder="1" applyAlignment="1">
      <alignment horizontal="center" vertical="center" shrinkToFit="1"/>
    </xf>
    <xf numFmtId="0" fontId="104" fillId="0" borderId="0" xfId="17" applyFont="1" applyAlignment="1">
      <alignment horizontal="left" vertical="center"/>
    </xf>
    <xf numFmtId="0" fontId="8" fillId="0" borderId="177" xfId="1" applyFill="1" applyBorder="1" applyAlignment="1" applyProtection="1">
      <alignment vertical="center"/>
    </xf>
    <xf numFmtId="0" fontId="106" fillId="27" borderId="0" xfId="0" applyFont="1" applyFill="1" applyAlignment="1">
      <alignment horizontal="left" vertical="top" wrapText="1"/>
    </xf>
    <xf numFmtId="0" fontId="72" fillId="27" borderId="0" xfId="0" applyFont="1" applyFill="1" applyAlignment="1">
      <alignment vertical="top" wrapText="1"/>
    </xf>
    <xf numFmtId="0" fontId="74" fillId="27" borderId="0" xfId="0" applyFont="1" applyFill="1" applyAlignment="1">
      <alignment horizontal="left" vertical="top" wrapText="1"/>
    </xf>
    <xf numFmtId="3" fontId="73" fillId="27" borderId="0" xfId="0" applyNumberFormat="1" applyFont="1" applyFill="1" applyAlignment="1">
      <alignment vertical="top" wrapText="1"/>
    </xf>
    <xf numFmtId="0" fontId="13" fillId="0" borderId="0" xfId="2" applyFont="1" applyFill="1" applyBorder="1" applyAlignment="1">
      <alignment vertical="center"/>
    </xf>
    <xf numFmtId="0" fontId="13" fillId="0" borderId="0" xfId="2" applyFont="1" applyFill="1" applyAlignment="1">
      <alignment vertical="center" wrapText="1"/>
    </xf>
    <xf numFmtId="0" fontId="21" fillId="3" borderId="12" xfId="1" applyFont="1" applyFill="1" applyBorder="1" applyAlignment="1" applyProtection="1">
      <alignment horizontal="center" vertical="center" wrapText="1"/>
    </xf>
    <xf numFmtId="0" fontId="6" fillId="0" borderId="0" xfId="2" applyFont="1" applyFill="1" applyBorder="1" applyAlignment="1">
      <alignment horizontal="center" vertical="center"/>
    </xf>
    <xf numFmtId="185" fontId="157" fillId="22" borderId="0" xfId="0" applyNumberFormat="1" applyFont="1" applyFill="1" applyAlignment="1">
      <alignment horizontal="right" vertical="center"/>
    </xf>
    <xf numFmtId="0" fontId="153" fillId="0" borderId="0" xfId="0" applyFont="1" applyAlignment="1">
      <alignment vertical="center" wrapText="1"/>
    </xf>
    <xf numFmtId="185" fontId="157" fillId="0" borderId="0" xfId="0" applyNumberFormat="1" applyFont="1" applyAlignment="1">
      <alignment horizontal="right" vertical="center"/>
    </xf>
    <xf numFmtId="184" fontId="145" fillId="27" borderId="0" xfId="0" applyNumberFormat="1" applyFont="1" applyFill="1" applyBorder="1" applyAlignment="1">
      <alignment horizontal="center" vertical="center" wrapText="1"/>
    </xf>
    <xf numFmtId="184" fontId="145" fillId="27" borderId="0" xfId="0" applyNumberFormat="1" applyFont="1" applyFill="1" applyAlignment="1">
      <alignment vertical="center" wrapText="1"/>
    </xf>
    <xf numFmtId="0" fontId="144" fillId="27" borderId="0" xfId="0" applyFont="1" applyFill="1" applyAlignment="1">
      <alignment horizontal="left" vertical="center" wrapText="1"/>
    </xf>
    <xf numFmtId="177" fontId="144" fillId="27" borderId="0" xfId="0" applyNumberFormat="1" applyFont="1" applyFill="1" applyAlignment="1">
      <alignment horizontal="right" vertical="center" wrapText="1"/>
    </xf>
    <xf numFmtId="0" fontId="165" fillId="22" borderId="0" xfId="0" applyFont="1" applyFill="1">
      <alignment vertical="center"/>
    </xf>
    <xf numFmtId="0" fontId="165" fillId="22" borderId="0" xfId="0" applyFont="1" applyFill="1" applyBorder="1">
      <alignment vertical="center"/>
    </xf>
    <xf numFmtId="0" fontId="33" fillId="0" borderId="34" xfId="1" applyFont="1" applyBorder="1" applyAlignment="1" applyProtection="1">
      <alignment horizontal="left" vertical="top" wrapText="1"/>
    </xf>
    <xf numFmtId="0" fontId="33" fillId="0" borderId="192" xfId="1" applyFont="1" applyBorder="1" applyAlignment="1" applyProtection="1">
      <alignment horizontal="left" vertical="top" wrapText="1"/>
    </xf>
    <xf numFmtId="0" fontId="105" fillId="0" borderId="176" xfId="0" applyFont="1" applyBorder="1" applyAlignment="1">
      <alignment horizontal="center" vertical="center" wrapText="1"/>
    </xf>
    <xf numFmtId="0" fontId="166" fillId="2" borderId="70" xfId="2" applyFont="1" applyFill="1" applyBorder="1" applyAlignment="1">
      <alignment vertical="top" wrapText="1"/>
    </xf>
    <xf numFmtId="0" fontId="118" fillId="24" borderId="47" xfId="2" applyFont="1" applyFill="1" applyBorder="1" applyAlignment="1">
      <alignment horizontal="center" vertical="center"/>
    </xf>
    <xf numFmtId="0" fontId="118" fillId="24" borderId="12" xfId="2" applyFont="1" applyFill="1" applyBorder="1" applyAlignment="1">
      <alignment horizontal="center" vertical="center" wrapText="1"/>
    </xf>
    <xf numFmtId="0" fontId="118" fillId="24" borderId="45" xfId="2" applyFont="1" applyFill="1" applyBorder="1" applyAlignment="1">
      <alignment horizontal="center" vertical="center"/>
    </xf>
    <xf numFmtId="0" fontId="108" fillId="35" borderId="148" xfId="2" applyFont="1" applyFill="1" applyBorder="1" applyAlignment="1">
      <alignment horizontal="left" vertical="center"/>
    </xf>
    <xf numFmtId="0" fontId="118" fillId="3" borderId="3" xfId="2" applyFont="1" applyFill="1" applyBorder="1" applyAlignment="1">
      <alignment horizontal="center" vertical="center" shrinkToFit="1"/>
    </xf>
    <xf numFmtId="3" fontId="167" fillId="27" borderId="0" xfId="0" applyNumberFormat="1" applyFont="1" applyFill="1">
      <alignment vertical="center"/>
    </xf>
    <xf numFmtId="0" fontId="6" fillId="0" borderId="0" xfId="2">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168" fillId="26" borderId="0" xfId="0" applyFont="1" applyFill="1" applyAlignment="1">
      <alignment horizontal="center" vertical="center" wrapText="1"/>
    </xf>
    <xf numFmtId="0" fontId="169" fillId="26" borderId="116" xfId="0" applyFont="1" applyFill="1" applyBorder="1" applyAlignment="1">
      <alignment horizontal="center" vertical="center" wrapText="1"/>
    </xf>
    <xf numFmtId="0" fontId="8" fillId="0" borderId="0" xfId="1" applyFill="1" applyBorder="1" applyAlignment="1" applyProtection="1">
      <alignment vertical="center" wrapText="1"/>
    </xf>
    <xf numFmtId="14" fontId="13" fillId="22" borderId="142" xfId="2" applyNumberFormat="1" applyFont="1" applyFill="1" applyBorder="1" applyAlignment="1">
      <alignment horizontal="center" vertical="center"/>
    </xf>
    <xf numFmtId="14" fontId="13" fillId="22" borderId="143" xfId="2" applyNumberFormat="1" applyFont="1" applyFill="1" applyBorder="1" applyAlignment="1">
      <alignment horizontal="center" vertical="center"/>
    </xf>
    <xf numFmtId="0" fontId="13" fillId="22" borderId="0" xfId="2" applyFont="1" applyFill="1" applyBorder="1" applyAlignment="1">
      <alignment horizontal="center" vertical="center" wrapText="1"/>
    </xf>
    <xf numFmtId="14" fontId="13" fillId="22" borderId="0" xfId="2" applyNumberFormat="1" applyFont="1" applyFill="1" applyBorder="1" applyAlignment="1">
      <alignment horizontal="center" vertical="center"/>
    </xf>
    <xf numFmtId="14" fontId="13" fillId="22" borderId="0" xfId="2" applyNumberFormat="1" applyFont="1" applyFill="1" applyBorder="1" applyAlignment="1">
      <alignment horizontal="left" vertical="center"/>
    </xf>
    <xf numFmtId="0" fontId="116" fillId="22" borderId="141" xfId="2" applyFont="1" applyFill="1" applyBorder="1" applyAlignment="1">
      <alignment horizontal="center" vertical="center" wrapText="1"/>
    </xf>
    <xf numFmtId="0" fontId="117" fillId="22" borderId="142" xfId="2" applyFont="1" applyFill="1" applyBorder="1" applyAlignment="1">
      <alignment horizontal="left" vertical="center"/>
    </xf>
    <xf numFmtId="0" fontId="18" fillId="24" borderId="198" xfId="2" applyFont="1" applyFill="1" applyBorder="1" applyAlignment="1">
      <alignment horizontal="center" vertical="center" wrapText="1"/>
    </xf>
    <xf numFmtId="0" fontId="21" fillId="0" borderId="200" xfId="1" applyFont="1" applyFill="1" applyBorder="1" applyAlignment="1" applyProtection="1">
      <alignment vertical="top" wrapText="1"/>
    </xf>
    <xf numFmtId="0" fontId="8" fillId="0" borderId="201" xfId="1" applyFill="1" applyBorder="1" applyAlignment="1" applyProtection="1">
      <alignment vertical="center" wrapText="1"/>
    </xf>
    <xf numFmtId="0" fontId="18" fillId="24" borderId="202" xfId="2" applyFont="1" applyFill="1" applyBorder="1" applyAlignment="1">
      <alignment horizontal="center" vertical="center" wrapText="1"/>
    </xf>
    <xf numFmtId="0" fontId="21" fillId="0" borderId="193" xfId="1" applyFont="1" applyBorder="1" applyAlignment="1" applyProtection="1">
      <alignment horizontal="left" vertical="top" wrapText="1"/>
    </xf>
    <xf numFmtId="0" fontId="18" fillId="24" borderId="202" xfId="1" applyFont="1" applyFill="1" applyBorder="1" applyAlignment="1" applyProtection="1">
      <alignment horizontal="center" vertical="center" wrapText="1"/>
    </xf>
    <xf numFmtId="0" fontId="21" fillId="0" borderId="200" xfId="2" applyFont="1" applyFill="1" applyBorder="1" applyAlignment="1">
      <alignment vertical="top" wrapText="1"/>
    </xf>
    <xf numFmtId="0" fontId="8" fillId="0" borderId="203" xfId="1" applyBorder="1" applyAlignment="1" applyProtection="1">
      <alignment vertical="center" wrapText="1"/>
    </xf>
    <xf numFmtId="0" fontId="114" fillId="24" borderId="205" xfId="0" applyFont="1" applyFill="1" applyBorder="1" applyAlignment="1">
      <alignment horizontal="center" vertical="center" wrapText="1"/>
    </xf>
    <xf numFmtId="0" fontId="111" fillId="0" borderId="193" xfId="0" applyFont="1" applyBorder="1" applyAlignment="1">
      <alignment horizontal="left" vertical="top" wrapText="1"/>
    </xf>
    <xf numFmtId="0" fontId="28" fillId="24" borderId="206" xfId="0" applyFont="1" applyFill="1" applyBorder="1" applyAlignment="1">
      <alignment horizontal="center" vertical="center" wrapText="1"/>
    </xf>
    <xf numFmtId="0" fontId="21" fillId="0" borderId="193" xfId="0" applyFont="1" applyBorder="1" applyAlignment="1">
      <alignment horizontal="left" vertical="top" wrapText="1"/>
    </xf>
    <xf numFmtId="0" fontId="21" fillId="0" borderId="0" xfId="1" applyFont="1" applyAlignment="1" applyProtection="1">
      <alignment horizontal="left" vertical="top" wrapText="1"/>
    </xf>
    <xf numFmtId="3" fontId="155" fillId="22" borderId="0" xfId="0" applyNumberFormat="1" applyFont="1" applyFill="1">
      <alignment vertical="center"/>
    </xf>
    <xf numFmtId="0" fontId="163" fillId="22" borderId="0" xfId="0" applyFont="1" applyFill="1">
      <alignment vertical="center"/>
    </xf>
    <xf numFmtId="0" fontId="159" fillId="22" borderId="0" xfId="0" applyFont="1" applyFill="1" applyAlignment="1">
      <alignment vertical="center" wrapText="1"/>
    </xf>
    <xf numFmtId="0" fontId="153" fillId="22" borderId="0" xfId="0" applyFont="1" applyFill="1" applyAlignment="1">
      <alignment vertical="center" wrapText="1"/>
    </xf>
    <xf numFmtId="0" fontId="157" fillId="22" borderId="0" xfId="0" applyFont="1" applyFill="1">
      <alignment vertical="center"/>
    </xf>
    <xf numFmtId="0" fontId="157" fillId="0" borderId="0" xfId="0" applyFont="1">
      <alignment vertical="center"/>
    </xf>
    <xf numFmtId="3" fontId="170" fillId="0" borderId="0" xfId="0" applyNumberFormat="1" applyFont="1">
      <alignment vertical="center"/>
    </xf>
    <xf numFmtId="0" fontId="149" fillId="27" borderId="0" xfId="0" applyFont="1" applyFill="1" applyBorder="1" applyAlignment="1">
      <alignment horizontal="left" vertical="center" wrapText="1"/>
    </xf>
    <xf numFmtId="186" fontId="150" fillId="27" borderId="0" xfId="0" applyNumberFormat="1" applyFont="1" applyFill="1" applyBorder="1" applyAlignment="1">
      <alignment horizontal="right" vertical="center" wrapText="1"/>
    </xf>
    <xf numFmtId="184" fontId="136" fillId="40" borderId="0" xfId="0" applyNumberFormat="1" applyFont="1" applyFill="1" applyBorder="1" applyAlignment="1">
      <alignment horizontal="center" vertical="center" wrapText="1"/>
    </xf>
    <xf numFmtId="0" fontId="172" fillId="26" borderId="0" xfId="0" applyFont="1" applyFill="1" applyAlignment="1">
      <alignment horizontal="center" vertical="center" wrapText="1"/>
    </xf>
    <xf numFmtId="0" fontId="112" fillId="0" borderId="32" xfId="2" applyFont="1" applyBorder="1" applyAlignment="1">
      <alignment vertical="center" shrinkToFit="1"/>
    </xf>
    <xf numFmtId="0" fontId="112" fillId="0" borderId="106" xfId="2" applyFont="1" applyBorder="1" applyAlignment="1">
      <alignment vertical="center" shrinkToFit="1"/>
    </xf>
    <xf numFmtId="0" fontId="173" fillId="26" borderId="105" xfId="2" applyFont="1" applyFill="1" applyBorder="1" applyAlignment="1">
      <alignment horizontal="center" vertical="center" wrapText="1" shrinkToFit="1"/>
    </xf>
    <xf numFmtId="0" fontId="174" fillId="0" borderId="0" xfId="0" applyFont="1" applyAlignment="1">
      <alignment vertical="center" wrapText="1"/>
    </xf>
    <xf numFmtId="0" fontId="175" fillId="0" borderId="0" xfId="0" applyFont="1" applyAlignment="1">
      <alignment vertical="center" wrapText="1"/>
    </xf>
    <xf numFmtId="0" fontId="144" fillId="27" borderId="0" xfId="0" applyFont="1" applyFill="1" applyAlignment="1">
      <alignment horizontal="left" vertical="center" shrinkToFit="1"/>
    </xf>
    <xf numFmtId="3" fontId="150" fillId="27" borderId="0" xfId="0" applyNumberFormat="1" applyFont="1" applyFill="1">
      <alignment vertical="center"/>
    </xf>
    <xf numFmtId="0" fontId="162" fillId="22" borderId="0" xfId="0" applyFont="1" applyFill="1" applyAlignment="1">
      <alignment vertical="top" wrapText="1"/>
    </xf>
    <xf numFmtId="0" fontId="144" fillId="27" borderId="0" xfId="0" applyFont="1" applyFill="1" applyBorder="1" applyAlignment="1">
      <alignment horizontal="left" vertical="center" wrapText="1"/>
    </xf>
    <xf numFmtId="3" fontId="144" fillId="27" borderId="0" xfId="0" applyNumberFormat="1" applyFont="1" applyFill="1" applyBorder="1" applyAlignment="1">
      <alignment horizontal="right" vertical="center" wrapText="1"/>
    </xf>
    <xf numFmtId="177" fontId="145" fillId="27" borderId="0" xfId="0" applyNumberFormat="1" applyFont="1" applyFill="1" applyBorder="1" applyAlignment="1">
      <alignment horizontal="right" vertical="center" wrapText="1"/>
    </xf>
    <xf numFmtId="0" fontId="0" fillId="22" borderId="0" xfId="0" applyFill="1" applyAlignment="1">
      <alignment horizontal="left" vertical="top"/>
    </xf>
    <xf numFmtId="0" fontId="117" fillId="22" borderId="212" xfId="2" applyFont="1" applyFill="1" applyBorder="1" applyAlignment="1">
      <alignment horizontal="center" vertical="center"/>
    </xf>
    <xf numFmtId="14" fontId="13" fillId="22" borderId="212" xfId="2" applyNumberFormat="1" applyFont="1" applyFill="1" applyBorder="1" applyAlignment="1">
      <alignment horizontal="center" vertical="center"/>
    </xf>
    <xf numFmtId="14" fontId="13" fillId="22" borderId="213" xfId="2" applyNumberFormat="1" applyFont="1" applyFill="1" applyBorder="1" applyAlignment="1">
      <alignment horizontal="center" vertical="center"/>
    </xf>
    <xf numFmtId="0" fontId="13" fillId="22" borderId="211" xfId="2" applyFont="1" applyFill="1" applyBorder="1" applyAlignment="1">
      <alignment horizontal="center" vertical="center" wrapText="1"/>
    </xf>
    <xf numFmtId="0" fontId="13" fillId="22" borderId="212" xfId="2" applyFont="1" applyFill="1" applyBorder="1" applyAlignment="1">
      <alignment horizontal="left" vertical="center"/>
    </xf>
    <xf numFmtId="0" fontId="27" fillId="0" borderId="102" xfId="1" applyFont="1" applyBorder="1" applyAlignment="1" applyProtection="1">
      <alignment vertical="top" wrapText="1"/>
    </xf>
    <xf numFmtId="0" fontId="27" fillId="0" borderId="103" xfId="2" applyFont="1" applyBorder="1" applyAlignment="1">
      <alignment vertical="top" wrapText="1"/>
    </xf>
    <xf numFmtId="0" fontId="27" fillId="0" borderId="104" xfId="2" applyFont="1" applyBorder="1" applyAlignment="1">
      <alignment vertical="top" wrapText="1"/>
    </xf>
    <xf numFmtId="0" fontId="18" fillId="26" borderId="194" xfId="2" applyFont="1" applyFill="1" applyBorder="1" applyAlignment="1">
      <alignment horizontal="center" vertical="center" wrapText="1"/>
    </xf>
    <xf numFmtId="0" fontId="111" fillId="26" borderId="195" xfId="2" applyFont="1" applyFill="1" applyBorder="1" applyAlignment="1">
      <alignment horizontal="center" vertical="center"/>
    </xf>
    <xf numFmtId="0" fontId="111" fillId="26" borderId="196" xfId="2" applyFont="1" applyFill="1" applyBorder="1" applyAlignment="1">
      <alignment horizontal="center" vertical="center"/>
    </xf>
    <xf numFmtId="14" fontId="21" fillId="26" borderId="197" xfId="2" applyNumberFormat="1" applyFont="1" applyFill="1" applyBorder="1" applyAlignment="1">
      <alignment horizontal="center" vertical="center"/>
    </xf>
    <xf numFmtId="0" fontId="177" fillId="27" borderId="0" xfId="0" applyFont="1" applyFill="1" applyBorder="1" applyAlignment="1">
      <alignment horizontal="left" vertical="center"/>
    </xf>
    <xf numFmtId="0" fontId="180" fillId="22" borderId="10" xfId="0" applyFont="1" applyFill="1" applyBorder="1" applyAlignment="1">
      <alignment horizontal="center" vertical="center" wrapText="1"/>
    </xf>
    <xf numFmtId="177" fontId="181" fillId="22" borderId="10" xfId="2" applyNumberFormat="1" applyFont="1" applyFill="1" applyBorder="1" applyAlignment="1">
      <alignment horizontal="center" vertical="center" shrinkToFit="1"/>
    </xf>
    <xf numFmtId="0" fontId="134" fillId="35" borderId="148" xfId="2" applyFont="1" applyFill="1" applyBorder="1" applyAlignment="1">
      <alignment horizontal="center" vertical="center" wrapText="1"/>
    </xf>
    <xf numFmtId="0" fontId="144" fillId="27" borderId="0" xfId="0" applyFont="1" applyFill="1" applyBorder="1" applyAlignment="1">
      <alignment horizontal="left" vertical="center"/>
    </xf>
    <xf numFmtId="0" fontId="105" fillId="0" borderId="214" xfId="0" applyFont="1" applyBorder="1" applyAlignment="1">
      <alignment horizontal="center" vertical="center" wrapText="1"/>
    </xf>
    <xf numFmtId="0" fontId="6" fillId="0" borderId="0" xfId="2" applyAlignment="1">
      <alignment horizontal="left" vertical="center"/>
    </xf>
    <xf numFmtId="0" fontId="6" fillId="0" borderId="0" xfId="2">
      <alignment vertical="center"/>
    </xf>
    <xf numFmtId="0" fontId="8" fillId="0" borderId="218" xfId="1" applyBorder="1" applyAlignment="1" applyProtection="1">
      <alignment vertical="center" wrapText="1"/>
    </xf>
    <xf numFmtId="0" fontId="8" fillId="0" borderId="219" xfId="1" applyBorder="1" applyAlignment="1" applyProtection="1">
      <alignment vertical="center"/>
    </xf>
    <xf numFmtId="3" fontId="150" fillId="27" borderId="0" xfId="0" applyNumberFormat="1" applyFont="1" applyFill="1" applyAlignment="1">
      <alignment vertical="center" wrapText="1"/>
    </xf>
    <xf numFmtId="177" fontId="178" fillId="27" borderId="0" xfId="0" applyNumberFormat="1" applyFont="1" applyFill="1" applyBorder="1">
      <alignment vertical="center"/>
    </xf>
    <xf numFmtId="3" fontId="182" fillId="27" borderId="0" xfId="0" applyNumberFormat="1" applyFont="1" applyFill="1" applyAlignment="1">
      <alignment vertical="center" wrapText="1"/>
    </xf>
    <xf numFmtId="0" fontId="116" fillId="22" borderId="212" xfId="2" applyFont="1" applyFill="1" applyBorder="1" applyAlignment="1">
      <alignment horizontal="center" vertical="center"/>
    </xf>
    <xf numFmtId="177" fontId="23" fillId="24" borderId="10" xfId="2" applyNumberFormat="1" applyFont="1" applyFill="1" applyBorder="1" applyAlignment="1">
      <alignment horizontal="center" vertical="center" shrinkToFit="1"/>
    </xf>
    <xf numFmtId="0" fontId="184" fillId="0" borderId="0" xfId="0" applyFont="1" applyAlignment="1">
      <alignment vertical="top" wrapText="1"/>
    </xf>
    <xf numFmtId="56" fontId="8" fillId="0" borderId="218" xfId="1" applyNumberFormat="1" applyBorder="1" applyAlignment="1" applyProtection="1">
      <alignment vertical="center" wrapText="1"/>
    </xf>
    <xf numFmtId="0" fontId="185" fillId="41" borderId="0" xfId="0" applyFont="1" applyFill="1" applyAlignment="1">
      <alignment vertical="top" wrapText="1"/>
    </xf>
    <xf numFmtId="0" fontId="0" fillId="41" borderId="0" xfId="0" applyFill="1">
      <alignment vertical="center"/>
    </xf>
    <xf numFmtId="0" fontId="187" fillId="41" borderId="0" xfId="0" applyFont="1" applyFill="1" applyAlignment="1">
      <alignment vertical="center" wrapText="1"/>
    </xf>
    <xf numFmtId="0" fontId="0" fillId="41" borderId="0" xfId="0" applyFill="1" applyAlignment="1">
      <alignment vertical="top" wrapText="1"/>
    </xf>
    <xf numFmtId="0" fontId="77" fillId="41" borderId="0" xfId="0" applyFont="1" applyFill="1" applyAlignment="1">
      <alignment vertical="top" wrapText="1"/>
    </xf>
    <xf numFmtId="0" fontId="188" fillId="41" borderId="0" xfId="0" applyFont="1" applyFill="1" applyAlignment="1">
      <alignment vertical="center" wrapText="1"/>
    </xf>
    <xf numFmtId="0" fontId="189" fillId="41" borderId="0" xfId="0" applyFont="1" applyFill="1" applyAlignment="1">
      <alignment vertical="center" wrapText="1"/>
    </xf>
    <xf numFmtId="0" fontId="190" fillId="41" borderId="0" xfId="0" applyFont="1" applyFill="1" applyAlignment="1">
      <alignment vertical="center" wrapText="1"/>
    </xf>
    <xf numFmtId="0" fontId="77" fillId="0" borderId="0" xfId="0" applyFont="1" applyAlignment="1">
      <alignment vertical="top" wrapText="1"/>
    </xf>
    <xf numFmtId="0" fontId="191" fillId="6" borderId="75" xfId="0" applyFont="1" applyFill="1" applyBorder="1">
      <alignment vertical="center"/>
    </xf>
    <xf numFmtId="0" fontId="191" fillId="6" borderId="0" xfId="0" applyFont="1" applyFill="1" applyAlignment="1">
      <alignment horizontal="left" vertical="center"/>
    </xf>
    <xf numFmtId="0" fontId="191" fillId="6" borderId="0" xfId="0" applyFont="1" applyFill="1">
      <alignment vertical="center"/>
    </xf>
    <xf numFmtId="176" fontId="191" fillId="6" borderId="0" xfId="0" applyNumberFormat="1" applyFont="1" applyFill="1" applyAlignment="1">
      <alignment horizontal="left" vertical="center"/>
    </xf>
    <xf numFmtId="183" fontId="191" fillId="6" borderId="0" xfId="0" applyNumberFormat="1" applyFont="1" applyFill="1" applyAlignment="1">
      <alignment horizontal="center" vertical="center"/>
    </xf>
    <xf numFmtId="0" fontId="191" fillId="6" borderId="75" xfId="0" applyFont="1" applyFill="1" applyBorder="1" applyAlignment="1">
      <alignment vertical="top"/>
    </xf>
    <xf numFmtId="0" fontId="191" fillId="6" borderId="0" xfId="0" applyFont="1" applyFill="1" applyAlignment="1">
      <alignment vertical="top"/>
    </xf>
    <xf numFmtId="14" fontId="191" fillId="6" borderId="0" xfId="0" applyNumberFormat="1" applyFont="1" applyFill="1" applyAlignment="1">
      <alignment horizontal="left" vertical="center"/>
    </xf>
    <xf numFmtId="14" fontId="191" fillId="0" borderId="0" xfId="0" applyNumberFormat="1" applyFont="1">
      <alignment vertical="center"/>
    </xf>
    <xf numFmtId="0" fontId="192" fillId="0" borderId="0" xfId="0" applyFont="1">
      <alignment vertical="center"/>
    </xf>
    <xf numFmtId="180" fontId="51" fillId="13" borderId="220" xfId="17" applyNumberFormat="1" applyFont="1" applyFill="1" applyBorder="1" applyAlignment="1">
      <alignment horizontal="center" vertical="center"/>
    </xf>
    <xf numFmtId="0" fontId="8" fillId="0" borderId="224" xfId="1" applyBorder="1" applyAlignment="1" applyProtection="1">
      <alignment vertical="center"/>
    </xf>
    <xf numFmtId="0" fontId="158" fillId="41" borderId="0" xfId="1" applyFont="1" applyFill="1" applyAlignment="1" applyProtection="1">
      <alignment vertical="center"/>
    </xf>
    <xf numFmtId="0" fontId="191" fillId="6" borderId="0" xfId="0" applyFont="1" applyFill="1" applyAlignment="1">
      <alignment horizontal="left" vertical="center"/>
    </xf>
    <xf numFmtId="0" fontId="8" fillId="0" borderId="146" xfId="1" applyFill="1" applyBorder="1" applyAlignment="1" applyProtection="1">
      <alignment vertical="top" wrapText="1"/>
    </xf>
    <xf numFmtId="0" fontId="6" fillId="0" borderId="69"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8" fillId="39" borderId="153" xfId="1" applyFill="1" applyBorder="1" applyAlignment="1" applyProtection="1">
      <alignment horizontal="left" vertical="top"/>
    </xf>
    <xf numFmtId="0" fontId="6" fillId="39" borderId="186" xfId="2" applyFill="1" applyBorder="1" applyAlignment="1">
      <alignment horizontal="left" vertical="top"/>
    </xf>
    <xf numFmtId="0" fontId="38" fillId="0" borderId="0" xfId="17" applyFont="1">
      <alignment vertical="center"/>
    </xf>
    <xf numFmtId="0" fontId="95" fillId="0" borderId="0" xfId="17" applyFont="1" applyAlignment="1">
      <alignment horizontal="left" vertical="center"/>
    </xf>
    <xf numFmtId="0" fontId="36" fillId="10" borderId="0" xfId="2" applyFont="1" applyFill="1" applyAlignment="1">
      <alignment horizontal="center" vertical="center"/>
    </xf>
    <xf numFmtId="0" fontId="44" fillId="0" borderId="0" xfId="17" applyFont="1">
      <alignment vertical="center"/>
    </xf>
    <xf numFmtId="0" fontId="14" fillId="0" borderId="0" xfId="17" applyFont="1" applyAlignment="1">
      <alignment horizontal="center" vertical="center"/>
    </xf>
    <xf numFmtId="14" fontId="1" fillId="0" borderId="53"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4" fillId="0" borderId="0" xfId="17" applyFont="1" applyAlignment="1">
      <alignment vertical="top" wrapText="1"/>
    </xf>
    <xf numFmtId="0" fontId="1" fillId="11" borderId="0" xfId="17" applyFill="1" applyAlignment="1">
      <alignment horizontal="center" vertical="center"/>
    </xf>
    <xf numFmtId="0" fontId="1" fillId="0" borderId="53" xfId="17" applyBorder="1">
      <alignment vertical="center"/>
    </xf>
    <xf numFmtId="0" fontId="6" fillId="11" borderId="0" xfId="2" applyFill="1" applyAlignment="1">
      <alignment vertical="center" wrapText="1"/>
    </xf>
    <xf numFmtId="0" fontId="39" fillId="0" borderId="0" xfId="17" applyFont="1">
      <alignment vertical="center"/>
    </xf>
    <xf numFmtId="0" fontId="48" fillId="0" borderId="0" xfId="17" applyFont="1" applyAlignment="1">
      <alignment horizontal="center" vertical="center" wrapText="1"/>
    </xf>
    <xf numFmtId="0" fontId="49" fillId="0" borderId="0" xfId="17" applyFont="1">
      <alignment vertical="center"/>
    </xf>
    <xf numFmtId="0" fontId="6" fillId="0" borderId="0" xfId="2" applyAlignment="1">
      <alignment horizontal="center" vertical="center"/>
    </xf>
    <xf numFmtId="0" fontId="9" fillId="0" borderId="0" xfId="17" applyFont="1" applyAlignment="1">
      <alignment horizontal="left" vertical="center"/>
    </xf>
    <xf numFmtId="0" fontId="50" fillId="0" borderId="0" xfId="17" applyFont="1" applyAlignment="1">
      <alignment horizontal="left" vertical="center"/>
    </xf>
    <xf numFmtId="0" fontId="51" fillId="0" borderId="56" xfId="17" applyFont="1" applyBorder="1">
      <alignment vertical="center"/>
    </xf>
    <xf numFmtId="0" fontId="51" fillId="0" borderId="56" xfId="17" applyFont="1" applyBorder="1" applyAlignment="1">
      <alignment horizontal="right" vertical="center"/>
    </xf>
    <xf numFmtId="0" fontId="39" fillId="0" borderId="58" xfId="17" applyFont="1" applyBorder="1" applyAlignment="1">
      <alignment horizontal="center" vertical="center"/>
    </xf>
    <xf numFmtId="0" fontId="39" fillId="0" borderId="225"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xf>
    <xf numFmtId="0" fontId="54" fillId="0" borderId="0" xfId="17" applyFont="1" applyAlignment="1">
      <alignment horizontal="center" vertical="center" wrapText="1"/>
    </xf>
    <xf numFmtId="0" fontId="49" fillId="0" borderId="0" xfId="17" applyFont="1" applyAlignment="1">
      <alignment horizontal="right" vertical="center"/>
    </xf>
    <xf numFmtId="0" fontId="55" fillId="0" borderId="0" xfId="17" applyFont="1" applyAlignment="1">
      <alignment horizontal="center" vertical="center"/>
    </xf>
    <xf numFmtId="0" fontId="1" fillId="0" borderId="0" xfId="17" applyAlignment="1">
      <alignment vertical="center" shrinkToFit="1"/>
    </xf>
    <xf numFmtId="0" fontId="12" fillId="0" borderId="226" xfId="17" applyFont="1" applyBorder="1" applyAlignment="1">
      <alignment horizontal="center" vertical="center" shrinkToFit="1"/>
    </xf>
    <xf numFmtId="0" fontId="51" fillId="0" borderId="59" xfId="17" applyFont="1" applyBorder="1" applyAlignment="1">
      <alignment vertical="center" shrinkToFit="1"/>
    </xf>
    <xf numFmtId="0" fontId="51" fillId="0" borderId="59" xfId="17" applyFont="1" applyBorder="1" applyAlignment="1">
      <alignment horizontal="center" vertical="center"/>
    </xf>
    <xf numFmtId="0" fontId="1" fillId="0" borderId="157" xfId="17" applyBorder="1" applyAlignment="1">
      <alignment horizontal="center" vertical="center" wrapText="1"/>
    </xf>
    <xf numFmtId="0" fontId="1" fillId="0" borderId="158" xfId="17" applyBorder="1" applyAlignment="1">
      <alignment horizontal="center" vertical="center"/>
    </xf>
    <xf numFmtId="0" fontId="13" fillId="0" borderId="160" xfId="2" applyFont="1" applyBorder="1" applyAlignment="1">
      <alignment horizontal="center" vertical="center" wrapText="1"/>
    </xf>
    <xf numFmtId="0" fontId="13" fillId="0" borderId="161" xfId="2" applyFont="1" applyBorder="1" applyAlignment="1">
      <alignment horizontal="center" vertical="center" wrapText="1"/>
    </xf>
    <xf numFmtId="0" fontId="13" fillId="0" borderId="162" xfId="2" applyFont="1" applyBorder="1" applyAlignment="1">
      <alignment horizontal="center" vertical="center" wrapText="1"/>
    </xf>
    <xf numFmtId="0" fontId="1" fillId="22" borderId="172" xfId="17" applyFill="1" applyBorder="1" applyAlignment="1">
      <alignment horizontal="center" vertical="center" wrapText="1"/>
    </xf>
    <xf numFmtId="14" fontId="1" fillId="22" borderId="174" xfId="17" applyNumberFormat="1" applyFill="1" applyBorder="1" applyAlignment="1">
      <alignment horizontal="center" vertical="center"/>
    </xf>
    <xf numFmtId="0" fontId="13" fillId="0" borderId="163" xfId="2" applyFont="1" applyBorder="1" applyAlignment="1">
      <alignment horizontal="center" vertical="center" wrapText="1"/>
    </xf>
    <xf numFmtId="0" fontId="13" fillId="0" borderId="164" xfId="2" applyFont="1" applyBorder="1" applyAlignment="1">
      <alignment horizontal="center" vertical="center" wrapText="1"/>
    </xf>
    <xf numFmtId="0" fontId="38" fillId="22" borderId="172" xfId="17" applyFont="1" applyFill="1" applyBorder="1" applyAlignment="1">
      <alignment horizontal="center" vertical="center" wrapText="1"/>
    </xf>
    <xf numFmtId="14" fontId="38" fillId="22" borderId="174" xfId="17" applyNumberFormat="1" applyFont="1" applyFill="1" applyBorder="1" applyAlignment="1">
      <alignment horizontal="center" vertical="center"/>
    </xf>
    <xf numFmtId="0" fontId="13" fillId="0" borderId="162" xfId="2" applyFont="1" applyBorder="1" applyAlignment="1">
      <alignment horizontal="center" vertical="center"/>
    </xf>
    <xf numFmtId="0" fontId="51" fillId="22" borderId="172" xfId="17" applyFont="1" applyFill="1" applyBorder="1" applyAlignment="1">
      <alignment horizontal="center" vertical="center" wrapText="1"/>
    </xf>
    <xf numFmtId="14" fontId="120" fillId="22" borderId="174" xfId="17" applyNumberFormat="1" applyFont="1" applyFill="1" applyBorder="1" applyAlignment="1">
      <alignment horizontal="center" vertical="center" wrapText="1"/>
    </xf>
    <xf numFmtId="0" fontId="13" fillId="0" borderId="21" xfId="2" applyFont="1" applyBorder="1" applyAlignment="1">
      <alignment horizontal="center" vertical="center" wrapText="1"/>
    </xf>
    <xf numFmtId="0" fontId="1" fillId="22" borderId="170" xfId="17" applyFill="1" applyBorder="1" applyAlignment="1">
      <alignment horizontal="center" vertical="center" wrapText="1"/>
    </xf>
    <xf numFmtId="14" fontId="1" fillId="22" borderId="171" xfId="17" applyNumberFormat="1" applyFill="1" applyBorder="1" applyAlignment="1">
      <alignment horizontal="center" vertical="center"/>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60" fillId="3" borderId="0" xfId="17" applyFont="1" applyFill="1" applyAlignment="1">
      <alignment horizontal="center" vertical="center" wrapText="1"/>
    </xf>
    <xf numFmtId="0" fontId="1" fillId="6" borderId="0" xfId="2" applyFont="1" applyFill="1" applyAlignment="1">
      <alignment horizontal="center" vertical="center"/>
    </xf>
    <xf numFmtId="0" fontId="47" fillId="6" borderId="0" xfId="0" applyFont="1" applyFill="1" applyAlignment="1">
      <alignment horizontal="center" vertical="center" wrapText="1"/>
    </xf>
    <xf numFmtId="180" fontId="51"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7" fillId="6" borderId="0" xfId="17" applyFont="1" applyFill="1">
      <alignment vertical="center"/>
    </xf>
    <xf numFmtId="0" fontId="51" fillId="0" borderId="0" xfId="16" applyFont="1">
      <alignment vertical="center"/>
    </xf>
    <xf numFmtId="0" fontId="10" fillId="0" borderId="0" xfId="16" applyFont="1">
      <alignment vertical="center"/>
    </xf>
    <xf numFmtId="177" fontId="1" fillId="5" borderId="43" xfId="2" applyNumberFormat="1" applyFont="1" applyFill="1" applyBorder="1" applyAlignment="1">
      <alignment horizontal="center" vertical="center" wrapText="1"/>
    </xf>
    <xf numFmtId="177" fontId="6" fillId="22" borderId="10" xfId="2" applyNumberFormat="1" applyFill="1" applyBorder="1" applyAlignment="1">
      <alignment horizontal="center" vertical="center" shrinkToFit="1"/>
    </xf>
    <xf numFmtId="177" fontId="6" fillId="3" borderId="10" xfId="2" applyNumberFormat="1" applyFill="1" applyBorder="1" applyAlignment="1">
      <alignment horizontal="center" vertical="center" shrinkToFit="1"/>
    </xf>
    <xf numFmtId="177" fontId="1" fillId="22" borderId="43" xfId="2" applyNumberFormat="1" applyFont="1" applyFill="1" applyBorder="1" applyAlignment="1">
      <alignment horizontal="center" vertical="center" wrapText="1"/>
    </xf>
    <xf numFmtId="177" fontId="12" fillId="0" borderId="10" xfId="2" applyNumberFormat="1" applyFont="1" applyBorder="1" applyAlignment="1">
      <alignment horizontal="center" vertical="center" shrinkToFit="1"/>
    </xf>
    <xf numFmtId="177" fontId="6" fillId="22" borderId="13" xfId="2" applyNumberFormat="1" applyFill="1" applyBorder="1" applyAlignment="1">
      <alignment horizontal="center" vertical="center" shrinkToFit="1"/>
    </xf>
    <xf numFmtId="177" fontId="6" fillId="22" borderId="15" xfId="2" applyNumberFormat="1" applyFill="1" applyBorder="1" applyAlignment="1">
      <alignment horizontal="center" vertical="center" shrinkToFit="1"/>
    </xf>
    <xf numFmtId="177" fontId="6" fillId="7" borderId="13" xfId="2" applyNumberFormat="1" applyFill="1" applyBorder="1" applyAlignment="1">
      <alignment horizontal="center" vertical="center" shrinkToFit="1"/>
    </xf>
    <xf numFmtId="177" fontId="6" fillId="6" borderId="13" xfId="2" applyNumberFormat="1" applyFill="1" applyBorder="1" applyAlignment="1">
      <alignment horizontal="center" vertical="center" shrinkToFit="1"/>
    </xf>
    <xf numFmtId="177" fontId="6" fillId="0" borderId="13" xfId="2" applyNumberFormat="1" applyBorder="1" applyAlignment="1">
      <alignment horizontal="center" vertical="center" shrinkToFit="1"/>
    </xf>
    <xf numFmtId="177" fontId="6" fillId="6" borderId="110" xfId="2" applyNumberFormat="1" applyFill="1" applyBorder="1" applyAlignment="1">
      <alignment horizontal="center" vertical="center" wrapText="1"/>
    </xf>
    <xf numFmtId="177" fontId="6" fillId="0" borderId="10" xfId="2" applyNumberFormat="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25" borderId="10" xfId="2" applyNumberFormat="1" applyFill="1" applyBorder="1" applyAlignment="1">
      <alignment horizontal="center" vertical="center" shrinkToFit="1"/>
    </xf>
    <xf numFmtId="177" fontId="6" fillId="9" borderId="10" xfId="2" applyNumberFormat="1" applyFill="1" applyBorder="1" applyAlignment="1">
      <alignment horizontal="center" vertical="center" shrinkToFit="1"/>
    </xf>
    <xf numFmtId="177" fontId="10" fillId="0" borderId="10" xfId="2" applyNumberFormat="1" applyFont="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2" borderId="10" xfId="2" applyNumberFormat="1" applyFill="1" applyBorder="1" applyAlignment="1">
      <alignment horizontal="center" vertical="center" shrinkToFit="1"/>
    </xf>
    <xf numFmtId="177" fontId="6" fillId="8" borderId="10" xfId="2" applyNumberFormat="1" applyFill="1" applyBorder="1" applyAlignment="1">
      <alignment horizontal="center" vertical="center" shrinkToFit="1"/>
    </xf>
    <xf numFmtId="0" fontId="1" fillId="0" borderId="10" xfId="0" applyFont="1" applyBorder="1" applyAlignment="1">
      <alignment horizontal="center" vertical="center" wrapText="1"/>
    </xf>
    <xf numFmtId="0" fontId="6" fillId="6" borderId="10" xfId="2" applyFill="1" applyBorder="1" applyAlignment="1">
      <alignment horizontal="center" vertical="center" wrapText="1"/>
    </xf>
    <xf numFmtId="177" fontId="6" fillId="0" borderId="110" xfId="2" applyNumberFormat="1" applyBorder="1" applyAlignment="1">
      <alignment horizontal="center" vertical="center" wrapText="1"/>
    </xf>
    <xf numFmtId="0" fontId="6" fillId="0" borderId="10" xfId="2" applyBorder="1" applyAlignment="1">
      <alignment horizontal="center" vertical="center"/>
    </xf>
    <xf numFmtId="177" fontId="1" fillId="0" borderId="10" xfId="2" applyNumberFormat="1" applyFont="1" applyBorder="1" applyAlignment="1">
      <alignment horizontal="center" vertical="center" shrinkToFit="1"/>
    </xf>
    <xf numFmtId="177" fontId="6" fillId="6" borderId="10" xfId="2" applyNumberFormat="1" applyFill="1" applyBorder="1" applyAlignment="1">
      <alignment horizontal="center" vertical="center" wrapText="1"/>
    </xf>
    <xf numFmtId="177" fontId="6" fillId="0" borderId="10" xfId="2" applyNumberFormat="1" applyBorder="1" applyAlignment="1">
      <alignment horizontal="center" vertical="center" wrapText="1"/>
    </xf>
    <xf numFmtId="177" fontId="6" fillId="7" borderId="10" xfId="2" applyNumberFormat="1" applyFill="1" applyBorder="1" applyAlignment="1">
      <alignment horizontal="center" vertical="center" wrapText="1"/>
    </xf>
    <xf numFmtId="177" fontId="6" fillId="8" borderId="110" xfId="2" applyNumberFormat="1" applyFill="1" applyBorder="1" applyAlignment="1">
      <alignment horizontal="center" vertical="center" wrapText="1"/>
    </xf>
    <xf numFmtId="0" fontId="23" fillId="0" borderId="9" xfId="2" applyFont="1" applyBorder="1" applyAlignment="1">
      <alignment horizontal="center" vertical="center"/>
    </xf>
    <xf numFmtId="177" fontId="6" fillId="8" borderId="10" xfId="2" applyNumberFormat="1" applyFill="1" applyBorder="1" applyAlignment="1">
      <alignment horizontal="center" vertical="center" wrapText="1"/>
    </xf>
    <xf numFmtId="177" fontId="6" fillId="0" borderId="112"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3" fillId="6" borderId="0" xfId="2" applyFont="1" applyFill="1" applyAlignment="1">
      <alignment horizontal="center" vertical="center"/>
    </xf>
    <xf numFmtId="0" fontId="79" fillId="6" borderId="0" xfId="2" applyFont="1" applyFill="1" applyAlignment="1">
      <alignment horizontal="left" vertical="center"/>
    </xf>
    <xf numFmtId="0" fontId="1" fillId="0" borderId="0" xfId="2" applyFont="1">
      <alignment vertical="center"/>
    </xf>
    <xf numFmtId="0" fontId="124" fillId="22" borderId="0" xfId="0" applyFont="1" applyFill="1" applyAlignment="1">
      <alignment horizontal="center" vertical="center"/>
    </xf>
    <xf numFmtId="0" fontId="191" fillId="6" borderId="0" xfId="0" applyFont="1" applyFill="1" applyAlignment="1">
      <alignment horizontal="left" vertical="center"/>
    </xf>
    <xf numFmtId="0" fontId="144" fillId="42" borderId="0" xfId="0" applyFont="1" applyFill="1" applyBorder="1" applyAlignment="1">
      <alignment horizontal="left" vertical="center" shrinkToFit="1"/>
    </xf>
    <xf numFmtId="3" fontId="144" fillId="42" borderId="0" xfId="0" applyNumberFormat="1" applyFont="1" applyFill="1" applyBorder="1" applyAlignment="1">
      <alignment vertical="center" wrapText="1"/>
    </xf>
    <xf numFmtId="184" fontId="144" fillId="42" borderId="0" xfId="0" applyNumberFormat="1" applyFont="1" applyFill="1" applyAlignment="1">
      <alignment vertical="center" wrapText="1"/>
    </xf>
    <xf numFmtId="177" fontId="144" fillId="42" borderId="0" xfId="0" applyNumberFormat="1" applyFont="1" applyFill="1" applyBorder="1" applyAlignment="1">
      <alignment horizontal="right" vertical="center" wrapText="1"/>
    </xf>
    <xf numFmtId="184" fontId="145" fillId="42" borderId="0" xfId="0" applyNumberFormat="1" applyFont="1" applyFill="1" applyBorder="1" applyAlignment="1">
      <alignment horizontal="center" vertical="center" wrapText="1"/>
    </xf>
    <xf numFmtId="184" fontId="183" fillId="42" borderId="0" xfId="0" applyNumberFormat="1" applyFont="1" applyFill="1" applyAlignment="1">
      <alignment vertical="center" wrapText="1"/>
    </xf>
    <xf numFmtId="0" fontId="177" fillId="42" borderId="0" xfId="0" applyFont="1" applyFill="1" applyBorder="1" applyAlignment="1">
      <alignment horizontal="left" vertical="center"/>
    </xf>
    <xf numFmtId="3" fontId="150" fillId="42" borderId="0" xfId="0" applyNumberFormat="1" applyFont="1" applyFill="1">
      <alignment vertical="center"/>
    </xf>
    <xf numFmtId="177" fontId="178" fillId="42" borderId="0" xfId="0" applyNumberFormat="1" applyFont="1" applyFill="1" applyBorder="1" applyAlignment="1">
      <alignment vertical="center"/>
    </xf>
    <xf numFmtId="0" fontId="195" fillId="0" borderId="0" xfId="1" applyFont="1" applyAlignment="1" applyProtection="1">
      <alignment horizontal="left" vertical="top" wrapText="1"/>
    </xf>
    <xf numFmtId="0" fontId="77" fillId="22" borderId="0" xfId="0" applyFont="1" applyFill="1" applyAlignment="1">
      <alignment horizontal="center" vertical="center" wrapText="1"/>
    </xf>
    <xf numFmtId="0" fontId="105" fillId="43" borderId="144" xfId="0" applyFont="1" applyFill="1" applyBorder="1" applyAlignment="1">
      <alignment horizontal="center" vertical="center" wrapText="1"/>
    </xf>
    <xf numFmtId="0" fontId="21" fillId="0" borderId="0" xfId="0" applyFont="1" applyBorder="1" applyAlignment="1">
      <alignment horizontal="left" vertical="top" wrapText="1"/>
    </xf>
    <xf numFmtId="0" fontId="8" fillId="0" borderId="227" xfId="1" applyFill="1" applyBorder="1" applyAlignment="1" applyProtection="1">
      <alignment vertical="center"/>
    </xf>
    <xf numFmtId="0" fontId="112" fillId="24" borderId="202" xfId="2" applyFont="1" applyFill="1" applyBorder="1" applyAlignment="1">
      <alignment horizontal="center" vertical="center" wrapText="1"/>
    </xf>
    <xf numFmtId="0" fontId="171" fillId="42" borderId="0" xfId="0" applyFont="1" applyFill="1" applyBorder="1" applyAlignment="1">
      <alignment horizontal="left" vertical="center" shrinkToFit="1"/>
    </xf>
    <xf numFmtId="0" fontId="186" fillId="41" borderId="0" xfId="0" applyFont="1" applyFill="1" applyAlignment="1">
      <alignment vertical="center" wrapText="1"/>
    </xf>
    <xf numFmtId="0" fontId="77" fillId="22" borderId="0" xfId="0" applyFont="1" applyFill="1" applyAlignment="1">
      <alignment horizontal="center" vertical="center"/>
    </xf>
    <xf numFmtId="0" fontId="51" fillId="22" borderId="226" xfId="16" applyFont="1" applyFill="1" applyBorder="1">
      <alignment vertical="center"/>
    </xf>
    <xf numFmtId="0" fontId="51" fillId="22" borderId="228" xfId="16" applyFont="1" applyFill="1" applyBorder="1">
      <alignment vertical="center"/>
    </xf>
    <xf numFmtId="0" fontId="10" fillId="22" borderId="228" xfId="16" applyFont="1" applyFill="1" applyBorder="1">
      <alignment vertical="center"/>
    </xf>
    <xf numFmtId="0" fontId="38" fillId="0" borderId="0" xfId="17" applyFont="1" applyAlignment="1">
      <alignment horizontal="left" vertical="center" indent="2"/>
    </xf>
    <xf numFmtId="0" fontId="27" fillId="2" borderId="49" xfId="1" applyFont="1" applyFill="1" applyBorder="1" applyAlignment="1" applyProtection="1">
      <alignment horizontal="center" vertical="center" wrapText="1"/>
    </xf>
    <xf numFmtId="0" fontId="175" fillId="0" borderId="0" xfId="0" applyFont="1" applyAlignment="1">
      <alignment horizontal="left" vertical="center" wrapText="1"/>
    </xf>
    <xf numFmtId="0" fontId="174" fillId="0" borderId="0" xfId="0" applyFont="1" applyAlignment="1">
      <alignment horizontal="left" vertical="center" wrapText="1"/>
    </xf>
    <xf numFmtId="0" fontId="151" fillId="28" borderId="0" xfId="0" applyFont="1" applyFill="1" applyAlignment="1">
      <alignment vertical="center"/>
    </xf>
    <xf numFmtId="0" fontId="157" fillId="22" borderId="0" xfId="0" applyFont="1" applyFill="1" applyAlignment="1">
      <alignment horizontal="center" vertical="center" wrapText="1"/>
    </xf>
    <xf numFmtId="14" fontId="38" fillId="22" borderId="174" xfId="17" applyNumberFormat="1" applyFont="1" applyFill="1" applyBorder="1" applyAlignment="1">
      <alignment horizontal="center" vertical="center" wrapText="1"/>
    </xf>
    <xf numFmtId="0" fontId="105" fillId="45" borderId="144" xfId="0" applyFont="1" applyFill="1" applyBorder="1" applyAlignment="1">
      <alignment horizontal="center" vertical="center" wrapText="1"/>
    </xf>
    <xf numFmtId="0" fontId="196" fillId="0" borderId="0" xfId="17" applyFont="1" applyAlignment="1">
      <alignment vertical="center"/>
    </xf>
    <xf numFmtId="0" fontId="6" fillId="0" borderId="0" xfId="4"/>
    <xf numFmtId="0" fontId="8" fillId="0" borderId="0" xfId="1" applyAlignment="1" applyProtection="1">
      <alignment vertical="center"/>
    </xf>
    <xf numFmtId="184" fontId="193" fillId="42" borderId="0" xfId="0" applyNumberFormat="1" applyFont="1" applyFill="1" applyAlignment="1">
      <alignment horizontal="center" vertical="center" wrapText="1"/>
    </xf>
    <xf numFmtId="0" fontId="208" fillId="42" borderId="0" xfId="0" applyFont="1" applyFill="1" applyBorder="1" applyAlignment="1">
      <alignment horizontal="left" vertical="center" wrapText="1"/>
    </xf>
    <xf numFmtId="3" fontId="208" fillId="42" borderId="0" xfId="0" applyNumberFormat="1" applyFont="1" applyFill="1" applyBorder="1" applyAlignment="1">
      <alignment horizontal="right" vertical="center" wrapText="1"/>
    </xf>
    <xf numFmtId="184" fontId="208" fillId="42" borderId="0" xfId="0" applyNumberFormat="1" applyFont="1" applyFill="1" applyAlignment="1">
      <alignment vertical="center" wrapText="1"/>
    </xf>
    <xf numFmtId="3" fontId="167" fillId="42" borderId="0" xfId="0" applyNumberFormat="1" applyFont="1" applyFill="1" applyBorder="1" applyAlignment="1">
      <alignment vertical="center"/>
    </xf>
    <xf numFmtId="0" fontId="160" fillId="22" borderId="172" xfId="17" applyFont="1" applyFill="1" applyBorder="1" applyAlignment="1">
      <alignment horizontal="center" vertical="center" wrapText="1"/>
    </xf>
    <xf numFmtId="14" fontId="160" fillId="22" borderId="174" xfId="17" applyNumberFormat="1" applyFont="1" applyFill="1" applyBorder="1" applyAlignment="1">
      <alignment horizontal="center" vertical="center" wrapText="1"/>
    </xf>
    <xf numFmtId="0" fontId="133" fillId="22" borderId="212" xfId="2" applyFont="1" applyFill="1" applyBorder="1" applyAlignment="1">
      <alignment horizontal="center" vertical="center"/>
    </xf>
    <xf numFmtId="0" fontId="13" fillId="24" borderId="212" xfId="2" applyFont="1" applyFill="1" applyBorder="1" applyAlignment="1">
      <alignment horizontal="left" vertical="center"/>
    </xf>
    <xf numFmtId="0" fontId="13" fillId="46" borderId="212" xfId="2" applyFont="1" applyFill="1" applyBorder="1" applyAlignment="1">
      <alignment horizontal="left" vertical="center"/>
    </xf>
    <xf numFmtId="0" fontId="13" fillId="47" borderId="212" xfId="2" applyFont="1" applyFill="1" applyBorder="1" applyAlignment="1">
      <alignment horizontal="left" vertical="center"/>
    </xf>
    <xf numFmtId="0" fontId="13" fillId="48" borderId="212" xfId="2" applyFont="1" applyFill="1" applyBorder="1" applyAlignment="1">
      <alignment horizontal="left" vertical="center"/>
    </xf>
    <xf numFmtId="0" fontId="13" fillId="39" borderId="212" xfId="2" applyFont="1" applyFill="1" applyBorder="1" applyAlignment="1">
      <alignment horizontal="left" vertical="center"/>
    </xf>
    <xf numFmtId="0" fontId="13" fillId="49" borderId="212" xfId="2" applyFont="1" applyFill="1" applyBorder="1" applyAlignment="1">
      <alignment horizontal="left" vertical="center"/>
    </xf>
    <xf numFmtId="0" fontId="120" fillId="24" borderId="172" xfId="17" applyFont="1" applyFill="1" applyBorder="1" applyAlignment="1">
      <alignment horizontal="center" vertical="center" wrapText="1"/>
    </xf>
    <xf numFmtId="14" fontId="120" fillId="24" borderId="174" xfId="17" applyNumberFormat="1" applyFont="1" applyFill="1" applyBorder="1" applyAlignment="1">
      <alignment horizontal="center" vertical="center"/>
    </xf>
    <xf numFmtId="0" fontId="160" fillId="24" borderId="172" xfId="17" applyFont="1" applyFill="1" applyBorder="1" applyAlignment="1">
      <alignment horizontal="center" vertical="center" wrapText="1"/>
    </xf>
    <xf numFmtId="14" fontId="44" fillId="24" borderId="174" xfId="17" applyNumberFormat="1" applyFont="1" applyFill="1" applyBorder="1" applyAlignment="1">
      <alignment horizontal="center" vertical="center"/>
    </xf>
    <xf numFmtId="0" fontId="203" fillId="0" borderId="0" xfId="20" applyFont="1">
      <alignment vertical="center"/>
    </xf>
    <xf numFmtId="0" fontId="200" fillId="0" borderId="0" xfId="20" applyFont="1">
      <alignment vertical="center"/>
    </xf>
    <xf numFmtId="0" fontId="6" fillId="0" borderId="0" xfId="20">
      <alignment vertical="center"/>
    </xf>
    <xf numFmtId="0" fontId="201" fillId="0" borderId="0" xfId="20" applyFont="1">
      <alignment vertical="center"/>
    </xf>
    <xf numFmtId="0" fontId="7" fillId="40" borderId="0" xfId="4" applyFont="1" applyFill="1" applyAlignment="1">
      <alignment vertical="top"/>
    </xf>
    <xf numFmtId="0" fontId="116" fillId="40" borderId="0" xfId="20" applyFont="1" applyFill="1" applyAlignment="1">
      <alignment vertical="top"/>
    </xf>
    <xf numFmtId="0" fontId="7" fillId="40" borderId="0" xfId="20" applyFont="1" applyFill="1" applyAlignment="1">
      <alignment vertical="top"/>
    </xf>
    <xf numFmtId="0" fontId="210" fillId="0" borderId="0" xfId="20" applyFont="1">
      <alignment vertical="center"/>
    </xf>
    <xf numFmtId="0" fontId="214" fillId="0" borderId="0" xfId="20" applyFont="1">
      <alignment vertical="center"/>
    </xf>
    <xf numFmtId="0" fontId="206" fillId="40" borderId="0" xfId="20" applyFont="1" applyFill="1" applyAlignment="1">
      <alignment vertical="top"/>
    </xf>
    <xf numFmtId="0" fontId="35" fillId="40" borderId="0" xfId="20" applyFont="1" applyFill="1" applyAlignment="1">
      <alignment vertical="top"/>
    </xf>
    <xf numFmtId="0" fontId="207" fillId="40" borderId="0" xfId="20" applyFont="1" applyFill="1" applyAlignment="1">
      <alignment vertical="top"/>
    </xf>
    <xf numFmtId="0" fontId="35" fillId="39" borderId="229" xfId="4" applyFont="1" applyFill="1" applyBorder="1"/>
    <xf numFmtId="0" fontId="215" fillId="39" borderId="230" xfId="4" applyFont="1" applyFill="1" applyBorder="1"/>
    <xf numFmtId="0" fontId="17" fillId="39" borderId="230" xfId="4" applyFont="1" applyFill="1" applyBorder="1"/>
    <xf numFmtId="0" fontId="17" fillId="39" borderId="231" xfId="4" applyFont="1" applyFill="1" applyBorder="1"/>
    <xf numFmtId="0" fontId="17" fillId="39" borderId="232" xfId="4" applyFont="1" applyFill="1" applyBorder="1"/>
    <xf numFmtId="0" fontId="17" fillId="39" borderId="233" xfId="4" applyFont="1" applyFill="1" applyBorder="1"/>
    <xf numFmtId="0" fontId="17" fillId="39" borderId="234" xfId="4" applyFont="1" applyFill="1" applyBorder="1"/>
    <xf numFmtId="0" fontId="17" fillId="39" borderId="235" xfId="4" applyFont="1" applyFill="1" applyBorder="1"/>
    <xf numFmtId="0" fontId="17" fillId="39" borderId="236" xfId="4" applyFont="1" applyFill="1" applyBorder="1"/>
    <xf numFmtId="184" fontId="183" fillId="42" borderId="0" xfId="0" applyNumberFormat="1" applyFont="1" applyFill="1" applyBorder="1" applyAlignment="1">
      <alignment horizontal="center" vertical="center" wrapText="1"/>
    </xf>
    <xf numFmtId="184" fontId="145" fillId="42" borderId="0" xfId="0" applyNumberFormat="1" applyFont="1" applyFill="1" applyAlignment="1">
      <alignment vertical="center" wrapText="1"/>
    </xf>
    <xf numFmtId="0" fontId="145" fillId="42" borderId="0" xfId="0" applyFont="1" applyFill="1" applyBorder="1" applyAlignment="1">
      <alignment horizontal="left" vertical="center" shrinkToFit="1"/>
    </xf>
    <xf numFmtId="184" fontId="144" fillId="42" borderId="0" xfId="0" applyNumberFormat="1" applyFont="1" applyFill="1" applyBorder="1" applyAlignment="1">
      <alignment horizontal="center" vertical="center" wrapText="1"/>
    </xf>
    <xf numFmtId="3" fontId="150" fillId="27" borderId="0" xfId="0" applyNumberFormat="1" applyFont="1" applyFill="1" applyBorder="1" applyAlignment="1">
      <alignment horizontal="right" vertical="center"/>
    </xf>
    <xf numFmtId="0" fontId="144" fillId="42" borderId="0" xfId="0" applyFont="1" applyFill="1" applyBorder="1" applyAlignment="1">
      <alignment horizontal="left" vertical="center" wrapText="1"/>
    </xf>
    <xf numFmtId="3" fontId="144" fillId="42" borderId="0" xfId="0" applyNumberFormat="1" applyFont="1" applyFill="1" applyBorder="1" applyAlignment="1">
      <alignment horizontal="right" vertical="center" wrapText="1"/>
    </xf>
    <xf numFmtId="3" fontId="144" fillId="42" borderId="0" xfId="0" applyNumberFormat="1" applyFont="1" applyFill="1">
      <alignment vertical="center"/>
    </xf>
    <xf numFmtId="0" fontId="218" fillId="0" borderId="0" xfId="1" applyFont="1" applyAlignment="1" applyProtection="1">
      <alignment horizontal="left" vertical="top" wrapText="1"/>
    </xf>
    <xf numFmtId="0" fontId="6" fillId="0" borderId="75" xfId="0" applyFont="1" applyBorder="1" applyAlignment="1">
      <alignment horizontal="left" vertical="center"/>
    </xf>
    <xf numFmtId="0" fontId="6" fillId="0" borderId="0" xfId="0" applyFont="1" applyBorder="1" applyAlignment="1">
      <alignment horizontal="left" vertical="center"/>
    </xf>
    <xf numFmtId="0" fontId="6" fillId="0" borderId="77" xfId="0" applyFont="1" applyBorder="1" applyAlignment="1">
      <alignment horizontal="left" vertical="center"/>
    </xf>
    <xf numFmtId="0" fontId="191" fillId="6" borderId="0" xfId="0" applyFont="1" applyFill="1" applyAlignment="1">
      <alignment horizontal="left" vertical="center" wrapText="1"/>
    </xf>
    <xf numFmtId="0" fontId="191" fillId="6" borderId="77" xfId="0" applyFont="1" applyFill="1" applyBorder="1" applyAlignment="1">
      <alignment horizontal="left" vertical="center" wrapText="1"/>
    </xf>
    <xf numFmtId="0" fontId="191" fillId="6" borderId="0" xfId="0" applyFont="1" applyFill="1" applyAlignment="1">
      <alignment horizontal="left" vertical="center"/>
    </xf>
    <xf numFmtId="0" fontId="191" fillId="6" borderId="0" xfId="0" applyFont="1" applyFill="1" applyAlignment="1">
      <alignment horizontal="left" vertical="top" wrapText="1"/>
    </xf>
    <xf numFmtId="0" fontId="8" fillId="0" borderId="0" xfId="1" applyAlignment="1" applyProtection="1">
      <alignment horizontal="center" vertical="center" wrapText="1"/>
    </xf>
    <xf numFmtId="0" fontId="90" fillId="0" borderId="0" xfId="0" applyFont="1" applyAlignment="1">
      <alignment horizontal="left" vertical="center" wrapText="1"/>
    </xf>
    <xf numFmtId="0" fontId="86" fillId="0" borderId="0" xfId="0" applyFont="1" applyAlignment="1">
      <alignment horizontal="left" vertical="center" wrapText="1"/>
    </xf>
    <xf numFmtId="0" fontId="89" fillId="0" borderId="0" xfId="0" applyFont="1" applyBorder="1" applyAlignment="1">
      <alignment horizontal="left" vertical="center" wrapText="1"/>
    </xf>
    <xf numFmtId="0" fontId="87" fillId="0" borderId="0" xfId="0" applyFont="1" applyBorder="1" applyAlignment="1">
      <alignment horizontal="left" vertical="center" wrapText="1"/>
    </xf>
    <xf numFmtId="0" fontId="90" fillId="0" borderId="0" xfId="0" applyFont="1" applyAlignment="1">
      <alignment horizontal="left" vertical="top" wrapText="1"/>
    </xf>
    <xf numFmtId="0" fontId="86" fillId="0" borderId="0" xfId="0" applyFont="1" applyAlignment="1">
      <alignment horizontal="left" vertical="top" wrapText="1"/>
    </xf>
    <xf numFmtId="0" fontId="187" fillId="41" borderId="0" xfId="0" applyFont="1" applyFill="1" applyAlignment="1">
      <alignment horizontal="left" vertical="center" wrapText="1"/>
    </xf>
    <xf numFmtId="0" fontId="185" fillId="41" borderId="0" xfId="0" applyFont="1" applyFill="1" applyAlignment="1">
      <alignment horizontal="center" vertical="top" wrapText="1"/>
    </xf>
    <xf numFmtId="0" fontId="197" fillId="41" borderId="0" xfId="0" applyFont="1" applyFill="1" applyAlignment="1">
      <alignment horizontal="center" vertical="center"/>
    </xf>
    <xf numFmtId="0" fontId="197" fillId="41" borderId="0" xfId="0" applyFont="1" applyFill="1" applyAlignment="1">
      <alignment horizontal="center" vertical="center" wrapText="1"/>
    </xf>
    <xf numFmtId="0" fontId="198" fillId="41" borderId="0" xfId="0" applyFont="1" applyFill="1" applyAlignment="1">
      <alignment horizontal="center" vertical="center" wrapText="1"/>
    </xf>
    <xf numFmtId="0" fontId="10" fillId="7" borderId="165" xfId="17" applyFont="1" applyFill="1" applyBorder="1" applyAlignment="1">
      <alignment horizontal="left" vertical="center" wrapText="1"/>
    </xf>
    <xf numFmtId="0" fontId="10" fillId="7" borderId="159" xfId="17" applyFont="1" applyFill="1" applyBorder="1" applyAlignment="1">
      <alignment horizontal="left" vertical="center" wrapText="1"/>
    </xf>
    <xf numFmtId="0" fontId="10" fillId="7" borderId="166" xfId="17" applyFont="1" applyFill="1" applyBorder="1" applyAlignment="1">
      <alignment horizontal="left" vertical="center" wrapText="1"/>
    </xf>
    <xf numFmtId="0" fontId="13" fillId="22" borderId="221" xfId="2" applyFont="1" applyFill="1" applyBorder="1" applyAlignment="1">
      <alignment horizontal="left" vertical="top" wrapText="1"/>
    </xf>
    <xf numFmtId="0" fontId="13" fillId="22" borderId="222" xfId="2" applyFont="1" applyFill="1" applyBorder="1" applyAlignment="1">
      <alignment horizontal="left" vertical="top" wrapText="1"/>
    </xf>
    <xf numFmtId="0" fontId="13" fillId="22" borderId="223" xfId="2" applyFont="1" applyFill="1" applyBorder="1" applyAlignment="1">
      <alignment horizontal="left" vertical="top" wrapText="1"/>
    </xf>
    <xf numFmtId="0" fontId="10" fillId="22" borderId="221" xfId="2" applyFont="1" applyFill="1" applyBorder="1" applyAlignment="1">
      <alignment horizontal="left" vertical="top" wrapText="1"/>
    </xf>
    <xf numFmtId="0" fontId="10" fillId="22" borderId="222" xfId="2" applyFont="1" applyFill="1" applyBorder="1" applyAlignment="1">
      <alignment horizontal="left" vertical="top" wrapText="1"/>
    </xf>
    <xf numFmtId="0" fontId="10" fillId="22" borderId="223" xfId="2" applyFont="1" applyFill="1" applyBorder="1" applyAlignment="1">
      <alignment horizontal="left" vertical="top" wrapText="1"/>
    </xf>
    <xf numFmtId="0" fontId="126" fillId="24" borderId="221" xfId="2" applyFont="1" applyFill="1" applyBorder="1" applyAlignment="1">
      <alignment horizontal="left" vertical="top" wrapText="1"/>
    </xf>
    <xf numFmtId="0" fontId="126" fillId="24" borderId="222" xfId="2" applyFont="1" applyFill="1" applyBorder="1" applyAlignment="1">
      <alignment horizontal="left" vertical="top" wrapText="1"/>
    </xf>
    <xf numFmtId="0" fontId="126" fillId="24" borderId="223" xfId="2" applyFont="1" applyFill="1" applyBorder="1" applyAlignment="1">
      <alignment horizontal="left" vertical="top" wrapText="1"/>
    </xf>
    <xf numFmtId="0" fontId="61" fillId="14" borderId="65" xfId="17" applyFont="1" applyFill="1" applyBorder="1" applyAlignment="1">
      <alignment horizontal="right" vertical="center" wrapText="1"/>
    </xf>
    <xf numFmtId="0" fontId="62" fillId="14" borderId="65" xfId="0" applyFont="1" applyFill="1" applyBorder="1" applyAlignment="1">
      <alignment horizontal="right" vertical="center"/>
    </xf>
    <xf numFmtId="0" fontId="0" fillId="14" borderId="65" xfId="0" applyFill="1" applyBorder="1" applyAlignment="1">
      <alignment horizontal="right" vertical="center"/>
    </xf>
    <xf numFmtId="180" fontId="61" fillId="14" borderId="65" xfId="17" applyNumberFormat="1" applyFont="1" applyFill="1" applyBorder="1" applyAlignment="1">
      <alignment horizontal="center" vertical="center" wrapText="1"/>
    </xf>
    <xf numFmtId="180" fontId="0" fillId="14" borderId="65" xfId="0" applyNumberFormat="1" applyFill="1" applyBorder="1" applyAlignment="1">
      <alignment horizontal="center" vertical="center" wrapText="1"/>
    </xf>
    <xf numFmtId="0" fontId="63" fillId="15" borderId="66" xfId="17" applyFont="1" applyFill="1" applyBorder="1" applyAlignment="1">
      <alignment horizontal="center" vertical="center" wrapText="1"/>
    </xf>
    <xf numFmtId="0" fontId="64" fillId="15" borderId="66" xfId="0" applyFont="1" applyFill="1" applyBorder="1" applyAlignment="1">
      <alignment horizontal="center" vertical="center"/>
    </xf>
    <xf numFmtId="0" fontId="63" fillId="11" borderId="66" xfId="0" applyFont="1" applyFill="1" applyBorder="1" applyAlignment="1">
      <alignment horizontal="center" vertical="center"/>
    </xf>
    <xf numFmtId="0" fontId="66" fillId="11" borderId="66" xfId="0" applyFont="1" applyFill="1" applyBorder="1" applyAlignment="1">
      <alignment horizontal="center" vertical="center"/>
    </xf>
    <xf numFmtId="0" fontId="68" fillId="21" borderId="128" xfId="16" applyFont="1" applyFill="1" applyBorder="1" applyAlignment="1">
      <alignment horizontal="center" vertical="center"/>
    </xf>
    <xf numFmtId="0" fontId="68" fillId="21" borderId="133" xfId="16" applyFont="1" applyFill="1" applyBorder="1" applyAlignment="1">
      <alignment horizontal="center" vertical="center"/>
    </xf>
    <xf numFmtId="0" fontId="68" fillId="21" borderId="135" xfId="16" applyFont="1" applyFill="1" applyBorder="1" applyAlignment="1">
      <alignment horizontal="center" vertical="center"/>
    </xf>
    <xf numFmtId="0" fontId="69" fillId="2" borderId="129" xfId="16" applyFont="1" applyFill="1" applyBorder="1" applyAlignment="1">
      <alignment vertical="center" wrapText="1"/>
    </xf>
    <xf numFmtId="0" fontId="69" fillId="2" borderId="130" xfId="16" applyFont="1" applyFill="1" applyBorder="1" applyAlignment="1">
      <alignment vertical="center" wrapText="1"/>
    </xf>
    <xf numFmtId="0" fontId="69" fillId="2" borderId="131" xfId="16" applyFont="1" applyFill="1" applyBorder="1" applyAlignment="1">
      <alignment vertical="center" wrapText="1"/>
    </xf>
    <xf numFmtId="0" fontId="69" fillId="2" borderId="107" xfId="16" applyFont="1" applyFill="1" applyBorder="1" applyAlignment="1">
      <alignment vertical="center" wrapText="1"/>
    </xf>
    <xf numFmtId="0" fontId="69" fillId="2" borderId="0" xfId="16" applyFont="1" applyFill="1" applyAlignment="1">
      <alignment vertical="center" wrapText="1"/>
    </xf>
    <xf numFmtId="0" fontId="69" fillId="2" borderId="108" xfId="16" applyFont="1" applyFill="1" applyBorder="1" applyAlignment="1">
      <alignment vertical="center" wrapText="1"/>
    </xf>
    <xf numFmtId="0" fontId="69" fillId="2" borderId="136" xfId="16" applyFont="1" applyFill="1" applyBorder="1" applyAlignment="1">
      <alignment vertical="center" wrapText="1"/>
    </xf>
    <xf numFmtId="0" fontId="69" fillId="2" borderId="137" xfId="16" applyFont="1" applyFill="1" applyBorder="1" applyAlignment="1">
      <alignment vertical="center" wrapText="1"/>
    </xf>
    <xf numFmtId="0" fontId="69" fillId="2" borderId="138" xfId="16" applyFont="1" applyFill="1" applyBorder="1" applyAlignment="1">
      <alignment vertical="center" wrapText="1"/>
    </xf>
    <xf numFmtId="0" fontId="69" fillId="2" borderId="129" xfId="16" applyFont="1" applyFill="1" applyBorder="1" applyAlignment="1">
      <alignment horizontal="left" vertical="center" wrapText="1"/>
    </xf>
    <xf numFmtId="0" fontId="69" fillId="2" borderId="130" xfId="16" applyFont="1" applyFill="1" applyBorder="1" applyAlignment="1">
      <alignment horizontal="left" vertical="center" wrapText="1"/>
    </xf>
    <xf numFmtId="0" fontId="69" fillId="2" borderId="132" xfId="16" applyFont="1" applyFill="1" applyBorder="1" applyAlignment="1">
      <alignment horizontal="left" vertical="center" wrapText="1"/>
    </xf>
    <xf numFmtId="0" fontId="69" fillId="2" borderId="107" xfId="16" applyFont="1" applyFill="1" applyBorder="1" applyAlignment="1">
      <alignment horizontal="left" vertical="center" wrapText="1"/>
    </xf>
    <xf numFmtId="0" fontId="69" fillId="2" borderId="0" xfId="16" applyFont="1" applyFill="1" applyAlignment="1">
      <alignment horizontal="left" vertical="center" wrapText="1"/>
    </xf>
    <xf numFmtId="0" fontId="69" fillId="2" borderId="134" xfId="16" applyFont="1" applyFill="1" applyBorder="1" applyAlignment="1">
      <alignment horizontal="left" vertical="center" wrapText="1"/>
    </xf>
    <xf numFmtId="0" fontId="69" fillId="2" borderId="136" xfId="16" applyFont="1" applyFill="1" applyBorder="1" applyAlignment="1">
      <alignment horizontal="left" vertical="center" wrapText="1"/>
    </xf>
    <xf numFmtId="0" fontId="69" fillId="2" borderId="137" xfId="16" applyFont="1" applyFill="1" applyBorder="1" applyAlignment="1">
      <alignment horizontal="left" vertical="center" wrapText="1"/>
    </xf>
    <xf numFmtId="0" fontId="69" fillId="2" borderId="139" xfId="16" applyFont="1" applyFill="1" applyBorder="1" applyAlignment="1">
      <alignment horizontal="left" vertical="center" wrapText="1"/>
    </xf>
    <xf numFmtId="0" fontId="10" fillId="22" borderId="168" xfId="2" applyFont="1" applyFill="1" applyBorder="1" applyAlignment="1">
      <alignment horizontal="left" vertical="top" wrapText="1"/>
    </xf>
    <xf numFmtId="0" fontId="10" fillId="22" borderId="169" xfId="2" applyFont="1" applyFill="1" applyBorder="1" applyAlignment="1">
      <alignment horizontal="left" vertical="top" wrapText="1"/>
    </xf>
    <xf numFmtId="0" fontId="7" fillId="6" borderId="41" xfId="17" applyFont="1" applyFill="1" applyBorder="1" applyAlignment="1">
      <alignment horizontal="center" vertical="center" wrapText="1"/>
    </xf>
    <xf numFmtId="0" fontId="84" fillId="31" borderId="79" xfId="17" applyFont="1" applyFill="1" applyBorder="1" applyAlignment="1">
      <alignment horizontal="center" vertical="center" wrapText="1"/>
    </xf>
    <xf numFmtId="0" fontId="59" fillId="18" borderId="79" xfId="17" applyFont="1" applyFill="1" applyBorder="1" applyAlignment="1">
      <alignment horizontal="center" vertical="center" wrapText="1"/>
    </xf>
    <xf numFmtId="0" fontId="0" fillId="18" borderId="79" xfId="0" applyFill="1" applyBorder="1" applyAlignment="1">
      <alignment horizontal="center" vertical="center" wrapText="1"/>
    </xf>
    <xf numFmtId="0" fontId="69" fillId="3" borderId="80" xfId="17" applyFont="1" applyFill="1" applyBorder="1" applyAlignment="1">
      <alignment horizontal="center" vertical="center" wrapText="1"/>
    </xf>
    <xf numFmtId="0" fontId="69" fillId="3" borderId="81" xfId="17" applyFont="1" applyFill="1" applyBorder="1" applyAlignment="1">
      <alignment horizontal="center" vertical="center" wrapText="1"/>
    </xf>
    <xf numFmtId="0" fontId="69" fillId="3" borderId="82" xfId="17" applyFont="1" applyFill="1" applyBorder="1" applyAlignment="1">
      <alignment horizontal="center" vertical="center" wrapText="1"/>
    </xf>
    <xf numFmtId="180" fontId="61" fillId="3" borderId="80" xfId="17" applyNumberFormat="1" applyFont="1" applyFill="1" applyBorder="1" applyAlignment="1">
      <alignment horizontal="center" vertical="center" wrapText="1"/>
    </xf>
    <xf numFmtId="180" fontId="61" fillId="3" borderId="82" xfId="17" applyNumberFormat="1" applyFont="1" applyFill="1" applyBorder="1" applyAlignment="1">
      <alignment horizontal="center" vertical="center" wrapText="1"/>
    </xf>
    <xf numFmtId="0" fontId="126" fillId="22" borderId="221" xfId="2" applyFont="1" applyFill="1" applyBorder="1" applyAlignment="1">
      <alignment horizontal="left" vertical="top" wrapText="1"/>
    </xf>
    <xf numFmtId="0" fontId="126" fillId="22" borderId="222" xfId="2" applyFont="1" applyFill="1" applyBorder="1" applyAlignment="1">
      <alignment horizontal="left" vertical="top" wrapText="1"/>
    </xf>
    <xf numFmtId="0" fontId="126" fillId="22" borderId="223" xfId="2" applyFont="1" applyFill="1" applyBorder="1" applyAlignment="1">
      <alignment horizontal="left" vertical="top" wrapText="1"/>
    </xf>
    <xf numFmtId="0" fontId="13" fillId="24" borderId="221" xfId="2" applyFont="1" applyFill="1" applyBorder="1" applyAlignment="1">
      <alignment horizontal="left" vertical="top" wrapText="1"/>
    </xf>
    <xf numFmtId="0" fontId="13" fillId="24" borderId="222" xfId="2" applyFont="1" applyFill="1" applyBorder="1" applyAlignment="1">
      <alignment horizontal="left" vertical="top" wrapText="1"/>
    </xf>
    <xf numFmtId="0" fontId="13" fillId="24" borderId="223" xfId="2" applyFont="1" applyFill="1" applyBorder="1" applyAlignment="1">
      <alignment horizontal="left" vertical="top" wrapText="1"/>
    </xf>
    <xf numFmtId="0" fontId="51" fillId="22" borderId="221" xfId="17" applyFont="1" applyFill="1" applyBorder="1" applyAlignment="1">
      <alignment horizontal="left" vertical="top" wrapText="1"/>
    </xf>
    <xf numFmtId="0" fontId="51" fillId="22" borderId="222" xfId="17" applyFont="1" applyFill="1" applyBorder="1" applyAlignment="1">
      <alignment horizontal="left" vertical="top" wrapText="1"/>
    </xf>
    <xf numFmtId="0" fontId="51" fillId="22" borderId="223" xfId="17" applyFont="1" applyFill="1" applyBorder="1" applyAlignment="1">
      <alignment horizontal="left" vertical="top" wrapText="1"/>
    </xf>
    <xf numFmtId="0" fontId="38" fillId="24" borderId="221" xfId="17" applyFont="1" applyFill="1" applyBorder="1" applyAlignment="1">
      <alignment horizontal="left" vertical="top" wrapText="1"/>
    </xf>
    <xf numFmtId="0" fontId="38" fillId="24" borderId="222" xfId="17" applyFont="1" applyFill="1" applyBorder="1" applyAlignment="1">
      <alignment horizontal="left" vertical="top" wrapText="1"/>
    </xf>
    <xf numFmtId="0" fontId="38" fillId="24" borderId="223" xfId="17" applyFont="1" applyFill="1" applyBorder="1" applyAlignment="1">
      <alignment horizontal="left" vertical="top" wrapText="1"/>
    </xf>
    <xf numFmtId="0" fontId="38" fillId="22" borderId="221" xfId="17" applyFont="1" applyFill="1" applyBorder="1" applyAlignment="1">
      <alignment horizontal="left" vertical="top" wrapText="1"/>
    </xf>
    <xf numFmtId="0" fontId="38" fillId="22" borderId="222" xfId="17" applyFont="1" applyFill="1" applyBorder="1" applyAlignment="1">
      <alignment horizontal="left" vertical="top" wrapText="1"/>
    </xf>
    <xf numFmtId="0" fontId="38" fillId="22" borderId="223" xfId="17" applyFont="1" applyFill="1" applyBorder="1" applyAlignment="1">
      <alignment horizontal="left" vertical="top" wrapText="1"/>
    </xf>
    <xf numFmtId="0" fontId="152" fillId="22" borderId="221" xfId="17" applyFont="1" applyFill="1" applyBorder="1" applyAlignment="1">
      <alignment horizontal="left" vertical="top" wrapText="1"/>
    </xf>
    <xf numFmtId="0" fontId="51" fillId="0" borderId="55" xfId="17" applyFont="1" applyBorder="1" applyAlignment="1">
      <alignment horizontal="center" vertical="center"/>
    </xf>
    <xf numFmtId="0" fontId="51" fillId="0" borderId="56" xfId="17" applyFont="1" applyBorder="1" applyAlignment="1">
      <alignment horizontal="center" vertical="center"/>
    </xf>
    <xf numFmtId="0" fontId="51" fillId="0" borderId="57" xfId="17" applyFont="1" applyBorder="1" applyAlignment="1">
      <alignment horizontal="center" vertical="center"/>
    </xf>
    <xf numFmtId="0" fontId="1" fillId="0" borderId="83" xfId="17" applyBorder="1" applyAlignment="1">
      <alignment horizontal="center" vertical="center"/>
    </xf>
    <xf numFmtId="0" fontId="1" fillId="0" borderId="84" xfId="17" applyBorder="1" applyAlignment="1">
      <alignment horizontal="center" vertical="center"/>
    </xf>
    <xf numFmtId="0" fontId="1" fillId="0" borderId="85" xfId="17" applyBorder="1" applyAlignment="1">
      <alignment horizontal="center" vertical="center"/>
    </xf>
    <xf numFmtId="0" fontId="39" fillId="0" borderId="86" xfId="17" applyFont="1" applyBorder="1" applyAlignment="1">
      <alignment horizontal="center" vertical="center" wrapText="1"/>
    </xf>
    <xf numFmtId="0" fontId="39" fillId="0" borderId="51" xfId="17" applyFont="1" applyBorder="1" applyAlignment="1">
      <alignment horizontal="center" vertical="center" wrapText="1"/>
    </xf>
    <xf numFmtId="0" fontId="35" fillId="19" borderId="0" xfId="17" applyFont="1" applyFill="1" applyAlignment="1">
      <alignment horizontal="center" vertical="center"/>
    </xf>
    <xf numFmtId="179" fontId="11" fillId="0" borderId="87" xfId="17" applyNumberFormat="1" applyFont="1" applyBorder="1" applyAlignment="1">
      <alignment horizontal="center" vertical="center" shrinkToFit="1"/>
    </xf>
    <xf numFmtId="179" fontId="11" fillId="0" borderId="88" xfId="17" applyNumberFormat="1" applyFont="1" applyBorder="1" applyAlignment="1">
      <alignment horizontal="center" vertical="center" shrinkToFit="1"/>
    </xf>
    <xf numFmtId="0" fontId="49" fillId="0" borderId="89" xfId="17" applyFont="1" applyBorder="1" applyAlignment="1">
      <alignment horizontal="center" vertical="center"/>
    </xf>
    <xf numFmtId="0" fontId="49" fillId="0" borderId="90" xfId="17" applyFont="1" applyBorder="1" applyAlignment="1">
      <alignment horizontal="center" vertical="center"/>
    </xf>
    <xf numFmtId="0" fontId="38" fillId="12" borderId="91" xfId="18" applyFont="1" applyFill="1" applyBorder="1" applyAlignment="1">
      <alignment horizontal="center" vertical="center"/>
    </xf>
    <xf numFmtId="0" fontId="38" fillId="12" borderId="92" xfId="18" applyFont="1" applyFill="1" applyBorder="1" applyAlignment="1">
      <alignment horizontal="center" vertical="center"/>
    </xf>
    <xf numFmtId="0" fontId="12" fillId="0" borderId="150" xfId="17" applyFont="1" applyBorder="1" applyAlignment="1">
      <alignment horizontal="center" vertical="center" wrapText="1"/>
    </xf>
    <xf numFmtId="0" fontId="12" fillId="0" borderId="151" xfId="17" applyFont="1" applyBorder="1" applyAlignment="1">
      <alignment horizontal="center" vertical="center" wrapText="1"/>
    </xf>
    <xf numFmtId="0" fontId="12" fillId="0" borderId="152" xfId="17" applyFont="1" applyBorder="1" applyAlignment="1">
      <alignment horizontal="center" vertical="center" wrapText="1"/>
    </xf>
    <xf numFmtId="0" fontId="56" fillId="0" borderId="154" xfId="17" applyFont="1" applyBorder="1" applyAlignment="1">
      <alignment horizontal="center" vertical="center"/>
    </xf>
    <xf numFmtId="0" fontId="56" fillId="0" borderId="155" xfId="17" applyFont="1" applyBorder="1" applyAlignment="1">
      <alignment horizontal="center" vertical="center"/>
    </xf>
    <xf numFmtId="0" fontId="56" fillId="0" borderId="156" xfId="17" applyFont="1" applyBorder="1" applyAlignment="1">
      <alignment horizontal="center" vertical="center"/>
    </xf>
    <xf numFmtId="0" fontId="38" fillId="22" borderId="173" xfId="17" applyFont="1" applyFill="1" applyBorder="1" applyAlignment="1">
      <alignment horizontal="left" vertical="top" wrapText="1"/>
    </xf>
    <xf numFmtId="0" fontId="38" fillId="22" borderId="172" xfId="17" applyFont="1" applyFill="1" applyBorder="1" applyAlignment="1">
      <alignment horizontal="left" vertical="top" wrapText="1"/>
    </xf>
    <xf numFmtId="0" fontId="204" fillId="51" borderId="0" xfId="4" applyFont="1" applyFill="1" applyAlignment="1">
      <alignment horizontal="left" vertical="center" wrapText="1" indent="2"/>
    </xf>
    <xf numFmtId="0" fontId="17" fillId="51" borderId="0" xfId="20" applyFont="1" applyFill="1" applyAlignment="1">
      <alignment horizontal="left" vertical="center" wrapText="1" indent="2"/>
    </xf>
    <xf numFmtId="0" fontId="199" fillId="50" borderId="0" xfId="20" applyFont="1" applyFill="1" applyAlignment="1">
      <alignment horizontal="center" vertical="center"/>
    </xf>
    <xf numFmtId="0" fontId="6" fillId="50" borderId="0" xfId="20" applyFill="1">
      <alignment vertical="center"/>
    </xf>
    <xf numFmtId="0" fontId="111" fillId="0" borderId="0" xfId="20" applyFont="1" applyAlignment="1">
      <alignment horizontal="center" vertical="center"/>
    </xf>
    <xf numFmtId="0" fontId="21" fillId="0" borderId="0" xfId="20" applyFont="1" applyAlignment="1">
      <alignment horizontal="center" vertical="center"/>
    </xf>
    <xf numFmtId="0" fontId="111" fillId="12" borderId="0" xfId="20" applyFont="1" applyFill="1" applyAlignment="1">
      <alignment horizontal="center" vertical="center" wrapText="1" shrinkToFit="1"/>
    </xf>
    <xf numFmtId="0" fontId="21" fillId="12" borderId="0" xfId="20" applyFont="1" applyFill="1" applyAlignment="1">
      <alignment horizontal="center" vertical="center" wrapText="1" shrinkToFit="1"/>
    </xf>
    <xf numFmtId="0" fontId="202" fillId="0" borderId="0" xfId="20" applyFont="1" applyAlignment="1">
      <alignment horizontal="center" vertical="center"/>
    </xf>
    <xf numFmtId="0" fontId="6" fillId="0" borderId="0" xfId="20" applyAlignment="1">
      <alignment horizontal="center" vertical="center"/>
    </xf>
    <xf numFmtId="0" fontId="211" fillId="40" borderId="0" xfId="20" applyFont="1" applyFill="1" applyAlignment="1">
      <alignment vertical="top" wrapText="1"/>
    </xf>
    <xf numFmtId="0" fontId="212" fillId="40" borderId="0" xfId="20" applyFont="1" applyFill="1" applyAlignment="1">
      <alignment vertical="top" wrapText="1"/>
    </xf>
    <xf numFmtId="0" fontId="6" fillId="40" borderId="0" xfId="20" applyFill="1" applyAlignment="1">
      <alignment vertical="top" wrapText="1"/>
    </xf>
    <xf numFmtId="0" fontId="213" fillId="52" borderId="0" xfId="20" applyFont="1" applyFill="1" applyAlignment="1">
      <alignment horizontal="left" vertical="center" wrapText="1" indent="1"/>
    </xf>
    <xf numFmtId="0" fontId="205" fillId="52" borderId="0" xfId="20" applyFont="1" applyFill="1" applyAlignment="1">
      <alignment horizontal="left" vertical="center" wrapText="1" indent="1"/>
    </xf>
    <xf numFmtId="0" fontId="151" fillId="28" borderId="0" xfId="0" applyFont="1" applyFill="1" applyAlignment="1">
      <alignment horizontal="left" vertical="center" wrapText="1"/>
    </xf>
    <xf numFmtId="0" fontId="146" fillId="26" borderId="0" xfId="0" applyFont="1" applyFill="1" applyAlignment="1">
      <alignment horizontal="left" vertical="center"/>
    </xf>
    <xf numFmtId="0" fontId="147" fillId="26" borderId="0" xfId="1" applyFont="1" applyFill="1" applyBorder="1" applyAlignment="1" applyProtection="1">
      <alignment horizontal="left" vertical="top" wrapText="1"/>
    </xf>
    <xf numFmtId="0" fontId="74" fillId="27" borderId="0" xfId="0" applyFont="1" applyFill="1" applyAlignment="1">
      <alignment horizontal="center" vertical="top" wrapText="1"/>
    </xf>
    <xf numFmtId="0" fontId="74" fillId="27" borderId="0" xfId="0" applyFont="1" applyFill="1" applyAlignment="1">
      <alignment horizontal="right" vertical="top" wrapText="1"/>
    </xf>
    <xf numFmtId="0" fontId="121" fillId="33" borderId="0" xfId="0" applyFont="1" applyFill="1" applyAlignment="1">
      <alignment horizontal="center" vertical="top" wrapText="1"/>
    </xf>
    <xf numFmtId="0" fontId="108" fillId="33" borderId="0" xfId="0" applyFont="1" applyFill="1" applyAlignment="1">
      <alignment horizontal="center" vertical="top" wrapText="1"/>
    </xf>
    <xf numFmtId="0" fontId="74" fillId="27" borderId="0" xfId="0" applyFont="1" applyFill="1" applyAlignment="1">
      <alignment horizontal="left" vertical="top" wrapText="1"/>
    </xf>
    <xf numFmtId="0" fontId="164" fillId="37" borderId="0" xfId="0" applyFont="1" applyFill="1" applyAlignment="1">
      <alignment horizontal="left" vertical="top" wrapText="1"/>
    </xf>
    <xf numFmtId="0" fontId="141" fillId="37" borderId="0" xfId="0" applyFont="1" applyFill="1" applyAlignment="1">
      <alignment horizontal="left" vertical="top" wrapText="1"/>
    </xf>
    <xf numFmtId="0" fontId="18" fillId="37" borderId="0" xfId="0" applyFont="1" applyFill="1" applyAlignment="1">
      <alignment horizontal="center" vertical="center"/>
    </xf>
    <xf numFmtId="0" fontId="121" fillId="37" borderId="0" xfId="0" applyFont="1" applyFill="1" applyAlignment="1">
      <alignment horizontal="center" vertical="center"/>
    </xf>
    <xf numFmtId="0" fontId="176" fillId="27" borderId="0" xfId="0" applyFont="1" applyFill="1" applyAlignment="1">
      <alignment horizontal="center" vertical="top" wrapText="1"/>
    </xf>
    <xf numFmtId="0" fontId="80" fillId="25" borderId="122" xfId="0" applyFont="1" applyFill="1" applyBorder="1" applyAlignment="1">
      <alignment horizontal="left" vertical="center"/>
    </xf>
    <xf numFmtId="0" fontId="80" fillId="25" borderId="123" xfId="0" applyFont="1" applyFill="1" applyBorder="1" applyAlignment="1">
      <alignment horizontal="left" vertical="center"/>
    </xf>
    <xf numFmtId="0" fontId="80" fillId="25" borderId="124" xfId="0" applyFont="1" applyFill="1" applyBorder="1" applyAlignment="1">
      <alignment horizontal="left" vertical="center"/>
    </xf>
    <xf numFmtId="0" fontId="80" fillId="25" borderId="127" xfId="0" applyFont="1" applyFill="1" applyBorder="1" applyAlignment="1">
      <alignment horizontal="left" vertical="center"/>
    </xf>
    <xf numFmtId="0" fontId="80" fillId="25" borderId="125" xfId="0" applyFont="1" applyFill="1" applyBorder="1" applyAlignment="1">
      <alignment horizontal="left" vertical="center"/>
    </xf>
    <xf numFmtId="0" fontId="80" fillId="25" borderId="126" xfId="0" applyFont="1" applyFill="1" applyBorder="1" applyAlignment="1">
      <alignment horizontal="left" vertical="center"/>
    </xf>
    <xf numFmtId="0" fontId="80" fillId="25" borderId="119" xfId="0" applyFont="1" applyFill="1" applyBorder="1" applyAlignment="1">
      <alignment horizontal="left" vertical="center"/>
    </xf>
    <xf numFmtId="0" fontId="80" fillId="25" borderId="120" xfId="0" applyFont="1" applyFill="1" applyBorder="1" applyAlignment="1">
      <alignment horizontal="left" vertical="center"/>
    </xf>
    <xf numFmtId="0" fontId="80" fillId="25" borderId="121" xfId="0" applyFont="1" applyFill="1" applyBorder="1" applyAlignment="1">
      <alignment horizontal="left" vertical="center"/>
    </xf>
    <xf numFmtId="0" fontId="82" fillId="0" borderId="116" xfId="0" applyFont="1" applyBorder="1" applyAlignment="1">
      <alignment horizontal="justify" vertical="center" wrapText="1"/>
    </xf>
    <xf numFmtId="0" fontId="82" fillId="0" borderId="117" xfId="0" applyFont="1" applyBorder="1" applyAlignment="1">
      <alignment horizontal="justify" vertical="center" wrapText="1"/>
    </xf>
    <xf numFmtId="0" fontId="80" fillId="0" borderId="116" xfId="0" applyFont="1" applyBorder="1" applyAlignment="1">
      <alignment horizontal="justify" vertical="center" wrapText="1"/>
    </xf>
    <xf numFmtId="0" fontId="80" fillId="0" borderId="117" xfId="0" applyFont="1" applyBorder="1" applyAlignment="1">
      <alignment horizontal="justify" vertical="center" wrapText="1"/>
    </xf>
    <xf numFmtId="0" fontId="161" fillId="22" borderId="0" xfId="0" applyFont="1" applyFill="1" applyAlignment="1">
      <alignment horizontal="left" vertical="top" wrapText="1"/>
    </xf>
    <xf numFmtId="0" fontId="80" fillId="22" borderId="118" xfId="0" applyFont="1" applyFill="1" applyBorder="1" applyAlignment="1">
      <alignment horizontal="left" vertical="center"/>
    </xf>
    <xf numFmtId="0" fontId="80" fillId="0" borderId="118" xfId="0" applyFont="1" applyBorder="1" applyAlignment="1">
      <alignment horizontal="left" vertical="center"/>
    </xf>
    <xf numFmtId="0" fontId="108" fillId="34" borderId="0" xfId="0" applyFont="1" applyFill="1" applyAlignment="1">
      <alignment horizontal="left" vertical="center" wrapText="1"/>
    </xf>
    <xf numFmtId="0" fontId="110" fillId="26" borderId="119" xfId="0" applyFont="1" applyFill="1" applyBorder="1" applyAlignment="1">
      <alignment horizontal="left" vertical="center"/>
    </xf>
    <xf numFmtId="0" fontId="110" fillId="26" borderId="120" xfId="0" applyFont="1" applyFill="1" applyBorder="1" applyAlignment="1">
      <alignment horizontal="left" vertical="center"/>
    </xf>
    <xf numFmtId="0" fontId="110" fillId="26" borderId="121" xfId="0" applyFont="1" applyFill="1" applyBorder="1" applyAlignment="1">
      <alignment horizontal="left" vertical="center"/>
    </xf>
    <xf numFmtId="0" fontId="107" fillId="22" borderId="0" xfId="0" applyFont="1" applyFill="1" applyAlignment="1">
      <alignment horizontal="left" vertical="center"/>
    </xf>
    <xf numFmtId="14" fontId="29" fillId="24" borderId="46" xfId="2" applyNumberFormat="1" applyFont="1" applyFill="1" applyBorder="1" applyAlignment="1">
      <alignment horizontal="center" vertical="center" shrinkToFit="1"/>
    </xf>
    <xf numFmtId="14" fontId="29" fillId="24" borderId="2" xfId="2" applyNumberFormat="1" applyFont="1" applyFill="1" applyBorder="1" applyAlignment="1">
      <alignment horizontal="center" vertical="center" shrinkToFit="1"/>
    </xf>
    <xf numFmtId="14" fontId="29" fillId="24" borderId="207" xfId="2" applyNumberFormat="1" applyFont="1" applyFill="1" applyBorder="1" applyAlignment="1">
      <alignment horizontal="center" vertical="center" shrinkToFit="1"/>
    </xf>
    <xf numFmtId="14" fontId="21" fillId="3" borderId="1" xfId="1" applyNumberFormat="1" applyFont="1" applyFill="1" applyBorder="1" applyAlignment="1" applyProtection="1">
      <alignment horizontal="center" vertical="center" wrapText="1"/>
    </xf>
    <xf numFmtId="14" fontId="21" fillId="3" borderId="3" xfId="1" applyNumberFormat="1" applyFont="1" applyFill="1" applyBorder="1" applyAlignment="1" applyProtection="1">
      <alignment horizontal="center" vertical="center" wrapText="1"/>
    </xf>
    <xf numFmtId="14" fontId="19" fillId="3" borderId="46" xfId="2" applyNumberFormat="1" applyFont="1" applyFill="1" applyBorder="1" applyAlignment="1">
      <alignment horizontal="center" vertical="center" shrinkToFit="1"/>
    </xf>
    <xf numFmtId="14" fontId="19" fillId="3" borderId="3" xfId="2" applyNumberFormat="1" applyFont="1" applyFill="1" applyBorder="1" applyAlignment="1">
      <alignment horizontal="center" vertical="center" shrinkToFit="1"/>
    </xf>
    <xf numFmtId="56" fontId="21" fillId="3" borderId="46" xfId="2" applyNumberFormat="1" applyFont="1" applyFill="1" applyBorder="1" applyAlignment="1">
      <alignment horizontal="center" vertical="center" wrapText="1"/>
    </xf>
    <xf numFmtId="56" fontId="21" fillId="3" borderId="3" xfId="2" applyNumberFormat="1" applyFont="1" applyFill="1" applyBorder="1" applyAlignment="1">
      <alignment horizontal="center" vertical="center" wrapText="1"/>
    </xf>
    <xf numFmtId="56" fontId="21" fillId="24" borderId="46" xfId="2" applyNumberFormat="1" applyFont="1" applyFill="1" applyBorder="1" applyAlignment="1">
      <alignment horizontal="center" vertical="center" wrapText="1"/>
    </xf>
    <xf numFmtId="56" fontId="21" fillId="24" borderId="2" xfId="2" applyNumberFormat="1" applyFont="1" applyFill="1" applyBorder="1" applyAlignment="1">
      <alignment horizontal="center" vertical="center" wrapText="1"/>
    </xf>
    <xf numFmtId="56" fontId="21" fillId="24" borderId="178" xfId="2" applyNumberFormat="1" applyFont="1" applyFill="1" applyBorder="1" applyAlignment="1">
      <alignment horizontal="center" vertical="center" wrapText="1"/>
    </xf>
    <xf numFmtId="14" fontId="21" fillId="24" borderId="199" xfId="1" applyNumberFormat="1" applyFont="1" applyFill="1" applyBorder="1" applyAlignment="1" applyProtection="1">
      <alignment horizontal="center" vertical="center" wrapText="1"/>
    </xf>
    <xf numFmtId="0" fontId="21" fillId="24" borderId="199" xfId="2" applyFont="1" applyFill="1" applyBorder="1" applyAlignment="1">
      <alignment horizontal="center" vertical="center"/>
    </xf>
    <xf numFmtId="0" fontId="21" fillId="24" borderId="204" xfId="2" applyFont="1" applyFill="1" applyBorder="1" applyAlignment="1">
      <alignment horizontal="center" vertical="center"/>
    </xf>
    <xf numFmtId="0" fontId="21" fillId="24" borderId="208" xfId="2" applyFont="1" applyFill="1" applyBorder="1" applyAlignment="1">
      <alignment horizontal="center" vertical="center"/>
    </xf>
    <xf numFmtId="14" fontId="21" fillId="24" borderId="46" xfId="2" applyNumberFormat="1" applyFont="1" applyFill="1" applyBorder="1" applyAlignment="1">
      <alignment horizontal="center" vertical="center" wrapText="1" shrinkToFit="1"/>
    </xf>
    <xf numFmtId="14" fontId="21" fillId="24" borderId="2" xfId="2" applyNumberFormat="1" applyFont="1" applyFill="1" applyBorder="1" applyAlignment="1">
      <alignment horizontal="center" vertical="center" shrinkToFit="1"/>
    </xf>
    <xf numFmtId="14" fontId="21" fillId="24" borderId="207" xfId="2" applyNumberFormat="1" applyFont="1" applyFill="1" applyBorder="1" applyAlignment="1">
      <alignment horizontal="center" vertical="center" shrinkToFit="1"/>
    </xf>
    <xf numFmtId="14" fontId="21" fillId="24" borderId="183" xfId="1" applyNumberFormat="1" applyFont="1" applyFill="1" applyBorder="1" applyAlignment="1" applyProtection="1">
      <alignment horizontal="center" vertical="center" wrapText="1" shrinkToFit="1"/>
    </xf>
    <xf numFmtId="14" fontId="21" fillId="24" borderId="185" xfId="1" applyNumberFormat="1" applyFont="1" applyFill="1" applyBorder="1" applyAlignment="1" applyProtection="1">
      <alignment horizontal="center" vertical="center" wrapText="1" shrinkToFit="1"/>
    </xf>
    <xf numFmtId="14" fontId="21" fillId="24" borderId="184" xfId="1" applyNumberFormat="1" applyFont="1" applyFill="1" applyBorder="1" applyAlignment="1" applyProtection="1">
      <alignment horizontal="center" vertical="center" wrapText="1" shrinkToFit="1"/>
    </xf>
    <xf numFmtId="56" fontId="21" fillId="24" borderId="3" xfId="2" applyNumberFormat="1" applyFont="1" applyFill="1" applyBorder="1" applyAlignment="1">
      <alignment horizontal="center" vertical="center" wrapText="1"/>
    </xf>
    <xf numFmtId="56" fontId="111" fillId="24" borderId="46" xfId="1" applyNumberFormat="1" applyFont="1" applyFill="1" applyBorder="1" applyAlignment="1" applyProtection="1">
      <alignment horizontal="center" vertical="center" wrapText="1"/>
    </xf>
    <xf numFmtId="56" fontId="111" fillId="24" borderId="2" xfId="1" applyNumberFormat="1" applyFont="1" applyFill="1" applyBorder="1" applyAlignment="1" applyProtection="1">
      <alignment horizontal="center" vertical="center" wrapText="1"/>
    </xf>
    <xf numFmtId="56" fontId="111" fillId="24" borderId="3" xfId="1" applyNumberFormat="1" applyFont="1" applyFill="1" applyBorder="1" applyAlignment="1" applyProtection="1">
      <alignment horizontal="center" vertical="center" wrapText="1"/>
    </xf>
    <xf numFmtId="14" fontId="21" fillId="24" borderId="181" xfId="1" applyNumberFormat="1" applyFont="1" applyFill="1" applyBorder="1" applyAlignment="1" applyProtection="1">
      <alignment horizontal="center" vertical="center" wrapText="1" shrinkToFit="1"/>
    </xf>
    <xf numFmtId="14" fontId="21" fillId="24" borderId="179" xfId="1" applyNumberFormat="1" applyFont="1" applyFill="1" applyBorder="1" applyAlignment="1" applyProtection="1">
      <alignment horizontal="center" vertical="center" wrapText="1" shrinkToFit="1"/>
    </xf>
    <xf numFmtId="14" fontId="21" fillId="24" borderId="182" xfId="1" applyNumberFormat="1" applyFont="1" applyFill="1" applyBorder="1" applyAlignment="1" applyProtection="1">
      <alignment horizontal="center" vertical="center" wrapText="1" shrinkToFit="1"/>
    </xf>
    <xf numFmtId="56" fontId="21" fillId="24" borderId="46" xfId="1" applyNumberFormat="1" applyFont="1" applyFill="1" applyBorder="1" applyAlignment="1" applyProtection="1">
      <alignment horizontal="center" vertical="center" wrapText="1"/>
    </xf>
    <xf numFmtId="56" fontId="21" fillId="24" borderId="2" xfId="1" applyNumberFormat="1" applyFont="1" applyFill="1" applyBorder="1" applyAlignment="1" applyProtection="1">
      <alignment horizontal="center" vertical="center" wrapText="1"/>
    </xf>
    <xf numFmtId="56" fontId="21" fillId="24" borderId="3" xfId="1" applyNumberFormat="1" applyFont="1" applyFill="1" applyBorder="1" applyAlignment="1" applyProtection="1">
      <alignment horizontal="center" vertical="center" wrapText="1"/>
    </xf>
    <xf numFmtId="14" fontId="111" fillId="24" borderId="181" xfId="2" applyNumberFormat="1" applyFont="1" applyFill="1" applyBorder="1" applyAlignment="1">
      <alignment horizontal="center" vertical="center" wrapText="1" shrinkToFit="1"/>
    </xf>
    <xf numFmtId="14" fontId="111" fillId="24" borderId="179" xfId="2" applyNumberFormat="1" applyFont="1" applyFill="1" applyBorder="1" applyAlignment="1">
      <alignment horizontal="center" vertical="center" wrapText="1" shrinkToFit="1"/>
    </xf>
    <xf numFmtId="14" fontId="111" fillId="24" borderId="180" xfId="2" applyNumberFormat="1" applyFont="1" applyFill="1" applyBorder="1" applyAlignment="1">
      <alignment horizontal="center" vertical="center" wrapText="1" shrinkToFit="1"/>
    </xf>
    <xf numFmtId="0" fontId="10" fillId="0" borderId="63" xfId="2" applyFont="1" applyFill="1" applyBorder="1" applyAlignment="1">
      <alignment vertical="center"/>
    </xf>
    <xf numFmtId="0" fontId="10" fillId="0" borderId="63" xfId="2" applyFont="1" applyBorder="1" applyAlignment="1">
      <alignment vertical="center"/>
    </xf>
    <xf numFmtId="0" fontId="10" fillId="0" borderId="0" xfId="2" applyFont="1" applyFill="1" applyAlignment="1">
      <alignment vertical="center" wrapText="1"/>
    </xf>
    <xf numFmtId="0" fontId="10" fillId="0" borderId="0" xfId="2" applyFont="1" applyAlignment="1">
      <alignment vertical="center"/>
    </xf>
    <xf numFmtId="0" fontId="14" fillId="6" borderId="21" xfId="2" applyFont="1" applyFill="1" applyBorder="1" applyAlignment="1">
      <alignment horizontal="left" vertical="center"/>
    </xf>
    <xf numFmtId="0" fontId="14" fillId="6" borderId="6" xfId="2" applyFont="1" applyFill="1" applyBorder="1" applyAlignment="1">
      <alignment horizontal="left" vertical="center"/>
    </xf>
    <xf numFmtId="0" fontId="6" fillId="6" borderId="93" xfId="2" applyFill="1" applyBorder="1">
      <alignment vertical="center"/>
    </xf>
    <xf numFmtId="0" fontId="6" fillId="6" borderId="28" xfId="2" applyFill="1" applyBorder="1">
      <alignment vertical="center"/>
    </xf>
    <xf numFmtId="0" fontId="6" fillId="6" borderId="94" xfId="2" applyFill="1" applyBorder="1">
      <alignment vertical="center"/>
    </xf>
    <xf numFmtId="0" fontId="6" fillId="6" borderId="95" xfId="2" applyFill="1" applyBorder="1">
      <alignment vertical="center"/>
    </xf>
    <xf numFmtId="0" fontId="6" fillId="6" borderId="96" xfId="2" applyFill="1" applyBorder="1">
      <alignment vertical="center"/>
    </xf>
    <xf numFmtId="0" fontId="6" fillId="6" borderId="97" xfId="2" applyFill="1" applyBorder="1">
      <alignment vertical="center"/>
    </xf>
    <xf numFmtId="0" fontId="22" fillId="6" borderId="98" xfId="2" applyFont="1" applyFill="1" applyBorder="1" applyAlignment="1">
      <alignment horizontal="center" vertical="top" wrapText="1"/>
    </xf>
    <xf numFmtId="0" fontId="22" fillId="6" borderId="90" xfId="2" applyFont="1" applyFill="1" applyBorder="1" applyAlignment="1">
      <alignment horizontal="center" vertical="top" wrapText="1"/>
    </xf>
    <xf numFmtId="0" fontId="22" fillId="6" borderId="99" xfId="2" applyFont="1" applyFill="1" applyBorder="1" applyAlignment="1">
      <alignment horizontal="center" vertical="top" wrapText="1"/>
    </xf>
    <xf numFmtId="0" fontId="22" fillId="6" borderId="100" xfId="2" applyFont="1" applyFill="1" applyBorder="1" applyAlignment="1">
      <alignment horizontal="center" vertical="top" wrapText="1"/>
    </xf>
    <xf numFmtId="0" fontId="22" fillId="6" borderId="101" xfId="2" applyFont="1" applyFill="1" applyBorder="1" applyAlignment="1">
      <alignment horizontal="center" vertical="top" wrapText="1"/>
    </xf>
    <xf numFmtId="0" fontId="1" fillId="6" borderId="18" xfId="2" applyFont="1" applyFill="1" applyBorder="1" applyAlignment="1">
      <alignment vertical="top" wrapText="1"/>
    </xf>
    <xf numFmtId="0" fontId="6" fillId="6" borderId="0" xfId="2" applyFill="1" applyAlignment="1">
      <alignment vertical="top" wrapText="1"/>
    </xf>
    <xf numFmtId="0" fontId="6" fillId="6" borderId="19" xfId="2" applyFill="1" applyBorder="1" applyAlignment="1">
      <alignment vertical="top" wrapText="1"/>
    </xf>
    <xf numFmtId="0" fontId="1" fillId="17" borderId="73" xfId="2" applyFont="1" applyFill="1" applyBorder="1" applyAlignment="1">
      <alignment vertical="top" wrapText="1"/>
    </xf>
    <xf numFmtId="0" fontId="6" fillId="0" borderId="69"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6" fillId="29" borderId="61" xfId="2" applyFill="1" applyBorder="1" applyAlignment="1">
      <alignment horizontal="left" vertical="top" wrapText="1"/>
    </xf>
    <xf numFmtId="0" fontId="6" fillId="29" borderId="153" xfId="2" applyFill="1" applyBorder="1" applyAlignment="1">
      <alignment horizontal="left" vertical="top" wrapText="1"/>
    </xf>
    <xf numFmtId="0" fontId="6" fillId="29" borderId="187" xfId="2" applyFill="1" applyBorder="1" applyAlignment="1">
      <alignment horizontal="left" vertical="top" wrapText="1"/>
    </xf>
    <xf numFmtId="0" fontId="1" fillId="39" borderId="61" xfId="2" applyFont="1" applyFill="1" applyBorder="1" applyAlignment="1">
      <alignment horizontal="left" vertical="top" wrapText="1"/>
    </xf>
    <xf numFmtId="0" fontId="1" fillId="39" borderId="72" xfId="2" applyFont="1" applyFill="1" applyBorder="1" applyAlignment="1">
      <alignment horizontal="left" vertical="top" wrapText="1"/>
    </xf>
    <xf numFmtId="0" fontId="8" fillId="39" borderId="153" xfId="1" applyFill="1" applyBorder="1" applyAlignment="1" applyProtection="1">
      <alignment horizontal="left" vertical="top"/>
    </xf>
    <xf numFmtId="0" fontId="6" fillId="39" borderId="186" xfId="2" applyFill="1" applyBorder="1" applyAlignment="1">
      <alignment horizontal="left" vertical="top"/>
    </xf>
    <xf numFmtId="0" fontId="6" fillId="2" borderId="78" xfId="2" applyFill="1" applyBorder="1" applyAlignment="1">
      <alignment vertical="top" wrapText="1"/>
    </xf>
    <xf numFmtId="0" fontId="15" fillId="2" borderId="69" xfId="0" applyFont="1" applyFill="1" applyBorder="1" applyAlignment="1">
      <alignment vertical="top" wrapText="1"/>
    </xf>
    <xf numFmtId="0" fontId="1" fillId="2" borderId="78" xfId="2" applyFont="1" applyFill="1" applyBorder="1" applyAlignment="1">
      <alignment horizontal="left" vertical="top" wrapText="1"/>
    </xf>
    <xf numFmtId="0" fontId="1" fillId="2" borderId="69" xfId="2" applyFont="1" applyFill="1" applyBorder="1" applyAlignment="1">
      <alignment horizontal="left" vertical="top" wrapText="1"/>
    </xf>
    <xf numFmtId="0" fontId="26" fillId="0" borderId="0" xfId="19" applyFont="1" applyAlignment="1">
      <alignment vertical="center" wrapText="1"/>
    </xf>
    <xf numFmtId="0" fontId="21" fillId="0" borderId="102" xfId="1" applyFont="1" applyBorder="1" applyAlignment="1" applyProtection="1">
      <alignment vertical="top" wrapText="1"/>
    </xf>
    <xf numFmtId="0" fontId="21" fillId="0" borderId="209" xfId="1" applyFont="1" applyBorder="1" applyAlignment="1" applyProtection="1">
      <alignment vertical="top" wrapText="1"/>
    </xf>
    <xf numFmtId="0" fontId="21" fillId="0" borderId="210" xfId="1" applyFont="1" applyBorder="1" applyAlignment="1" applyProtection="1">
      <alignment vertical="top" wrapText="1"/>
    </xf>
    <xf numFmtId="0" fontId="25" fillId="22" borderId="113" xfId="2" applyFont="1" applyFill="1" applyBorder="1" applyAlignment="1">
      <alignment horizontal="left" vertical="top" wrapText="1"/>
    </xf>
    <xf numFmtId="0" fontId="25" fillId="22" borderId="114" xfId="2" applyFont="1" applyFill="1" applyBorder="1" applyAlignment="1">
      <alignment horizontal="left" vertical="top" wrapText="1"/>
    </xf>
    <xf numFmtId="0" fontId="25" fillId="22" borderId="115" xfId="2" applyFont="1" applyFill="1" applyBorder="1" applyAlignment="1">
      <alignment horizontal="left" vertical="top" wrapText="1"/>
    </xf>
    <xf numFmtId="0" fontId="114" fillId="44" borderId="105" xfId="2" applyFont="1" applyFill="1" applyBorder="1" applyAlignment="1">
      <alignment horizontal="center" vertical="center" wrapText="1" shrinkToFit="1"/>
    </xf>
    <xf numFmtId="0" fontId="33" fillId="44" borderId="32" xfId="2" applyFont="1" applyFill="1" applyBorder="1" applyAlignment="1">
      <alignment horizontal="center" vertical="center" shrinkToFit="1"/>
    </xf>
    <xf numFmtId="0" fontId="33" fillId="44" borderId="106" xfId="2" applyFont="1" applyFill="1" applyBorder="1" applyAlignment="1">
      <alignment horizontal="center" vertical="center" shrinkToFit="1"/>
    </xf>
    <xf numFmtId="0" fontId="21" fillId="44" borderId="102" xfId="1" applyFont="1" applyFill="1" applyBorder="1" applyAlignment="1" applyProtection="1">
      <alignment vertical="top" wrapText="1"/>
    </xf>
    <xf numFmtId="0" fontId="21" fillId="44" borderId="103" xfId="2" applyFont="1" applyFill="1" applyBorder="1" applyAlignment="1">
      <alignment vertical="top" wrapText="1"/>
    </xf>
    <xf numFmtId="0" fontId="21" fillId="44" borderId="104" xfId="2" applyFont="1" applyFill="1" applyBorder="1" applyAlignment="1">
      <alignment vertical="top" wrapText="1"/>
    </xf>
    <xf numFmtId="0" fontId="28" fillId="20" borderId="63" xfId="2" applyFont="1" applyFill="1" applyBorder="1" applyAlignment="1">
      <alignment horizontal="center" vertical="center" shrinkToFit="1"/>
    </xf>
    <xf numFmtId="0" fontId="28" fillId="20" borderId="64" xfId="2" applyFont="1" applyFill="1" applyBorder="1" applyAlignment="1">
      <alignment horizontal="center" vertical="center" shrinkToFit="1"/>
    </xf>
    <xf numFmtId="0" fontId="7" fillId="8" borderId="189" xfId="2" applyFont="1" applyFill="1" applyBorder="1" applyAlignment="1">
      <alignment horizontal="left" vertical="top" wrapText="1"/>
    </xf>
    <xf numFmtId="0" fontId="7" fillId="8" borderId="190" xfId="2" applyFont="1" applyFill="1" applyBorder="1" applyAlignment="1">
      <alignment horizontal="left" vertical="top" wrapText="1"/>
    </xf>
    <xf numFmtId="0" fontId="7" fillId="8" borderId="191" xfId="2" applyFont="1" applyFill="1" applyBorder="1" applyAlignment="1">
      <alignment horizontal="left" vertical="top" wrapText="1"/>
    </xf>
    <xf numFmtId="0" fontId="194" fillId="0" borderId="105" xfId="2" applyFont="1" applyBorder="1" applyAlignment="1">
      <alignment horizontal="center" vertical="center" wrapText="1" shrinkToFit="1"/>
    </xf>
    <xf numFmtId="0" fontId="112" fillId="0" borderId="32" xfId="2" applyFont="1" applyBorder="1" applyAlignment="1">
      <alignment horizontal="center" vertical="center" wrapText="1" shrinkToFit="1"/>
    </xf>
    <xf numFmtId="0" fontId="112" fillId="0" borderId="106" xfId="2" applyFont="1" applyBorder="1" applyAlignment="1">
      <alignment horizontal="center" vertical="center" wrapText="1" shrinkToFit="1"/>
    </xf>
    <xf numFmtId="0" fontId="28" fillId="24" borderId="105" xfId="2" applyFont="1" applyFill="1" applyBorder="1" applyAlignment="1">
      <alignment horizontal="center" vertical="center" shrinkToFit="1"/>
    </xf>
    <xf numFmtId="0" fontId="18" fillId="24" borderId="32" xfId="2" applyFont="1" applyFill="1" applyBorder="1" applyAlignment="1">
      <alignment horizontal="center" vertical="center" shrinkToFit="1"/>
    </xf>
    <xf numFmtId="0" fontId="18" fillId="24" borderId="106" xfId="2" applyFont="1" applyFill="1" applyBorder="1" applyAlignment="1">
      <alignment horizontal="center" vertical="center" shrinkToFit="1"/>
    </xf>
    <xf numFmtId="0" fontId="156" fillId="44" borderId="105" xfId="2" applyFont="1" applyFill="1" applyBorder="1" applyAlignment="1">
      <alignment horizontal="center" vertical="center" wrapText="1" shrinkToFit="1"/>
    </xf>
    <xf numFmtId="0" fontId="28" fillId="0" borderId="105" xfId="2" applyFont="1" applyBorder="1" applyAlignment="1">
      <alignment horizontal="center" vertical="center" wrapText="1" shrinkToFit="1"/>
    </xf>
    <xf numFmtId="0" fontId="112" fillId="0" borderId="32" xfId="2" applyFont="1" applyBorder="1" applyAlignment="1">
      <alignment horizontal="center" vertical="center" shrinkToFit="1"/>
    </xf>
    <xf numFmtId="0" fontId="112" fillId="0" borderId="106" xfId="2" applyFont="1" applyBorder="1" applyAlignment="1">
      <alignment horizontal="center" vertical="center" shrinkToFit="1"/>
    </xf>
    <xf numFmtId="0" fontId="21" fillId="0" borderId="215" xfId="1" applyFont="1" applyBorder="1" applyAlignment="1" applyProtection="1">
      <alignment horizontal="left" vertical="top" wrapText="1"/>
    </xf>
    <xf numFmtId="0" fontId="21" fillId="0" borderId="216" xfId="1" applyFont="1" applyBorder="1" applyAlignment="1" applyProtection="1">
      <alignment horizontal="left" vertical="top" wrapText="1"/>
    </xf>
    <xf numFmtId="0" fontId="21" fillId="0" borderId="217" xfId="1" applyFont="1" applyBorder="1" applyAlignment="1" applyProtection="1">
      <alignment horizontal="left" vertical="top" wrapText="1"/>
    </xf>
    <xf numFmtId="0" fontId="28" fillId="44" borderId="189" xfId="2" applyFont="1" applyFill="1" applyBorder="1" applyAlignment="1">
      <alignment horizontal="center" vertical="center" wrapText="1" shrinkToFit="1"/>
    </xf>
    <xf numFmtId="0" fontId="28" fillId="44" borderId="190" xfId="2" applyFont="1" applyFill="1" applyBorder="1" applyAlignment="1">
      <alignment horizontal="center" vertical="center" wrapText="1" shrinkToFit="1"/>
    </xf>
    <xf numFmtId="0" fontId="28" fillId="44" borderId="191" xfId="2" applyFont="1" applyFill="1" applyBorder="1" applyAlignment="1">
      <alignment horizontal="center" vertical="center" wrapText="1" shrinkToFit="1"/>
    </xf>
    <xf numFmtId="0" fontId="20" fillId="44" borderId="62" xfId="2" applyFont="1" applyFill="1" applyBorder="1" applyAlignment="1">
      <alignment horizontal="left" vertical="top" wrapText="1" shrinkToFit="1"/>
    </xf>
    <xf numFmtId="0" fontId="20" fillId="44" borderId="63" xfId="2" applyFont="1" applyFill="1" applyBorder="1" applyAlignment="1">
      <alignment horizontal="left" vertical="top" wrapText="1" shrinkToFit="1"/>
    </xf>
    <xf numFmtId="0" fontId="20" fillId="44" borderId="64" xfId="2" applyFont="1" applyFill="1" applyBorder="1" applyAlignment="1">
      <alignment horizontal="left" vertical="top" wrapText="1" shrinkToFit="1"/>
    </xf>
    <xf numFmtId="178" fontId="27" fillId="3" borderId="2" xfId="2" applyNumberFormat="1" applyFont="1" applyFill="1" applyBorder="1" applyAlignment="1">
      <alignment horizontal="center" vertical="center"/>
    </xf>
    <xf numFmtId="178" fontId="27" fillId="3" borderId="2" xfId="0" applyNumberFormat="1" applyFont="1" applyFill="1" applyBorder="1" applyAlignment="1">
      <alignment horizontal="center" vertical="center"/>
    </xf>
    <xf numFmtId="0" fontId="24" fillId="5" borderId="9" xfId="2" applyFont="1" applyFill="1" applyBorder="1" applyAlignment="1">
      <alignment horizontal="center" vertical="top" wrapText="1"/>
    </xf>
  </cellXfs>
  <cellStyles count="22">
    <cellStyle name="ハイパーリンク" xfId="1" builtinId="8"/>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BB1F05"/>
      <color rgb="FF66CCFF"/>
      <color rgb="FF6EF729"/>
      <color rgb="FF00CC00"/>
      <color rgb="FFFFE7FF"/>
      <color rgb="FFFF99FF"/>
      <color rgb="FFFF0066"/>
      <color rgb="FF3399FF"/>
      <color rgb="FFF6B30A"/>
      <color rgb="FFEBA9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7"/>
          <c:order val="0"/>
          <c:tx>
            <c:v>2021年</c:v>
          </c:tx>
          <c:spPr>
            <a:ln w="63500" cap="rnd">
              <a:solidFill>
                <a:srgbClr val="FF0000"/>
              </a:solidFill>
              <a:round/>
            </a:ln>
            <a:effectLst/>
          </c:spPr>
          <c:marker>
            <c:symbol val="none"/>
          </c:marker>
          <c:val>
            <c:numRef>
              <c:f>'50　感染症統計'!$B$7:$M$7</c:f>
              <c:numCache>
                <c:formatCode>General</c:formatCode>
                <c:ptCount val="12"/>
                <c:pt idx="0">
                  <c:v>81</c:v>
                </c:pt>
                <c:pt idx="1">
                  <c:v>48</c:v>
                </c:pt>
                <c:pt idx="2">
                  <c:v>71</c:v>
                </c:pt>
                <c:pt idx="3">
                  <c:v>128</c:v>
                </c:pt>
                <c:pt idx="4">
                  <c:v>171</c:v>
                </c:pt>
                <c:pt idx="5">
                  <c:v>350</c:v>
                </c:pt>
                <c:pt idx="6">
                  <c:v>569</c:v>
                </c:pt>
                <c:pt idx="7">
                  <c:v>553</c:v>
                </c:pt>
                <c:pt idx="8">
                  <c:v>457</c:v>
                </c:pt>
                <c:pt idx="9">
                  <c:v>303</c:v>
                </c:pt>
                <c:pt idx="10">
                  <c:v>219</c:v>
                </c:pt>
                <c:pt idx="11">
                  <c:v>160</c:v>
                </c:pt>
              </c:numCache>
            </c:numRef>
          </c:val>
          <c:smooth val="0"/>
          <c:extLst>
            <c:ext xmlns:c16="http://schemas.microsoft.com/office/drawing/2014/chart" uri="{C3380CC4-5D6E-409C-BE32-E72D297353CC}">
              <c16:uniqueId val="{00000000-C787-4C46-91A4-F2CCA7AB2E20}"/>
            </c:ext>
          </c:extLst>
        </c:ser>
        <c:ser>
          <c:idx val="0"/>
          <c:order val="1"/>
          <c:tx>
            <c:strRef>
              <c:f>'50　感染症統計'!$A$8</c:f>
              <c:strCache>
                <c:ptCount val="1"/>
                <c:pt idx="0">
                  <c:v>2020年</c:v>
                </c:pt>
              </c:strCache>
            </c:strRef>
          </c:tx>
          <c:spPr>
            <a:ln w="28575" cap="rnd">
              <a:solidFill>
                <a:schemeClr val="accent1"/>
              </a:solidFill>
              <a:round/>
            </a:ln>
            <a:effectLst/>
          </c:spPr>
          <c:marker>
            <c:symbol val="none"/>
          </c:marker>
          <c:val>
            <c:numRef>
              <c:f>'50　感染症統計'!$B$8:$M$8</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1-C787-4C46-91A4-F2CCA7AB2E20}"/>
            </c:ext>
          </c:extLst>
        </c:ser>
        <c:ser>
          <c:idx val="1"/>
          <c:order val="2"/>
          <c:tx>
            <c:strRef>
              <c:f>'50　感染症統計'!$A$9</c:f>
              <c:strCache>
                <c:ptCount val="1"/>
                <c:pt idx="0">
                  <c:v>2019年</c:v>
                </c:pt>
              </c:strCache>
            </c:strRef>
          </c:tx>
          <c:spPr>
            <a:ln w="12700" cap="rnd">
              <a:solidFill>
                <a:srgbClr val="FF0066"/>
              </a:solidFill>
              <a:round/>
            </a:ln>
            <a:effectLst/>
          </c:spPr>
          <c:marker>
            <c:symbol val="none"/>
          </c:marker>
          <c:val>
            <c:numRef>
              <c:f>'50　感染症統計'!$B$9:$M$9</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2-C787-4C46-91A4-F2CCA7AB2E20}"/>
            </c:ext>
          </c:extLst>
        </c:ser>
        <c:ser>
          <c:idx val="2"/>
          <c:order val="3"/>
          <c:tx>
            <c:strRef>
              <c:f>'50　感染症統計'!$A$10</c:f>
              <c:strCache>
                <c:ptCount val="1"/>
                <c:pt idx="0">
                  <c:v>2018年</c:v>
                </c:pt>
              </c:strCache>
            </c:strRef>
          </c:tx>
          <c:spPr>
            <a:ln w="12700" cap="rnd">
              <a:solidFill>
                <a:schemeClr val="accent3"/>
              </a:solidFill>
              <a:round/>
            </a:ln>
            <a:effectLst/>
          </c:spPr>
          <c:marker>
            <c:symbol val="none"/>
          </c:marker>
          <c:val>
            <c:numRef>
              <c:f>'50　感染症統計'!$B$10:$M$10</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3-C787-4C46-91A4-F2CCA7AB2E20}"/>
            </c:ext>
          </c:extLst>
        </c:ser>
        <c:ser>
          <c:idx val="3"/>
          <c:order val="4"/>
          <c:tx>
            <c:strRef>
              <c:f>'50　感染症統計'!$A$11</c:f>
              <c:strCache>
                <c:ptCount val="1"/>
                <c:pt idx="0">
                  <c:v>2017年</c:v>
                </c:pt>
              </c:strCache>
            </c:strRef>
          </c:tx>
          <c:spPr>
            <a:ln w="12700" cap="rnd">
              <a:solidFill>
                <a:schemeClr val="accent4"/>
              </a:solidFill>
              <a:round/>
            </a:ln>
            <a:effectLst/>
          </c:spPr>
          <c:marker>
            <c:symbol val="none"/>
          </c:marker>
          <c:val>
            <c:numRef>
              <c:f>'50　感染症統計'!$B$11:$M$11</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4-C787-4C46-91A4-F2CCA7AB2E20}"/>
            </c:ext>
          </c:extLst>
        </c:ser>
        <c:ser>
          <c:idx val="4"/>
          <c:order val="5"/>
          <c:tx>
            <c:strRef>
              <c:f>'50　感染症統計'!$A$12</c:f>
              <c:strCache>
                <c:ptCount val="1"/>
                <c:pt idx="0">
                  <c:v>2016年</c:v>
                </c:pt>
              </c:strCache>
            </c:strRef>
          </c:tx>
          <c:spPr>
            <a:ln w="12700" cap="rnd">
              <a:solidFill>
                <a:schemeClr val="accent5"/>
              </a:solidFill>
              <a:round/>
            </a:ln>
            <a:effectLst/>
          </c:spPr>
          <c:marker>
            <c:symbol val="none"/>
          </c:marker>
          <c:val>
            <c:numRef>
              <c:f>'50　感染症統計'!$B$12:$M$12</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5-C787-4C46-91A4-F2CCA7AB2E20}"/>
            </c:ext>
          </c:extLst>
        </c:ser>
        <c:ser>
          <c:idx val="5"/>
          <c:order val="6"/>
          <c:tx>
            <c:strRef>
              <c:f>'50　感染症統計'!$A$13</c:f>
              <c:strCache>
                <c:ptCount val="1"/>
                <c:pt idx="0">
                  <c:v>2015年</c:v>
                </c:pt>
              </c:strCache>
            </c:strRef>
          </c:tx>
          <c:spPr>
            <a:ln w="12700" cap="rnd">
              <a:solidFill>
                <a:schemeClr val="accent6"/>
              </a:solidFill>
              <a:round/>
            </a:ln>
            <a:effectLst/>
          </c:spPr>
          <c:marker>
            <c:symbol val="none"/>
          </c:marker>
          <c:val>
            <c:numRef>
              <c:f>'50　感染症統計'!$B$13:$M$13</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6-C787-4C46-91A4-F2CCA7AB2E20}"/>
            </c:ext>
          </c:extLst>
        </c:ser>
        <c:dLbls>
          <c:showLegendKey val="0"/>
          <c:showVal val="0"/>
          <c:showCatName val="0"/>
          <c:showSerName val="0"/>
          <c:showPercent val="0"/>
          <c:showBubbleSize val="0"/>
        </c:dLbls>
        <c:smooth val="0"/>
        <c:axId val="1234518832"/>
        <c:axId val="1234519248"/>
      </c:lineChart>
      <c:catAx>
        <c:axId val="12345188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4519248"/>
        <c:crosses val="autoZero"/>
        <c:auto val="1"/>
        <c:lblAlgn val="ctr"/>
        <c:lblOffset val="100"/>
        <c:noMultiLvlLbl val="0"/>
      </c:catAx>
      <c:valAx>
        <c:axId val="123451924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4518832"/>
        <c:crosses val="autoZero"/>
        <c:crossBetween val="between"/>
      </c:valAx>
      <c:spPr>
        <a:noFill/>
        <a:ln>
          <a:noFill/>
        </a:ln>
        <a:effectLst/>
      </c:spPr>
    </c:plotArea>
    <c:legend>
      <c:legendPos val="b"/>
      <c:legendEntry>
        <c:idx val="1"/>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2"/>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5728307813113469"/>
          <c:y val="0.15798556430446195"/>
          <c:w val="0.11778563015312132"/>
          <c:h val="0.666088509769612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14637447241E-2"/>
          <c:y val="0.14181128806596868"/>
          <c:w val="0.71832911183304882"/>
          <c:h val="0.62589415129079018"/>
        </c:manualLayout>
      </c:layout>
      <c:lineChart>
        <c:grouping val="standard"/>
        <c:varyColors val="0"/>
        <c:ser>
          <c:idx val="7"/>
          <c:order val="1"/>
          <c:tx>
            <c:v>2021年</c:v>
          </c:tx>
          <c:spPr>
            <a:ln w="57150" cap="rnd">
              <a:solidFill>
                <a:srgbClr val="FF0000"/>
              </a:solidFill>
              <a:round/>
            </a:ln>
            <a:effectLst/>
          </c:spPr>
          <c:marker>
            <c:symbol val="none"/>
          </c:marker>
          <c:val>
            <c:numRef>
              <c:f>'50　感染症統計'!$Q$7:$AB$7</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B61C-425D-92FC-66BD9BB69044}"/>
            </c:ext>
          </c:extLst>
        </c:ser>
        <c:ser>
          <c:idx val="0"/>
          <c:order val="2"/>
          <c:tx>
            <c:strRef>
              <c:f>'50　感染症統計'!$P$8</c:f>
              <c:strCache>
                <c:ptCount val="1"/>
                <c:pt idx="0">
                  <c:v>2020年</c:v>
                </c:pt>
              </c:strCache>
            </c:strRef>
          </c:tx>
          <c:spPr>
            <a:ln w="38100" cap="rnd">
              <a:solidFill>
                <a:schemeClr val="accent1"/>
              </a:solidFill>
              <a:round/>
            </a:ln>
            <a:effectLst/>
          </c:spPr>
          <c:marker>
            <c:symbol val="none"/>
          </c:marker>
          <c:cat>
            <c:numRef>
              <c:f>'50　感染症統計'!$Q$7:$AB$7</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cat>
          <c:val>
            <c:numRef>
              <c:f>'50　感染症統計'!$Q$8:$AB$8</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1</c:v>
                </c:pt>
              </c:numCache>
            </c:numRef>
          </c:val>
          <c:smooth val="0"/>
          <c:extLst>
            <c:ext xmlns:c16="http://schemas.microsoft.com/office/drawing/2014/chart" uri="{C3380CC4-5D6E-409C-BE32-E72D297353CC}">
              <c16:uniqueId val="{00000001-B61C-425D-92FC-66BD9BB69044}"/>
            </c:ext>
          </c:extLst>
        </c:ser>
        <c:ser>
          <c:idx val="1"/>
          <c:order val="3"/>
          <c:tx>
            <c:strRef>
              <c:f>'50　感染症統計'!$P$9</c:f>
              <c:strCache>
                <c:ptCount val="1"/>
                <c:pt idx="0">
                  <c:v>2019年</c:v>
                </c:pt>
              </c:strCache>
            </c:strRef>
          </c:tx>
          <c:spPr>
            <a:ln w="12700" cap="rnd">
              <a:solidFill>
                <a:schemeClr val="accent2"/>
              </a:solidFill>
              <a:round/>
            </a:ln>
            <a:effectLst/>
          </c:spPr>
          <c:marker>
            <c:symbol val="none"/>
          </c:marker>
          <c:cat>
            <c:numRef>
              <c:f>'50　感染症統計'!$Q$7:$AB$7</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cat>
          <c:val>
            <c:numRef>
              <c:f>'50　感染症統計'!$Q$9:$AB$9</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35</c:v>
                </c:pt>
              </c:numCache>
            </c:numRef>
          </c:val>
          <c:smooth val="0"/>
          <c:extLst>
            <c:ext xmlns:c16="http://schemas.microsoft.com/office/drawing/2014/chart" uri="{C3380CC4-5D6E-409C-BE32-E72D297353CC}">
              <c16:uniqueId val="{00000002-B61C-425D-92FC-66BD9BB69044}"/>
            </c:ext>
          </c:extLst>
        </c:ser>
        <c:ser>
          <c:idx val="2"/>
          <c:order val="4"/>
          <c:tx>
            <c:strRef>
              <c:f>'50　感染症統計'!$P$10</c:f>
              <c:strCache>
                <c:ptCount val="1"/>
                <c:pt idx="0">
                  <c:v>2018年</c:v>
                </c:pt>
              </c:strCache>
            </c:strRef>
          </c:tx>
          <c:spPr>
            <a:ln w="12700" cap="rnd">
              <a:solidFill>
                <a:schemeClr val="accent3"/>
              </a:solidFill>
              <a:round/>
            </a:ln>
            <a:effectLst/>
          </c:spPr>
          <c:marker>
            <c:symbol val="none"/>
          </c:marker>
          <c:cat>
            <c:numRef>
              <c:f>'50　感染症統計'!$Q$7:$AB$7</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cat>
          <c:val>
            <c:numRef>
              <c:f>'50　感染症統計'!$Q$10:$AB$10</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B61C-425D-92FC-66BD9BB69044}"/>
            </c:ext>
          </c:extLst>
        </c:ser>
        <c:ser>
          <c:idx val="3"/>
          <c:order val="5"/>
          <c:tx>
            <c:strRef>
              <c:f>'50　感染症統計'!$P$11</c:f>
              <c:strCache>
                <c:ptCount val="1"/>
                <c:pt idx="0">
                  <c:v>2017年</c:v>
                </c:pt>
              </c:strCache>
            </c:strRef>
          </c:tx>
          <c:spPr>
            <a:ln w="12700" cap="rnd">
              <a:solidFill>
                <a:schemeClr val="accent4"/>
              </a:solidFill>
              <a:round/>
            </a:ln>
            <a:effectLst/>
          </c:spPr>
          <c:marker>
            <c:symbol val="none"/>
          </c:marker>
          <c:cat>
            <c:numRef>
              <c:f>'50　感染症統計'!$Q$7:$AB$7</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cat>
          <c:val>
            <c:numRef>
              <c:f>'50　感染症統計'!$Q$11:$AB$11</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B61C-425D-92FC-66BD9BB69044}"/>
            </c:ext>
          </c:extLst>
        </c:ser>
        <c:ser>
          <c:idx val="4"/>
          <c:order val="6"/>
          <c:tx>
            <c:strRef>
              <c:f>'50　感染症統計'!$P$12</c:f>
              <c:strCache>
                <c:ptCount val="1"/>
                <c:pt idx="0">
                  <c:v>2016年</c:v>
                </c:pt>
              </c:strCache>
            </c:strRef>
          </c:tx>
          <c:spPr>
            <a:ln w="12700" cap="rnd">
              <a:solidFill>
                <a:schemeClr val="accent5"/>
              </a:solidFill>
              <a:round/>
            </a:ln>
            <a:effectLst/>
          </c:spPr>
          <c:marker>
            <c:symbol val="none"/>
          </c:marker>
          <c:cat>
            <c:numRef>
              <c:f>'50　感染症統計'!$Q$7:$AB$7</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cat>
          <c:val>
            <c:numRef>
              <c:f>'50　感染症統計'!$Q$12:$AB$12</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B61C-425D-92FC-66BD9BB69044}"/>
            </c:ext>
          </c:extLst>
        </c:ser>
        <c:ser>
          <c:idx val="5"/>
          <c:order val="7"/>
          <c:tx>
            <c:strRef>
              <c:f>'50　感染症統計'!$P$13</c:f>
              <c:strCache>
                <c:ptCount val="1"/>
                <c:pt idx="0">
                  <c:v>2015年</c:v>
                </c:pt>
              </c:strCache>
            </c:strRef>
          </c:tx>
          <c:spPr>
            <a:ln w="12700" cap="rnd">
              <a:solidFill>
                <a:schemeClr val="accent6"/>
              </a:solidFill>
              <a:round/>
            </a:ln>
            <a:effectLst/>
          </c:spPr>
          <c:marker>
            <c:symbol val="none"/>
          </c:marker>
          <c:cat>
            <c:numRef>
              <c:f>'50　感染症統計'!$Q$7:$AB$7</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cat>
          <c:val>
            <c:numRef>
              <c:f>'50　感染症統計'!$Q$13:$AB$13</c:f>
              <c:numCache>
                <c:formatCode>#,##0_ </c:formatCode>
                <c:ptCount val="12"/>
                <c:pt idx="0">
                  <c:v>7</c:v>
                </c:pt>
                <c:pt idx="1">
                  <c:v>13</c:v>
                </c:pt>
                <c:pt idx="2">
                  <c:v>11</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B61C-425D-92FC-66BD9BB69044}"/>
            </c:ext>
          </c:extLst>
        </c:ser>
        <c:dLbls>
          <c:showLegendKey val="0"/>
          <c:showVal val="0"/>
          <c:showCatName val="0"/>
          <c:showSerName val="0"/>
          <c:showPercent val="0"/>
          <c:showBubbleSize val="0"/>
        </c:dLbls>
        <c:smooth val="0"/>
        <c:axId val="1415465776"/>
        <c:axId val="1415475760"/>
        <c:extLst>
          <c:ext xmlns:c15="http://schemas.microsoft.com/office/drawing/2012/chart" uri="{02D57815-91ED-43cb-92C2-25804820EDAC}">
            <c15:filteredLineSeries>
              <c15:ser>
                <c:idx val="6"/>
                <c:order val="0"/>
                <c:tx>
                  <c:strRef>
                    <c:extLst>
                      <c:ext uri="{02D57815-91ED-43cb-92C2-25804820EDAC}">
                        <c15:formulaRef>
                          <c15:sqref>'50　感染症統計'!$P$7</c15:sqref>
                        </c15:formulaRef>
                      </c:ext>
                    </c:extLst>
                    <c:strCache>
                      <c:ptCount val="1"/>
                      <c:pt idx="0">
                        <c:v>2021年</c:v>
                      </c:pt>
                    </c:strCache>
                  </c:strRef>
                </c:tx>
                <c:spPr>
                  <a:ln w="28575" cap="rnd">
                    <a:solidFill>
                      <a:schemeClr val="accent1">
                        <a:lumMod val="60000"/>
                      </a:schemeClr>
                    </a:solidFill>
                    <a:round/>
                  </a:ln>
                  <a:effectLst/>
                </c:spPr>
                <c:marker>
                  <c:symbol val="none"/>
                </c:marker>
                <c:val>
                  <c:numRef>
                    <c:extLst>
                      <c:ext uri="{02D57815-91ED-43cb-92C2-25804820EDAC}">
                        <c15:formulaRef>
                          <c15:sqref>'50　感染症統計'!$Q$7:$AB$7</c15:sqref>
                        </c15:formulaRef>
                      </c:ext>
                    </c:extLst>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7-B61C-425D-92FC-66BD9BB69044}"/>
                  </c:ext>
                </c:extLst>
              </c15:ser>
            </c15:filteredLineSeries>
          </c:ext>
        </c:extLst>
      </c:lineChart>
      <c:catAx>
        <c:axId val="1415465776"/>
        <c:scaling>
          <c:orientation val="minMax"/>
        </c:scaling>
        <c:delete val="1"/>
        <c:axPos val="b"/>
        <c:numFmt formatCode="g/&quot;標&quot;&quot;準&quot;" sourceLinked="1"/>
        <c:majorTickMark val="none"/>
        <c:minorTickMark val="none"/>
        <c:tickLblPos val="nextTo"/>
        <c:crossAx val="1415475760"/>
        <c:crosses val="autoZero"/>
        <c:auto val="0"/>
        <c:lblAlgn val="ctr"/>
        <c:lblOffset val="100"/>
        <c:noMultiLvlLbl val="0"/>
      </c:catAx>
      <c:valAx>
        <c:axId val="141547576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15465776"/>
        <c:crosses val="max"/>
        <c:crossBetween val="between"/>
      </c:valAx>
      <c:spPr>
        <a:noFill/>
        <a:ln>
          <a:noFill/>
        </a:ln>
        <a:effectLst/>
      </c:spPr>
    </c:plotArea>
    <c:legend>
      <c:legendPos val="b"/>
      <c:layout>
        <c:manualLayout>
          <c:xMode val="edge"/>
          <c:yMode val="edge"/>
          <c:x val="0.82593622475512241"/>
          <c:y val="0.13335068191102975"/>
          <c:w val="0.12124317065261947"/>
          <c:h val="0.667644342964592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ilto:hy_food-safety@kxf.biglobe.ne.jp?subject=&#27880;&#25991;&#12539;&#21839;&#12356;&#21512;&#12431;&#12379;"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9.sv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sv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291830</xdr:rowOff>
    </xdr:from>
    <xdr:to>
      <xdr:col>17</xdr:col>
      <xdr:colOff>531931</xdr:colOff>
      <xdr:row>16</xdr:row>
      <xdr:rowOff>20878</xdr:rowOff>
    </xdr:to>
    <xdr:pic>
      <xdr:nvPicPr>
        <xdr:cNvPr id="3" name="図 2">
          <a:extLst>
            <a:ext uri="{FF2B5EF4-FFF2-40B4-BE49-F238E27FC236}">
              <a16:creationId xmlns:a16="http://schemas.microsoft.com/office/drawing/2014/main" id="{A078E3A9-EAFE-40E6-96B8-C8BE78E75983}"/>
            </a:ext>
          </a:extLst>
        </xdr:cNvPr>
        <xdr:cNvPicPr>
          <a:picLocks noChangeAspect="1"/>
        </xdr:cNvPicPr>
      </xdr:nvPicPr>
      <xdr:blipFill>
        <a:blip xmlns:r="http://schemas.openxmlformats.org/officeDocument/2006/relationships" r:embed="rId1"/>
        <a:stretch>
          <a:fillRect/>
        </a:stretch>
      </xdr:blipFill>
      <xdr:spPr>
        <a:xfrm>
          <a:off x="2018489" y="794426"/>
          <a:ext cx="8354591" cy="4382112"/>
        </a:xfrm>
        <a:prstGeom prst="rect">
          <a:avLst/>
        </a:prstGeom>
      </xdr:spPr>
    </xdr:pic>
    <xdr:clientData/>
  </xdr:twoCellAnchor>
  <xdr:twoCellAnchor>
    <xdr:from>
      <xdr:col>9</xdr:col>
      <xdr:colOff>405320</xdr:colOff>
      <xdr:row>0</xdr:row>
      <xdr:rowOff>105384</xdr:rowOff>
    </xdr:from>
    <xdr:to>
      <xdr:col>10</xdr:col>
      <xdr:colOff>210767</xdr:colOff>
      <xdr:row>0</xdr:row>
      <xdr:rowOff>421533</xdr:rowOff>
    </xdr:to>
    <xdr:sp macro="" textlink="">
      <xdr:nvSpPr>
        <xdr:cNvPr id="4" name="矢印: 右 3">
          <a:extLst>
            <a:ext uri="{FF2B5EF4-FFF2-40B4-BE49-F238E27FC236}">
              <a16:creationId xmlns:a16="http://schemas.microsoft.com/office/drawing/2014/main" id="{9D0A6C87-EA46-41CC-AD7B-1F8EBA98AEAD}"/>
            </a:ext>
          </a:extLst>
        </xdr:cNvPr>
        <xdr:cNvSpPr/>
      </xdr:nvSpPr>
      <xdr:spPr>
        <a:xfrm>
          <a:off x="6023043" y="105384"/>
          <a:ext cx="413426" cy="316149"/>
        </a:xfrm>
        <a:prstGeom prst="rightArrow">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89170</xdr:colOff>
      <xdr:row>1</xdr:row>
      <xdr:rowOff>32425</xdr:rowOff>
    </xdr:from>
    <xdr:to>
      <xdr:col>21</xdr:col>
      <xdr:colOff>210766</xdr:colOff>
      <xdr:row>7</xdr:row>
      <xdr:rowOff>32426</xdr:rowOff>
    </xdr:to>
    <xdr:sp macro="" textlink="">
      <xdr:nvSpPr>
        <xdr:cNvPr id="5" name="矢印: 下カーブ 4">
          <a:extLst>
            <a:ext uri="{FF2B5EF4-FFF2-40B4-BE49-F238E27FC236}">
              <a16:creationId xmlns:a16="http://schemas.microsoft.com/office/drawing/2014/main" id="{7FBE5C1F-94CE-4A1D-BA63-43E48327855C}"/>
            </a:ext>
          </a:extLst>
        </xdr:cNvPr>
        <xdr:cNvSpPr/>
      </xdr:nvSpPr>
      <xdr:spPr>
        <a:xfrm>
          <a:off x="9930319" y="535021"/>
          <a:ext cx="2553511" cy="1678022"/>
        </a:xfrm>
        <a:prstGeom prst="curvedDownArrow">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editAs="oneCell">
    <xdr:from>
      <xdr:col>19</xdr:col>
      <xdr:colOff>113490</xdr:colOff>
      <xdr:row>10</xdr:row>
      <xdr:rowOff>947322</xdr:rowOff>
    </xdr:from>
    <xdr:to>
      <xdr:col>23</xdr:col>
      <xdr:colOff>19675</xdr:colOff>
      <xdr:row>15</xdr:row>
      <xdr:rowOff>186446</xdr:rowOff>
    </xdr:to>
    <xdr:pic>
      <xdr:nvPicPr>
        <xdr:cNvPr id="6" name="図 5">
          <a:hlinkClick xmlns:r="http://schemas.openxmlformats.org/officeDocument/2006/relationships" r:id="rId2"/>
          <a:extLst>
            <a:ext uri="{FF2B5EF4-FFF2-40B4-BE49-F238E27FC236}">
              <a16:creationId xmlns:a16="http://schemas.microsoft.com/office/drawing/2014/main" id="{97A43653-2C4F-49C5-B79F-1BB732C07446}"/>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1170596" y="3679173"/>
          <a:ext cx="2338100" cy="14602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13</xdr:col>
      <xdr:colOff>121920</xdr:colOff>
      <xdr:row>17</xdr:row>
      <xdr:rowOff>487680</xdr:rowOff>
    </xdr:to>
    <xdr:pic>
      <xdr:nvPicPr>
        <xdr:cNvPr id="15" name="図 14" descr="感染性胃腸炎患者報告数　直近5シーズン">
          <a:extLst>
            <a:ext uri="{FF2B5EF4-FFF2-40B4-BE49-F238E27FC236}">
              <a16:creationId xmlns:a16="http://schemas.microsoft.com/office/drawing/2014/main" id="{D4EB742B-D396-4D4E-9387-FABE02A184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990600"/>
          <a:ext cx="7193280" cy="2804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2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2)</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6.65</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775162</xdr:colOff>
      <xdr:row>4</xdr:row>
      <xdr:rowOff>7991</xdr:rowOff>
    </xdr:from>
    <xdr:to>
      <xdr:col>12</xdr:col>
      <xdr:colOff>908891</xdr:colOff>
      <xdr:row>7</xdr:row>
      <xdr:rowOff>45903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34302" y="998591"/>
          <a:ext cx="2457829" cy="594172"/>
        </a:xfrm>
        <a:prstGeom prst="borderCallout2">
          <a:avLst>
            <a:gd name="adj1" fmla="val 103844"/>
            <a:gd name="adj2" fmla="val 52920"/>
            <a:gd name="adj3" fmla="val 210486"/>
            <a:gd name="adj4" fmla="val 51057"/>
            <a:gd name="adj5" fmla="val 289094"/>
            <a:gd name="adj6" fmla="val -87603"/>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散発事故事例の報告がでてきています。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8</xdr:col>
      <xdr:colOff>404584</xdr:colOff>
      <xdr:row>13</xdr:row>
      <xdr:rowOff>23987</xdr:rowOff>
    </xdr:from>
    <xdr:to>
      <xdr:col>8</xdr:col>
      <xdr:colOff>727402</xdr:colOff>
      <xdr:row>14</xdr:row>
      <xdr:rowOff>155746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767284" y="2576687"/>
          <a:ext cx="322818" cy="299399"/>
        </a:xfrm>
        <a:prstGeom prst="ellipse">
          <a:avLst/>
        </a:prstGeom>
        <a:noFill/>
        <a:ln w="25400" algn="ctr">
          <a:solidFill>
            <a:srgbClr val="000000"/>
          </a:solidFill>
          <a:round/>
          <a:headEnd/>
          <a:tailEnd/>
        </a:ln>
      </xdr:spPr>
    </xdr:sp>
    <xdr:clientData/>
  </xdr:twoCellAnchor>
  <xdr:twoCellAnchor>
    <xdr:from>
      <xdr:col>11</xdr:col>
      <xdr:colOff>798724</xdr:colOff>
      <xdr:row>2</xdr:row>
      <xdr:rowOff>175260</xdr:rowOff>
    </xdr:from>
    <xdr:to>
      <xdr:col>13</xdr:col>
      <xdr:colOff>175260</xdr:colOff>
      <xdr:row>16</xdr:row>
      <xdr:rowOff>64265</xdr:rowOff>
    </xdr:to>
    <xdr:cxnSp macro="">
      <xdr:nvCxnSpPr>
        <xdr:cNvPr id="13" name="直線矢印コネクタ 12">
          <a:extLst>
            <a:ext uri="{FF2B5EF4-FFF2-40B4-BE49-F238E27FC236}">
              <a16:creationId xmlns:a16="http://schemas.microsoft.com/office/drawing/2014/main" id="{9F931371-065C-4A5E-AB96-FCF81EA5EAF0}"/>
            </a:ext>
          </a:extLst>
        </xdr:cNvPr>
        <xdr:cNvCxnSpPr/>
      </xdr:nvCxnSpPr>
      <xdr:spPr>
        <a:xfrm flipH="1">
          <a:off x="10079884" y="723900"/>
          <a:ext cx="1700636" cy="2395985"/>
        </a:xfrm>
        <a:prstGeom prst="straightConnector1">
          <a:avLst/>
        </a:prstGeom>
        <a:ln>
          <a:solidFill>
            <a:schemeClr val="tx2">
              <a:lumMod val="60000"/>
              <a:lumOff val="40000"/>
            </a:schemeClr>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5</xdr:col>
      <xdr:colOff>19050</xdr:colOff>
      <xdr:row>2</xdr:row>
      <xdr:rowOff>1</xdr:rowOff>
    </xdr:from>
    <xdr:to>
      <xdr:col>6</xdr:col>
      <xdr:colOff>752475</xdr:colOff>
      <xdr:row>16</xdr:row>
      <xdr:rowOff>56114</xdr:rowOff>
    </xdr:to>
    <xdr:pic>
      <xdr:nvPicPr>
        <xdr:cNvPr id="24" name="図 23">
          <a:extLst>
            <a:ext uri="{FF2B5EF4-FFF2-40B4-BE49-F238E27FC236}">
              <a16:creationId xmlns:a16="http://schemas.microsoft.com/office/drawing/2014/main" id="{154F0546-E78A-48C8-A33E-A2D4BDDFA877}"/>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876550" y="542926"/>
          <a:ext cx="1628775" cy="2599288"/>
        </a:xfrm>
        <a:prstGeom prst="rect">
          <a:avLst/>
        </a:prstGeom>
      </xdr:spPr>
    </xdr:pic>
    <xdr:clientData/>
  </xdr:twoCellAnchor>
  <xdr:twoCellAnchor editAs="oneCell">
    <xdr:from>
      <xdr:col>0</xdr:col>
      <xdr:colOff>0</xdr:colOff>
      <xdr:row>2</xdr:row>
      <xdr:rowOff>1</xdr:rowOff>
    </xdr:from>
    <xdr:to>
      <xdr:col>3</xdr:col>
      <xdr:colOff>115797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1"/>
          <a:ext cx="1601697" cy="2514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285750</xdr:colOff>
      <xdr:row>7</xdr:row>
      <xdr:rowOff>266700</xdr:rowOff>
    </xdr:from>
    <xdr:to>
      <xdr:col>6</xdr:col>
      <xdr:colOff>514350</xdr:colOff>
      <xdr:row>11</xdr:row>
      <xdr:rowOff>66675</xdr:rowOff>
    </xdr:to>
    <xdr:sp macro="" textlink="">
      <xdr:nvSpPr>
        <xdr:cNvPr id="2" name="右矢印 1">
          <a:extLst>
            <a:ext uri="{FF2B5EF4-FFF2-40B4-BE49-F238E27FC236}">
              <a16:creationId xmlns:a16="http://schemas.microsoft.com/office/drawing/2014/main" id="{84435423-0D15-4863-B31C-C685DD19FD2A}"/>
            </a:ext>
          </a:extLst>
        </xdr:cNvPr>
        <xdr:cNvSpPr/>
      </xdr:nvSpPr>
      <xdr:spPr>
        <a:xfrm>
          <a:off x="3089910" y="2087880"/>
          <a:ext cx="845820" cy="897255"/>
        </a:xfrm>
        <a:prstGeom prst="rightArrow">
          <a:avLst/>
        </a:prstGeom>
        <a:solidFill>
          <a:schemeClr val="bg2">
            <a:lumMod val="75000"/>
          </a:schemeClr>
        </a:solidFill>
        <a:ln>
          <a:solidFill>
            <a:schemeClr val="bg2">
              <a:lumMod val="50000"/>
            </a:schemeClr>
          </a:solidFill>
        </a:ln>
        <a:effectLst>
          <a:outerShdw blurRad="50800" dist="50800" dir="5400000" algn="ctr" rotWithShape="0">
            <a:schemeClr val="bg1">
              <a:lumMod val="8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171450</xdr:colOff>
      <xdr:row>4</xdr:row>
      <xdr:rowOff>190500</xdr:rowOff>
    </xdr:from>
    <xdr:to>
      <xdr:col>5</xdr:col>
      <xdr:colOff>66675</xdr:colOff>
      <xdr:row>14</xdr:row>
      <xdr:rowOff>76200</xdr:rowOff>
    </xdr:to>
    <xdr:pic>
      <xdr:nvPicPr>
        <xdr:cNvPr id="3" name="図 1">
          <a:extLst>
            <a:ext uri="{FF2B5EF4-FFF2-40B4-BE49-F238E27FC236}">
              <a16:creationId xmlns:a16="http://schemas.microsoft.com/office/drawing/2014/main" id="{EB4E0BEB-3021-4A98-BA2D-7BCC879CC1FD}"/>
            </a:ext>
          </a:extLst>
        </xdr:cNvPr>
        <xdr:cNvPicPr>
          <a:picLocks noChangeAspect="1"/>
        </xdr:cNvPicPr>
      </xdr:nvPicPr>
      <xdr:blipFill>
        <a:blip xmlns:r="http://schemas.openxmlformats.org/officeDocument/2006/relationships" r:embed="rId1" cstate="print">
          <a:lum bright="20000" contrast="20000"/>
        </a:blip>
        <a:srcRect/>
        <a:stretch>
          <a:fillRect/>
        </a:stretch>
      </xdr:blipFill>
      <xdr:spPr bwMode="auto">
        <a:xfrm>
          <a:off x="506730" y="1257300"/>
          <a:ext cx="2364105" cy="2560320"/>
        </a:xfrm>
        <a:prstGeom prst="rect">
          <a:avLst/>
        </a:prstGeom>
        <a:noFill/>
        <a:ln w="9525">
          <a:solidFill>
            <a:srgbClr val="FFFFFF"/>
          </a:solidFill>
          <a:miter lim="800000"/>
          <a:headEnd/>
          <a:tailEnd/>
        </a:ln>
      </xdr:spPr>
    </xdr:pic>
    <xdr:clientData/>
  </xdr:twoCellAnchor>
  <xdr:twoCellAnchor>
    <xdr:from>
      <xdr:col>1</xdr:col>
      <xdr:colOff>133350</xdr:colOff>
      <xdr:row>4</xdr:row>
      <xdr:rowOff>152400</xdr:rowOff>
    </xdr:from>
    <xdr:to>
      <xdr:col>5</xdr:col>
      <xdr:colOff>95250</xdr:colOff>
      <xdr:row>14</xdr:row>
      <xdr:rowOff>142875</xdr:rowOff>
    </xdr:to>
    <xdr:sp macro="" textlink="">
      <xdr:nvSpPr>
        <xdr:cNvPr id="4" name="正方形/長方形 2">
          <a:extLst>
            <a:ext uri="{FF2B5EF4-FFF2-40B4-BE49-F238E27FC236}">
              <a16:creationId xmlns:a16="http://schemas.microsoft.com/office/drawing/2014/main" id="{6B02D549-09ED-4FC2-A7F2-51EAAEECD7CC}"/>
            </a:ext>
          </a:extLst>
        </xdr:cNvPr>
        <xdr:cNvSpPr>
          <a:spLocks noChangeArrowheads="1"/>
        </xdr:cNvSpPr>
      </xdr:nvSpPr>
      <xdr:spPr bwMode="auto">
        <a:xfrm>
          <a:off x="468630" y="1219200"/>
          <a:ext cx="2430780" cy="2665095"/>
        </a:xfrm>
        <a:prstGeom prst="rect">
          <a:avLst/>
        </a:prstGeom>
        <a:noFill/>
        <a:ln w="63500" algn="ctr">
          <a:solidFill>
            <a:srgbClr val="FFFFFF"/>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579120</xdr:colOff>
      <xdr:row>33</xdr:row>
      <xdr:rowOff>152400</xdr:rowOff>
    </xdr:from>
    <xdr:to>
      <xdr:col>9</xdr:col>
      <xdr:colOff>521916</xdr:colOff>
      <xdr:row>48</xdr:row>
      <xdr:rowOff>92807</xdr:rowOff>
    </xdr:to>
    <xdr:pic>
      <xdr:nvPicPr>
        <xdr:cNvPr id="7" name="図 6">
          <a:extLst>
            <a:ext uri="{FF2B5EF4-FFF2-40B4-BE49-F238E27FC236}">
              <a16:creationId xmlns:a16="http://schemas.microsoft.com/office/drawing/2014/main" id="{190694A5-41F0-40A2-A852-22F049B788B6}"/>
            </a:ext>
          </a:extLst>
        </xdr:cNvPr>
        <xdr:cNvPicPr>
          <a:picLocks noChangeAspect="1"/>
        </xdr:cNvPicPr>
      </xdr:nvPicPr>
      <xdr:blipFill>
        <a:blip xmlns:r="http://schemas.openxmlformats.org/officeDocument/2006/relationships" r:embed="rId1"/>
        <a:stretch>
          <a:fillRect/>
        </a:stretch>
      </xdr:blipFill>
      <xdr:spPr>
        <a:xfrm>
          <a:off x="3169920" y="15981680"/>
          <a:ext cx="8070796" cy="4055207"/>
        </a:xfrm>
        <a:prstGeom prst="rect">
          <a:avLst/>
        </a:prstGeom>
      </xdr:spPr>
    </xdr:pic>
    <xdr:clientData/>
  </xdr:twoCellAnchor>
  <xdr:twoCellAnchor>
    <xdr:from>
      <xdr:col>12</xdr:col>
      <xdr:colOff>29211</xdr:colOff>
      <xdr:row>6</xdr:row>
      <xdr:rowOff>1389382</xdr:rowOff>
    </xdr:from>
    <xdr:to>
      <xdr:col>14</xdr:col>
      <xdr:colOff>10160</xdr:colOff>
      <xdr:row>10</xdr:row>
      <xdr:rowOff>182880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298171" y="9791702"/>
          <a:ext cx="3059429" cy="1008378"/>
        </a:xfrm>
        <a:prstGeom prst="wedgeRectCallout">
          <a:avLst>
            <a:gd name="adj1" fmla="val -47553"/>
            <a:gd name="adj2" fmla="val 72953"/>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1.2%  </a:t>
          </a:r>
          <a:r>
            <a:rPr kumimoji="1" lang="ja-JP" altLang="en-US" sz="1400" b="1">
              <a:solidFill>
                <a:srgbClr val="FFFF00"/>
              </a:solidFill>
            </a:rPr>
            <a:t>微減</a:t>
          </a:r>
        </a:p>
        <a:p>
          <a:pPr algn="l"/>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r>
            <a:rPr kumimoji="1" lang="ja-JP" altLang="en-US" sz="1100" b="1">
              <a:solidFill>
                <a:schemeClr val="bg1"/>
              </a:solidFill>
            </a:rPr>
            <a:t>  </a:t>
          </a:r>
          <a:r>
            <a:rPr kumimoji="1" lang="ja-JP" altLang="en-US" sz="1400" b="1" i="0" u="sng">
              <a:solidFill>
                <a:schemeClr val="accent6">
                  <a:lumMod val="60000"/>
                  <a:lumOff val="40000"/>
                </a:schemeClr>
              </a:solidFill>
            </a:rPr>
            <a:t>致死率</a:t>
          </a:r>
          <a:r>
            <a:rPr kumimoji="1" lang="en-US" altLang="ja-JP" sz="1400" b="1" i="0" u="sng">
              <a:solidFill>
                <a:srgbClr val="FFC000"/>
              </a:solidFill>
            </a:rPr>
            <a:t>2.0%(</a:t>
          </a:r>
          <a:r>
            <a:rPr kumimoji="1" lang="ja-JP" altLang="en-US" sz="1400" b="1" i="0" u="sng">
              <a:solidFill>
                <a:srgbClr val="FFC000"/>
              </a:solidFill>
            </a:rPr>
            <a:t>▲</a:t>
          </a:r>
          <a:r>
            <a:rPr kumimoji="1" lang="en-US" altLang="ja-JP" sz="1400" b="1" i="0" u="sng">
              <a:solidFill>
                <a:srgbClr val="FFC000"/>
              </a:solidFill>
            </a:rPr>
            <a:t>0.</a:t>
          </a:r>
          <a:r>
            <a:rPr kumimoji="1" lang="ja-JP" altLang="en-US" sz="1400" b="1" i="0" u="sng">
              <a:solidFill>
                <a:srgbClr val="FFC000"/>
              </a:solidFill>
            </a:rPr>
            <a:t>１</a:t>
          </a:r>
          <a:r>
            <a:rPr kumimoji="1" lang="en-US" altLang="ja-JP" sz="1400" b="1" i="0" u="sng">
              <a:solidFill>
                <a:srgbClr val="FFC000"/>
              </a:solidFill>
            </a:rPr>
            <a:t>%)</a:t>
          </a: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54</xdr:row>
      <xdr:rowOff>265814</xdr:rowOff>
    </xdr:from>
    <xdr:to>
      <xdr:col>5</xdr:col>
      <xdr:colOff>593651</xdr:colOff>
      <xdr:row>75</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5344160" y="24588854"/>
          <a:ext cx="34851" cy="475322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530421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4</xdr:col>
      <xdr:colOff>721257</xdr:colOff>
      <xdr:row>23</xdr:row>
      <xdr:rowOff>189142</xdr:rowOff>
    </xdr:from>
    <xdr:to>
      <xdr:col>4</xdr:col>
      <xdr:colOff>900327</xdr:colOff>
      <xdr:row>24</xdr:row>
      <xdr:rowOff>189141</xdr:rowOff>
    </xdr:to>
    <xdr:sp macro="" textlink="">
      <xdr:nvSpPr>
        <xdr:cNvPr id="25" name="右矢印 11">
          <a:extLst>
            <a:ext uri="{FF2B5EF4-FFF2-40B4-BE49-F238E27FC236}">
              <a16:creationId xmlns:a16="http://schemas.microsoft.com/office/drawing/2014/main" id="{2F2A2498-E901-472D-8C6F-07238259FD5F}"/>
            </a:ext>
          </a:extLst>
        </xdr:cNvPr>
        <xdr:cNvSpPr/>
      </xdr:nvSpPr>
      <xdr:spPr>
        <a:xfrm>
          <a:off x="5516777" y="13539382"/>
          <a:ext cx="179070" cy="21335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第三回ブースター接種の予定を明確にすべき時期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*世界の感染第</a:t>
          </a:r>
          <a:r>
            <a:rPr kumimoji="1" lang="en-US" altLang="ja-JP" sz="2000" b="1">
              <a:solidFill>
                <a:srgbClr val="FFFF00"/>
              </a:solidFill>
            </a:rPr>
            <a:t>3</a:t>
          </a:r>
          <a:r>
            <a:rPr kumimoji="1" lang="ja-JP" altLang="en-US" sz="2000" b="1">
              <a:solidFill>
                <a:srgbClr val="FFFF00"/>
              </a:solidFill>
            </a:rPr>
            <a:t>波はピークアウト　しかしまだ毎日</a:t>
          </a:r>
          <a:r>
            <a:rPr kumimoji="1" lang="en-US" altLang="ja-JP" sz="2000" b="1">
              <a:solidFill>
                <a:srgbClr val="FFFF00"/>
              </a:solidFill>
            </a:rPr>
            <a:t>63</a:t>
          </a:r>
          <a:r>
            <a:rPr kumimoji="1" lang="ja-JP" altLang="en-US" sz="2000" b="1">
              <a:solidFill>
                <a:srgbClr val="FFFF00"/>
              </a:solidFill>
            </a:rPr>
            <a:t>万人が新規感染状態である。　　　　　　　　　　　　　　　　　　　　　　　　　　　*</a:t>
          </a:r>
          <a:r>
            <a:rPr kumimoji="1" lang="ja-JP" altLang="en-US" sz="2000" b="1">
              <a:solidFill>
                <a:schemeClr val="bg1"/>
              </a:solidFill>
            </a:rPr>
            <a:t>国産ワクチン製造承認と経済再生プログラムの更なる後押しが急務</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1</xdr:col>
      <xdr:colOff>1011275</xdr:colOff>
      <xdr:row>31</xdr:row>
      <xdr:rowOff>0</xdr:rowOff>
    </xdr:from>
    <xdr:to>
      <xdr:col>2</xdr:col>
      <xdr:colOff>206745</xdr:colOff>
      <xdr:row>34</xdr:row>
      <xdr:rowOff>133615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1885035" y="15449463"/>
          <a:ext cx="912510" cy="936255"/>
        </a:xfrm>
        <a:prstGeom prst="rect">
          <a:avLst/>
        </a:prstGeom>
      </xdr:spPr>
    </xdr:pic>
    <xdr:clientData/>
  </xdr:twoCellAnchor>
  <xdr:twoCellAnchor>
    <xdr:from>
      <xdr:col>5</xdr:col>
      <xdr:colOff>711200</xdr:colOff>
      <xdr:row>1</xdr:row>
      <xdr:rowOff>50800</xdr:rowOff>
    </xdr:from>
    <xdr:to>
      <xdr:col>13</xdr:col>
      <xdr:colOff>1351280</xdr:colOff>
      <xdr:row>2</xdr:row>
      <xdr:rowOff>3098800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664960" y="447040"/>
          <a:ext cx="8432800" cy="3444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0" i="0">
              <a:solidFill>
                <a:schemeClr val="dk1"/>
              </a:solidFill>
              <a:effectLst/>
              <a:latin typeface="+mn-lt"/>
              <a:ea typeface="+mn-ea"/>
              <a:cs typeface="+mn-cs"/>
            </a:rPr>
            <a:t>オミクロン型が確認された主な国について、</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日あたりに確認される新規感染者数を</a:t>
          </a:r>
          <a:r>
            <a:rPr lang="en-US" altLang="ja-JP" sz="2000" b="0" i="0">
              <a:solidFill>
                <a:schemeClr val="dk1"/>
              </a:solidFill>
              <a:effectLst/>
              <a:latin typeface="+mn-lt"/>
              <a:ea typeface="+mn-ea"/>
              <a:cs typeface="+mn-cs"/>
            </a:rPr>
            <a:t>7</a:t>
          </a:r>
          <a:r>
            <a:rPr lang="ja-JP" altLang="en-US" sz="2000" b="0" i="0">
              <a:solidFill>
                <a:schemeClr val="dk1"/>
              </a:solidFill>
              <a:effectLst/>
              <a:latin typeface="+mn-lt"/>
              <a:ea typeface="+mn-ea"/>
              <a:cs typeface="+mn-cs"/>
            </a:rPr>
            <a:t>日移動平均で見てみる。感染者数は変異ウイルスの型によらず集計されており、オミクロン型が感染状況にどの程度影響しているかはよく分かっていない国も多い。</a:t>
          </a:r>
          <a:r>
            <a:rPr lang="ja-JP" altLang="en-US" sz="2000" b="0" i="0">
              <a:solidFill>
                <a:srgbClr val="FF0000"/>
              </a:solidFill>
              <a:effectLst/>
              <a:latin typeface="+mn-lt"/>
              <a:ea typeface="+mn-ea"/>
              <a:cs typeface="+mn-cs"/>
            </a:rPr>
            <a:t>米国や英国では大半がオミクロン株に置き換わった</a:t>
          </a:r>
          <a:r>
            <a:rPr lang="ja-JP" altLang="en-US" sz="2000" b="0" i="0">
              <a:solidFill>
                <a:schemeClr val="dk1"/>
              </a:solidFill>
              <a:effectLst/>
              <a:latin typeface="+mn-lt"/>
              <a:ea typeface="+mn-ea"/>
              <a:cs typeface="+mn-cs"/>
            </a:rPr>
            <a:t>とのデーターもある。　更に</a:t>
          </a:r>
          <a:r>
            <a:rPr lang="ja-JP" altLang="en-US" sz="2000" b="0" i="0">
              <a:solidFill>
                <a:srgbClr val="FF0000"/>
              </a:solidFill>
              <a:effectLst/>
              <a:latin typeface="+mn-lt"/>
              <a:ea typeface="+mn-ea"/>
              <a:cs typeface="+mn-cs"/>
            </a:rPr>
            <a:t>米国では感染拡大に関する、緊急措置を解除した</a:t>
          </a:r>
          <a:r>
            <a:rPr lang="ja-JP" altLang="en-US" sz="2000" b="0" i="0">
              <a:solidFill>
                <a:schemeClr val="dk1"/>
              </a:solidFill>
              <a:effectLst/>
              <a:latin typeface="+mn-lt"/>
              <a:ea typeface="+mn-ea"/>
              <a:cs typeface="+mn-cs"/>
            </a:rPr>
            <a:t>。経済活動と感染後の重症化がデルタ株より圧倒的に低いとの判断であろう。このような見解が世界的な流れになれば、日本国内での感染症第二類相当の位置づけも近く、インフルエンザと同等の扱いになってくると予想される。</a:t>
          </a:r>
          <a:endParaRPr lang="en-US" altLang="ja-JP" sz="2000" b="0" i="0">
            <a:solidFill>
              <a:schemeClr val="dk1"/>
            </a:solidFill>
            <a:effectLst/>
            <a:latin typeface="+mn-lt"/>
            <a:ea typeface="+mn-ea"/>
            <a:cs typeface="+mn-cs"/>
          </a:endParaRPr>
        </a:p>
      </xdr:txBody>
    </xdr:sp>
    <xdr:clientData/>
  </xdr:twoCellAnchor>
  <xdr:twoCellAnchor>
    <xdr:from>
      <xdr:col>4</xdr:col>
      <xdr:colOff>721360</xdr:colOff>
      <xdr:row>27</xdr:row>
      <xdr:rowOff>50800</xdr:rowOff>
    </xdr:from>
    <xdr:to>
      <xdr:col>4</xdr:col>
      <xdr:colOff>900430</xdr:colOff>
      <xdr:row>27</xdr:row>
      <xdr:rowOff>264159</xdr:rowOff>
    </xdr:to>
    <xdr:sp macro="" textlink="">
      <xdr:nvSpPr>
        <xdr:cNvPr id="16" name="右矢印 11">
          <a:extLst>
            <a:ext uri="{FF2B5EF4-FFF2-40B4-BE49-F238E27FC236}">
              <a16:creationId xmlns:a16="http://schemas.microsoft.com/office/drawing/2014/main" id="{5A2444BA-5CBA-4F78-A6D3-6061C6413329}"/>
            </a:ext>
          </a:extLst>
        </xdr:cNvPr>
        <xdr:cNvSpPr/>
      </xdr:nvSpPr>
      <xdr:spPr>
        <a:xfrm>
          <a:off x="5516880" y="14254480"/>
          <a:ext cx="179070" cy="21335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1056640</xdr:colOff>
      <xdr:row>12</xdr:row>
      <xdr:rowOff>203200</xdr:rowOff>
    </xdr:from>
    <xdr:to>
      <xdr:col>4</xdr:col>
      <xdr:colOff>1235710</xdr:colOff>
      <xdr:row>13</xdr:row>
      <xdr:rowOff>182171</xdr:rowOff>
    </xdr:to>
    <xdr:sp macro="" textlink="">
      <xdr:nvSpPr>
        <xdr:cNvPr id="28" name="右矢印 11">
          <a:extLst>
            <a:ext uri="{FF2B5EF4-FFF2-40B4-BE49-F238E27FC236}">
              <a16:creationId xmlns:a16="http://schemas.microsoft.com/office/drawing/2014/main" id="{176A9FB3-0E2C-4FFC-A5F4-7F8D470D0741}"/>
            </a:ext>
          </a:extLst>
        </xdr:cNvPr>
        <xdr:cNvSpPr/>
      </xdr:nvSpPr>
      <xdr:spPr>
        <a:xfrm>
          <a:off x="5852160" y="11186160"/>
          <a:ext cx="179070" cy="212651"/>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1564640</xdr:colOff>
      <xdr:row>34</xdr:row>
      <xdr:rowOff>121920</xdr:rowOff>
    </xdr:from>
    <xdr:to>
      <xdr:col>9</xdr:col>
      <xdr:colOff>60960</xdr:colOff>
      <xdr:row>39</xdr:row>
      <xdr:rowOff>40640</xdr:rowOff>
    </xdr:to>
    <xdr:grpSp>
      <xdr:nvGrpSpPr>
        <xdr:cNvPr id="15" name="グループ化 14">
          <a:extLst>
            <a:ext uri="{FF2B5EF4-FFF2-40B4-BE49-F238E27FC236}">
              <a16:creationId xmlns:a16="http://schemas.microsoft.com/office/drawing/2014/main" id="{8F1D3020-CDBB-4672-A302-344DB8CE3EE1}"/>
            </a:ext>
          </a:extLst>
        </xdr:cNvPr>
        <xdr:cNvGrpSpPr/>
      </xdr:nvGrpSpPr>
      <xdr:grpSpPr>
        <a:xfrm>
          <a:off x="4785360" y="16225520"/>
          <a:ext cx="5994400" cy="1290320"/>
          <a:chOff x="4805680" y="22291040"/>
          <a:chExt cx="7135981" cy="975360"/>
        </a:xfrm>
      </xdr:grpSpPr>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6151880" y="20965160"/>
            <a:ext cx="609600" cy="33020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10388600" y="21910040"/>
            <a:ext cx="701040" cy="146304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8717280" y="21742400"/>
            <a:ext cx="670560" cy="178816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6055360" y="22880320"/>
            <a:ext cx="5886301"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a:t>
            </a:r>
          </a:p>
        </xdr:txBody>
      </xdr:sp>
    </xdr:grpSp>
    <xdr:clientData/>
  </xdr:twoCellAnchor>
  <xdr:twoCellAnchor>
    <xdr:from>
      <xdr:col>4</xdr:col>
      <xdr:colOff>1026160</xdr:colOff>
      <xdr:row>26</xdr:row>
      <xdr:rowOff>20320</xdr:rowOff>
    </xdr:from>
    <xdr:to>
      <xdr:col>4</xdr:col>
      <xdr:colOff>1205230</xdr:colOff>
      <xdr:row>27</xdr:row>
      <xdr:rowOff>12699</xdr:rowOff>
    </xdr:to>
    <xdr:sp macro="" textlink="">
      <xdr:nvSpPr>
        <xdr:cNvPr id="23" name="右矢印 11">
          <a:extLst>
            <a:ext uri="{FF2B5EF4-FFF2-40B4-BE49-F238E27FC236}">
              <a16:creationId xmlns:a16="http://schemas.microsoft.com/office/drawing/2014/main" id="{62CDBF4E-019C-48A6-AB53-4296FC770297}"/>
            </a:ext>
          </a:extLst>
        </xdr:cNvPr>
        <xdr:cNvSpPr/>
      </xdr:nvSpPr>
      <xdr:spPr>
        <a:xfrm>
          <a:off x="5821680" y="14010640"/>
          <a:ext cx="179070" cy="20573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4</xdr:col>
      <xdr:colOff>1036320</xdr:colOff>
      <xdr:row>13</xdr:row>
      <xdr:rowOff>193040</xdr:rowOff>
    </xdr:from>
    <xdr:to>
      <xdr:col>4</xdr:col>
      <xdr:colOff>1243602</xdr:colOff>
      <xdr:row>15</xdr:row>
      <xdr:rowOff>52857</xdr:rowOff>
    </xdr:to>
    <xdr:pic>
      <xdr:nvPicPr>
        <xdr:cNvPr id="9" name="図 8">
          <a:extLst>
            <a:ext uri="{FF2B5EF4-FFF2-40B4-BE49-F238E27FC236}">
              <a16:creationId xmlns:a16="http://schemas.microsoft.com/office/drawing/2014/main" id="{838DBEEE-DCC2-4ED9-865D-37D7635D5293}"/>
            </a:ext>
          </a:extLst>
        </xdr:cNvPr>
        <xdr:cNvPicPr>
          <a:picLocks noChangeAspect="1"/>
        </xdr:cNvPicPr>
      </xdr:nvPicPr>
      <xdr:blipFill>
        <a:blip xmlns:r="http://schemas.openxmlformats.org/officeDocument/2006/relationships" r:embed="rId6"/>
        <a:stretch>
          <a:fillRect/>
        </a:stretch>
      </xdr:blipFill>
      <xdr:spPr>
        <a:xfrm>
          <a:off x="5831840" y="11409680"/>
          <a:ext cx="207282" cy="286537"/>
        </a:xfrm>
        <a:prstGeom prst="rect">
          <a:avLst/>
        </a:prstGeom>
      </xdr:spPr>
    </xdr:pic>
    <xdr:clientData/>
  </xdr:twoCellAnchor>
  <xdr:twoCellAnchor>
    <xdr:from>
      <xdr:col>8</xdr:col>
      <xdr:colOff>955040</xdr:colOff>
      <xdr:row>35</xdr:row>
      <xdr:rowOff>101600</xdr:rowOff>
    </xdr:from>
    <xdr:to>
      <xdr:col>9</xdr:col>
      <xdr:colOff>365760</xdr:colOff>
      <xdr:row>37</xdr:row>
      <xdr:rowOff>50800</xdr:rowOff>
    </xdr:to>
    <xdr:cxnSp macro="">
      <xdr:nvCxnSpPr>
        <xdr:cNvPr id="14" name="直線矢印コネクタ 13">
          <a:extLst>
            <a:ext uri="{FF2B5EF4-FFF2-40B4-BE49-F238E27FC236}">
              <a16:creationId xmlns:a16="http://schemas.microsoft.com/office/drawing/2014/main" id="{4259E5AE-E008-4717-A015-6F80E7E98513}"/>
            </a:ext>
          </a:extLst>
        </xdr:cNvPr>
        <xdr:cNvCxnSpPr/>
      </xdr:nvCxnSpPr>
      <xdr:spPr>
        <a:xfrm flipV="1">
          <a:off x="10373360" y="16479520"/>
          <a:ext cx="711200" cy="497840"/>
        </a:xfrm>
        <a:prstGeom prst="straightConnector1">
          <a:avLst/>
        </a:prstGeom>
        <a:ln w="5715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1219200</xdr:colOff>
      <xdr:row>32</xdr:row>
      <xdr:rowOff>243840</xdr:rowOff>
    </xdr:from>
    <xdr:to>
      <xdr:col>10</xdr:col>
      <xdr:colOff>579120</xdr:colOff>
      <xdr:row>34</xdr:row>
      <xdr:rowOff>152400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637520" y="15798800"/>
          <a:ext cx="1564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世界は第</a:t>
          </a:r>
          <a:r>
            <a:rPr kumimoji="1" lang="en-US" altLang="ja-JP" sz="1800">
              <a:solidFill>
                <a:srgbClr val="FFFF00"/>
              </a:solidFill>
            </a:rPr>
            <a:t>4</a:t>
          </a:r>
          <a:r>
            <a:rPr kumimoji="1" lang="ja-JP" altLang="en-US" sz="1800">
              <a:solidFill>
                <a:srgbClr val="FFFF00"/>
              </a:solidFill>
            </a:rPr>
            <a:t>波</a:t>
          </a:r>
        </a:p>
      </xdr:txBody>
    </xdr:sp>
    <xdr:clientData/>
  </xdr:twoCellAnchor>
  <xdr:twoCellAnchor editAs="oneCell">
    <xdr:from>
      <xdr:col>2</xdr:col>
      <xdr:colOff>0</xdr:colOff>
      <xdr:row>1</xdr:row>
      <xdr:rowOff>0</xdr:rowOff>
    </xdr:from>
    <xdr:to>
      <xdr:col>4</xdr:col>
      <xdr:colOff>1089727</xdr:colOff>
      <xdr:row>2</xdr:row>
      <xdr:rowOff>3322320</xdr:rowOff>
    </xdr:to>
    <xdr:pic>
      <xdr:nvPicPr>
        <xdr:cNvPr id="22" name="図 21">
          <a:extLst>
            <a:ext uri="{FF2B5EF4-FFF2-40B4-BE49-F238E27FC236}">
              <a16:creationId xmlns:a16="http://schemas.microsoft.com/office/drawing/2014/main" id="{57CB5141-2AA6-47CF-A1E1-08564E797911}"/>
            </a:ext>
          </a:extLst>
        </xdr:cNvPr>
        <xdr:cNvPicPr>
          <a:picLocks noChangeAspect="1"/>
        </xdr:cNvPicPr>
      </xdr:nvPicPr>
      <xdr:blipFill>
        <a:blip xmlns:r="http://schemas.openxmlformats.org/officeDocument/2006/relationships" r:embed="rId7"/>
        <a:stretch>
          <a:fillRect/>
        </a:stretch>
      </xdr:blipFill>
      <xdr:spPr>
        <a:xfrm>
          <a:off x="2590800" y="396240"/>
          <a:ext cx="3294447" cy="37185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0</xdr:col>
      <xdr:colOff>47625</xdr:colOff>
      <xdr:row>33</xdr:row>
      <xdr:rowOff>9525</xdr:rowOff>
    </xdr:to>
    <xdr:pic>
      <xdr:nvPicPr>
        <xdr:cNvPr id="2" name="図 4" descr="http://www1.pref.shimane.lg.jp/contents/kansen/dis/zensu/sp.gif">
          <a:extLst>
            <a:ext uri="{FF2B5EF4-FFF2-40B4-BE49-F238E27FC236}">
              <a16:creationId xmlns:a16="http://schemas.microsoft.com/office/drawing/2014/main" id="{7AA6369B-2241-4342-B538-C17AA8AE20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257800"/>
          <a:ext cx="47625" cy="9525"/>
        </a:xfrm>
        <a:prstGeom prst="rect">
          <a:avLst/>
        </a:prstGeom>
        <a:noFill/>
        <a:ln w="9525">
          <a:noFill/>
          <a:miter lim="800000"/>
          <a:headEnd/>
          <a:tailEnd/>
        </a:ln>
      </xdr:spPr>
    </xdr:pic>
    <xdr:clientData/>
  </xdr:twoCellAnchor>
  <xdr:twoCellAnchor>
    <xdr:from>
      <xdr:col>6</xdr:col>
      <xdr:colOff>457199</xdr:colOff>
      <xdr:row>21</xdr:row>
      <xdr:rowOff>66675</xdr:rowOff>
    </xdr:from>
    <xdr:to>
      <xdr:col>9</xdr:col>
      <xdr:colOff>447674</xdr:colOff>
      <xdr:row>22</xdr:row>
      <xdr:rowOff>152400</xdr:rowOff>
    </xdr:to>
    <xdr:sp macro="" textlink="">
      <xdr:nvSpPr>
        <xdr:cNvPr id="3" name="テキスト ボックス 2">
          <a:extLst>
            <a:ext uri="{FF2B5EF4-FFF2-40B4-BE49-F238E27FC236}">
              <a16:creationId xmlns:a16="http://schemas.microsoft.com/office/drawing/2014/main" id="{B46E2CBE-9C96-406C-9505-6C968386BAD6}"/>
            </a:ext>
          </a:extLst>
        </xdr:cNvPr>
        <xdr:cNvSpPr txBox="1"/>
      </xdr:nvSpPr>
      <xdr:spPr>
        <a:xfrm>
          <a:off x="3246119" y="3335655"/>
          <a:ext cx="138493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17</xdr:row>
      <xdr:rowOff>0</xdr:rowOff>
    </xdr:from>
    <xdr:to>
      <xdr:col>23</xdr:col>
      <xdr:colOff>485775</xdr:colOff>
      <xdr:row>19</xdr:row>
      <xdr:rowOff>90488</xdr:rowOff>
    </xdr:to>
    <xdr:cxnSp macro="">
      <xdr:nvCxnSpPr>
        <xdr:cNvPr id="4" name="直線矢印コネクタ 3">
          <a:extLst>
            <a:ext uri="{FF2B5EF4-FFF2-40B4-BE49-F238E27FC236}">
              <a16:creationId xmlns:a16="http://schemas.microsoft.com/office/drawing/2014/main" id="{54122596-3751-4BB3-AA42-0B0FB486CFE8}"/>
            </a:ext>
          </a:extLst>
        </xdr:cNvPr>
        <xdr:cNvCxnSpPr>
          <a:stCxn id="5" idx="1"/>
        </xdr:cNvCxnSpPr>
      </xdr:nvCxnSpPr>
      <xdr:spPr>
        <a:xfrm flipV="1">
          <a:off x="9864090" y="2545080"/>
          <a:ext cx="1297305"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17</xdr:row>
      <xdr:rowOff>95250</xdr:rowOff>
    </xdr:from>
    <xdr:to>
      <xdr:col>27</xdr:col>
      <xdr:colOff>171450</xdr:colOff>
      <xdr:row>21</xdr:row>
      <xdr:rowOff>28575</xdr:rowOff>
    </xdr:to>
    <xdr:sp macro="" textlink="">
      <xdr:nvSpPr>
        <xdr:cNvPr id="5" name="テキスト ボックス 4">
          <a:extLst>
            <a:ext uri="{FF2B5EF4-FFF2-40B4-BE49-F238E27FC236}">
              <a16:creationId xmlns:a16="http://schemas.microsoft.com/office/drawing/2014/main" id="{2D634D18-447B-4974-AA3B-B7A924E24138}"/>
            </a:ext>
          </a:extLst>
        </xdr:cNvPr>
        <xdr:cNvSpPr txBox="1"/>
      </xdr:nvSpPr>
      <xdr:spPr>
        <a:xfrm>
          <a:off x="9864090" y="264033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9</xdr:row>
      <xdr:rowOff>9525</xdr:rowOff>
    </xdr:from>
    <xdr:to>
      <xdr:col>31</xdr:col>
      <xdr:colOff>613410</xdr:colOff>
      <xdr:row>13</xdr:row>
      <xdr:rowOff>0</xdr:rowOff>
    </xdr:to>
    <xdr:grpSp>
      <xdr:nvGrpSpPr>
        <xdr:cNvPr id="6" name="グループ化 8580">
          <a:extLst>
            <a:ext uri="{FF2B5EF4-FFF2-40B4-BE49-F238E27FC236}">
              <a16:creationId xmlns:a16="http://schemas.microsoft.com/office/drawing/2014/main" id="{07120D97-181C-4867-AA11-E2F94E389077}"/>
            </a:ext>
          </a:extLst>
        </xdr:cNvPr>
        <xdr:cNvGrpSpPr>
          <a:grpSpLocks/>
        </xdr:cNvGrpSpPr>
      </xdr:nvGrpSpPr>
      <xdr:grpSpPr bwMode="auto">
        <a:xfrm>
          <a:off x="11786884" y="1833461"/>
          <a:ext cx="3474760" cy="736262"/>
          <a:chOff x="13125451" y="1438276"/>
          <a:chExt cx="3733799" cy="628650"/>
        </a:xfrm>
      </xdr:grpSpPr>
      <xdr:sp macro="" textlink="">
        <xdr:nvSpPr>
          <xdr:cNvPr id="7" name="テキスト ボックス 6">
            <a:extLst>
              <a:ext uri="{FF2B5EF4-FFF2-40B4-BE49-F238E27FC236}">
                <a16:creationId xmlns:a16="http://schemas.microsoft.com/office/drawing/2014/main" id="{EA819E1B-FBF3-4325-9312-FE3C87071241}"/>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401AC216-195D-4CAA-BB04-07F495568AA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10</xdr:row>
      <xdr:rowOff>129541</xdr:rowOff>
    </xdr:from>
    <xdr:to>
      <xdr:col>13</xdr:col>
      <xdr:colOff>447675</xdr:colOff>
      <xdr:row>20</xdr:row>
      <xdr:rowOff>190501</xdr:rowOff>
    </xdr:to>
    <xdr:grpSp>
      <xdr:nvGrpSpPr>
        <xdr:cNvPr id="9" name="グループ化 8584">
          <a:extLst>
            <a:ext uri="{FF2B5EF4-FFF2-40B4-BE49-F238E27FC236}">
              <a16:creationId xmlns:a16="http://schemas.microsoft.com/office/drawing/2014/main" id="{EB80144D-1E56-435E-9554-E9A8B9CE6E17}"/>
            </a:ext>
          </a:extLst>
        </xdr:cNvPr>
        <xdr:cNvGrpSpPr>
          <a:grpSpLocks/>
        </xdr:cNvGrpSpPr>
      </xdr:nvGrpSpPr>
      <xdr:grpSpPr bwMode="auto">
        <a:xfrm>
          <a:off x="4085131" y="2148030"/>
          <a:ext cx="2369374" cy="1131003"/>
          <a:chOff x="4514850" y="1800225"/>
          <a:chExt cx="2619375" cy="1809750"/>
        </a:xfrm>
      </xdr:grpSpPr>
      <xdr:sp macro="" textlink="">
        <xdr:nvSpPr>
          <xdr:cNvPr id="10" name="テキスト ボックス 9">
            <a:extLst>
              <a:ext uri="{FF2B5EF4-FFF2-40B4-BE49-F238E27FC236}">
                <a16:creationId xmlns:a16="http://schemas.microsoft.com/office/drawing/2014/main" id="{2FC4227B-00CC-48CC-8A32-B29F29557397}"/>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947691B9-D27B-4E83-AB51-7E467140E010}"/>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13</xdr:row>
      <xdr:rowOff>0</xdr:rowOff>
    </xdr:from>
    <xdr:to>
      <xdr:col>9</xdr:col>
      <xdr:colOff>68580</xdr:colOff>
      <xdr:row>20</xdr:row>
      <xdr:rowOff>190500</xdr:rowOff>
    </xdr:to>
    <xdr:grpSp>
      <xdr:nvGrpSpPr>
        <xdr:cNvPr id="12" name="グループ化 8588">
          <a:extLst>
            <a:ext uri="{FF2B5EF4-FFF2-40B4-BE49-F238E27FC236}">
              <a16:creationId xmlns:a16="http://schemas.microsoft.com/office/drawing/2014/main" id="{39D187F3-D6CD-48B5-B7A1-7D1D1C8764D5}"/>
            </a:ext>
          </a:extLst>
        </xdr:cNvPr>
        <xdr:cNvGrpSpPr>
          <a:grpSpLocks/>
        </xdr:cNvGrpSpPr>
      </xdr:nvGrpSpPr>
      <xdr:grpSpPr bwMode="auto">
        <a:xfrm>
          <a:off x="2462719" y="2569723"/>
          <a:ext cx="1764435" cy="709309"/>
          <a:chOff x="2697628" y="2705100"/>
          <a:chExt cx="1969622" cy="904876"/>
        </a:xfrm>
      </xdr:grpSpPr>
      <xdr:sp macro="" textlink="">
        <xdr:nvSpPr>
          <xdr:cNvPr id="13" name="テキスト ボックス 12">
            <a:extLst>
              <a:ext uri="{FF2B5EF4-FFF2-40B4-BE49-F238E27FC236}">
                <a16:creationId xmlns:a16="http://schemas.microsoft.com/office/drawing/2014/main" id="{1EC97A1B-0ADA-406E-B0E3-029BED049A13}"/>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F9CE49C7-667B-4329-8CE4-7CD58D6B93C5}"/>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23</xdr:row>
      <xdr:rowOff>53340</xdr:rowOff>
    </xdr:from>
    <xdr:to>
      <xdr:col>13</xdr:col>
      <xdr:colOff>502920</xdr:colOff>
      <xdr:row>50</xdr:row>
      <xdr:rowOff>99060</xdr:rowOff>
    </xdr:to>
    <xdr:graphicFrame macro="">
      <xdr:nvGraphicFramePr>
        <xdr:cNvPr id="15" name="グラフ 14">
          <a:extLst>
            <a:ext uri="{FF2B5EF4-FFF2-40B4-BE49-F238E27FC236}">
              <a16:creationId xmlns:a16="http://schemas.microsoft.com/office/drawing/2014/main" id="{DF9B4A99-D0B2-490D-9E50-F3C3133BC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23</xdr:row>
      <xdr:rowOff>45720</xdr:rowOff>
    </xdr:from>
    <xdr:to>
      <xdr:col>29</xdr:col>
      <xdr:colOff>7620</xdr:colOff>
      <xdr:row>50</xdr:row>
      <xdr:rowOff>114300</xdr:rowOff>
    </xdr:to>
    <xdr:graphicFrame macro="">
      <xdr:nvGraphicFramePr>
        <xdr:cNvPr id="16" name="グラフ 15">
          <a:extLst>
            <a:ext uri="{FF2B5EF4-FFF2-40B4-BE49-F238E27FC236}">
              <a16:creationId xmlns:a16="http://schemas.microsoft.com/office/drawing/2014/main" id="{F4FE60F9-6DDE-4CC8-BAFF-AF9414CBC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373380</xdr:colOff>
      <xdr:row>46</xdr:row>
      <xdr:rowOff>22861</xdr:rowOff>
    </xdr:from>
    <xdr:to>
      <xdr:col>25</xdr:col>
      <xdr:colOff>289991</xdr:colOff>
      <xdr:row>47</xdr:row>
      <xdr:rowOff>114301</xdr:rowOff>
    </xdr:to>
    <xdr:pic>
      <xdr:nvPicPr>
        <xdr:cNvPr id="17" name="図 16">
          <a:extLst>
            <a:ext uri="{FF2B5EF4-FFF2-40B4-BE49-F238E27FC236}">
              <a16:creationId xmlns:a16="http://schemas.microsoft.com/office/drawing/2014/main" id="{D491C87D-1BBA-4EDA-8FD2-9E093C4932D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30440" y="7459981"/>
          <a:ext cx="4587671" cy="259080"/>
        </a:xfrm>
        <a:prstGeom prst="rect">
          <a:avLst/>
        </a:prstGeom>
      </xdr:spPr>
    </xdr:pic>
    <xdr:clientData/>
  </xdr:twoCellAnchor>
  <xdr:twoCellAnchor>
    <xdr:from>
      <xdr:col>17</xdr:col>
      <xdr:colOff>434340</xdr:colOff>
      <xdr:row>21</xdr:row>
      <xdr:rowOff>0</xdr:rowOff>
    </xdr:from>
    <xdr:to>
      <xdr:col>25</xdr:col>
      <xdr:colOff>186446</xdr:colOff>
      <xdr:row>44</xdr:row>
      <xdr:rowOff>8106</xdr:rowOff>
    </xdr:to>
    <xdr:cxnSp macro="">
      <xdr:nvCxnSpPr>
        <xdr:cNvPr id="18" name="直線矢印コネクタ 17">
          <a:extLst>
            <a:ext uri="{FF2B5EF4-FFF2-40B4-BE49-F238E27FC236}">
              <a16:creationId xmlns:a16="http://schemas.microsoft.com/office/drawing/2014/main" id="{085DAD39-71EC-488B-930C-9671BDC4DE9C}"/>
            </a:ext>
          </a:extLst>
        </xdr:cNvPr>
        <xdr:cNvCxnSpPr/>
      </xdr:nvCxnSpPr>
      <xdr:spPr>
        <a:xfrm>
          <a:off x="8305638" y="3299298"/>
          <a:ext cx="3448617" cy="3899170"/>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419100</xdr:colOff>
      <xdr:row>21</xdr:row>
      <xdr:rowOff>15240</xdr:rowOff>
    </xdr:from>
    <xdr:to>
      <xdr:col>11</xdr:col>
      <xdr:colOff>145915</xdr:colOff>
      <xdr:row>42</xdr:row>
      <xdr:rowOff>145915</xdr:rowOff>
    </xdr:to>
    <xdr:cxnSp macro="">
      <xdr:nvCxnSpPr>
        <xdr:cNvPr id="19" name="直線矢印コネクタ 18">
          <a:extLst>
            <a:ext uri="{FF2B5EF4-FFF2-40B4-BE49-F238E27FC236}">
              <a16:creationId xmlns:a16="http://schemas.microsoft.com/office/drawing/2014/main" id="{5DE9193B-CF27-4BD5-85CF-DC2A8488CAC8}"/>
            </a:ext>
          </a:extLst>
        </xdr:cNvPr>
        <xdr:cNvCxnSpPr/>
      </xdr:nvCxnSpPr>
      <xdr:spPr>
        <a:xfrm>
          <a:off x="1805291" y="3314538"/>
          <a:ext cx="3423326" cy="3681271"/>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nouyaku-bunseki.net/topics/view/232" TargetMode="External"/><Relationship Id="rId1" Type="http://schemas.openxmlformats.org/officeDocument/2006/relationships/hyperlink" Target="http://ariafh.or.jp/information/kensyu220204.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nna.jp/news/show/2277295" TargetMode="External"/><Relationship Id="rId3" Type="http://schemas.openxmlformats.org/officeDocument/2006/relationships/hyperlink" Target="https://news.yahoo.co.jp/articles/53cdff2b23a6d7c35ac3f7dacb88ddcffbbd349d" TargetMode="External"/><Relationship Id="rId7" Type="http://schemas.openxmlformats.org/officeDocument/2006/relationships/hyperlink" Target="https://news.livedoor.com/article/detail/21381787/" TargetMode="External"/><Relationship Id="rId2" Type="http://schemas.openxmlformats.org/officeDocument/2006/relationships/hyperlink" Target="https://www.pref.nagasaki.jp/press-contents/531599/index.html" TargetMode="External"/><Relationship Id="rId1" Type="http://schemas.openxmlformats.org/officeDocument/2006/relationships/hyperlink" Target="https://nordot.app/846953590622093312?c=39546741839462401" TargetMode="External"/><Relationship Id="rId6" Type="http://schemas.openxmlformats.org/officeDocument/2006/relationships/hyperlink" Target="https://www.pref.nagasaki.jp/shared/uploads/2021/12/1640064433.pdf" TargetMode="External"/><Relationship Id="rId5" Type="http://schemas.openxmlformats.org/officeDocument/2006/relationships/hyperlink" Target="https://www.city.kawasaki.jp/templates/press/cmsfiles/contents/0000135/135763/tokumeihp.pdf" TargetMode="External"/><Relationship Id="rId10" Type="http://schemas.openxmlformats.org/officeDocument/2006/relationships/printerSettings" Target="../printerSettings/printerSettings5.bin"/><Relationship Id="rId4" Type="http://schemas.openxmlformats.org/officeDocument/2006/relationships/hyperlink" Target="https://www.pref.nagano.lg.jp/shokusei/happyou/documents/ch211222.pdf" TargetMode="External"/><Relationship Id="rId9" Type="http://schemas.openxmlformats.org/officeDocument/2006/relationships/hyperlink" Target="https://www.tokyo-np.co.jp/article/150348"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excite.co.jp/news/article/Jpcna_CNA_20211220_202112200006/" TargetMode="External"/><Relationship Id="rId13" Type="http://schemas.openxmlformats.org/officeDocument/2006/relationships/printerSettings" Target="../printerSettings/printerSettings6.bin"/><Relationship Id="rId3" Type="http://schemas.openxmlformats.org/officeDocument/2006/relationships/hyperlink" Target="https://www.sakigake.jp/news/article/20211222PR0044/&#12399;" TargetMode="External"/><Relationship Id="rId7" Type="http://schemas.openxmlformats.org/officeDocument/2006/relationships/hyperlink" Target="https://www.47news.jp/news/7163372.html" TargetMode="External"/><Relationship Id="rId12" Type="http://schemas.openxmlformats.org/officeDocument/2006/relationships/hyperlink" Target="https://news.yahoo.co.jp/articles/11f2ba4f78a6de3f2882b5029c1e407d6d026654" TargetMode="External"/><Relationship Id="rId2" Type="http://schemas.openxmlformats.org/officeDocument/2006/relationships/hyperlink" Target="https://www.nna.jp/news/show/2279488" TargetMode="External"/><Relationship Id="rId1" Type="http://schemas.openxmlformats.org/officeDocument/2006/relationships/hyperlink" Target="https://news.livedoor.com/topics/detail/21399789/" TargetMode="External"/><Relationship Id="rId6" Type="http://schemas.openxmlformats.org/officeDocument/2006/relationships/hyperlink" Target="https://japanese.joins.com/JArticle/285893" TargetMode="External"/><Relationship Id="rId11" Type="http://schemas.openxmlformats.org/officeDocument/2006/relationships/hyperlink" Target="https://news.nissyoku.co.jp/news/kwsk20211210100854785" TargetMode="External"/><Relationship Id="rId5" Type="http://schemas.openxmlformats.org/officeDocument/2006/relationships/hyperlink" Target="https://www.jetro.go.jp/events/afg/0554a97659e04be1.html" TargetMode="External"/><Relationship Id="rId10" Type="http://schemas.openxmlformats.org/officeDocument/2006/relationships/hyperlink" Target="https://www.47news.jp/economics/nna/7190157.html" TargetMode="External"/><Relationship Id="rId4" Type="http://schemas.openxmlformats.org/officeDocument/2006/relationships/hyperlink" Target="https://www.sakigake.jp/news/article/20211222PR0044/" TargetMode="External"/><Relationship Id="rId9" Type="http://schemas.openxmlformats.org/officeDocument/2006/relationships/hyperlink" Target="https://news.yahoo.co.jp/articles/24f8c2042445614e507863fcdd85c2c2850efc2c"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A1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76" t="s">
        <v>499</v>
      </c>
      <c r="B1" s="277"/>
      <c r="C1" s="277"/>
      <c r="D1" s="277"/>
      <c r="E1" s="277"/>
      <c r="F1" s="277"/>
      <c r="G1" s="277"/>
      <c r="H1" s="277"/>
      <c r="I1" s="137"/>
    </row>
    <row r="2" spans="1:10">
      <c r="A2" s="278" t="s">
        <v>123</v>
      </c>
      <c r="B2" s="279"/>
      <c r="C2" s="279"/>
      <c r="D2" s="279"/>
      <c r="E2" s="279"/>
      <c r="F2" s="279"/>
      <c r="G2" s="279"/>
      <c r="H2" s="279"/>
      <c r="I2" s="137"/>
    </row>
    <row r="3" spans="1:10" ht="15.75" customHeight="1">
      <c r="A3" s="617" t="s">
        <v>29</v>
      </c>
      <c r="B3" s="618"/>
      <c r="C3" s="618"/>
      <c r="D3" s="618"/>
      <c r="E3" s="618"/>
      <c r="F3" s="618"/>
      <c r="G3" s="618"/>
      <c r="H3" s="619"/>
      <c r="I3" s="137"/>
    </row>
    <row r="4" spans="1:10">
      <c r="A4" s="278" t="s">
        <v>197</v>
      </c>
      <c r="B4" s="279"/>
      <c r="C4" s="279"/>
      <c r="D4" s="279"/>
      <c r="E4" s="279"/>
      <c r="F4" s="279"/>
      <c r="G4" s="279"/>
      <c r="H4" s="279"/>
      <c r="I4" s="137"/>
    </row>
    <row r="5" spans="1:10">
      <c r="A5" s="278" t="s">
        <v>124</v>
      </c>
      <c r="B5" s="279"/>
      <c r="C5" s="279"/>
      <c r="D5" s="279"/>
      <c r="E5" s="279"/>
      <c r="F5" s="279"/>
      <c r="G5" s="279"/>
      <c r="H5" s="279"/>
      <c r="I5" s="137"/>
    </row>
    <row r="6" spans="1:10">
      <c r="A6" s="280" t="s">
        <v>123</v>
      </c>
      <c r="B6" s="281"/>
      <c r="C6" s="281"/>
      <c r="D6" s="281"/>
      <c r="E6" s="281"/>
      <c r="F6" s="281"/>
      <c r="G6" s="281"/>
      <c r="H6" s="281"/>
      <c r="I6" s="137"/>
    </row>
    <row r="7" spans="1:10">
      <c r="A7" s="280" t="s">
        <v>125</v>
      </c>
      <c r="B7" s="281"/>
      <c r="C7" s="281"/>
      <c r="D7" s="281"/>
      <c r="E7" s="281"/>
      <c r="F7" s="281"/>
      <c r="G7" s="281"/>
      <c r="H7" s="281"/>
      <c r="I7" s="137"/>
    </row>
    <row r="8" spans="1:10">
      <c r="A8" s="282" t="s">
        <v>126</v>
      </c>
      <c r="B8" s="283"/>
      <c r="C8" s="283"/>
      <c r="D8" s="283"/>
      <c r="E8" s="283"/>
      <c r="F8" s="283"/>
      <c r="G8" s="283"/>
      <c r="H8" s="283"/>
      <c r="I8" s="137"/>
    </row>
    <row r="9" spans="1:10" ht="15" customHeight="1">
      <c r="A9" s="419" t="s">
        <v>127</v>
      </c>
      <c r="B9" s="420" t="str">
        <f>+'50　食中毒記事等 '!A2</f>
        <v>学生寮で集団食中毒か　34人病院搬送、京都</v>
      </c>
      <c r="C9" s="421"/>
      <c r="D9" s="421"/>
      <c r="E9" s="421"/>
      <c r="F9" s="421"/>
      <c r="G9" s="421"/>
      <c r="H9" s="421"/>
      <c r="I9" s="137"/>
    </row>
    <row r="10" spans="1:10" ht="15" customHeight="1">
      <c r="A10" s="419" t="s">
        <v>128</v>
      </c>
      <c r="B10" s="536" t="str">
        <f>+'50　ノロウイルス関連情報 '!H72</f>
        <v>管理レベル「2」　</v>
      </c>
      <c r="C10" s="536" t="s">
        <v>257</v>
      </c>
      <c r="D10" s="422">
        <f>+'50　ノロウイルス関連情報 '!G73</f>
        <v>7.42</v>
      </c>
      <c r="E10" s="536" t="s">
        <v>258</v>
      </c>
      <c r="F10" s="423">
        <f>+'50　ノロウイルス関連情報 '!I73</f>
        <v>0.75999999999999979</v>
      </c>
      <c r="G10" s="421" t="s">
        <v>139</v>
      </c>
      <c r="H10" s="421"/>
      <c r="I10" s="137"/>
    </row>
    <row r="11" spans="1:10" s="164" customFormat="1" ht="15" customHeight="1">
      <c r="A11" s="424" t="s">
        <v>129</v>
      </c>
      <c r="B11" s="623" t="str">
        <f>+'50 残留農薬　等 '!A2</f>
        <v>令和3年度「残留農薬等研修会」開催のご案内</v>
      </c>
      <c r="C11" s="623"/>
      <c r="D11" s="623"/>
      <c r="E11" s="623"/>
      <c r="F11" s="623"/>
      <c r="G11" s="623"/>
      <c r="H11" s="425"/>
      <c r="I11" s="163"/>
      <c r="J11" s="164" t="s">
        <v>130</v>
      </c>
    </row>
    <row r="12" spans="1:10" ht="15" customHeight="1">
      <c r="A12" s="419" t="s">
        <v>131</v>
      </c>
      <c r="B12" s="420" t="str">
        <f>+'50　食品表示'!A2</f>
        <v>すべての加工食品が対象。原料原産地表示制度の対応ポイント</v>
      </c>
      <c r="C12" s="421"/>
      <c r="D12" s="421"/>
      <c r="E12" s="421"/>
      <c r="F12" s="421"/>
      <c r="G12" s="421"/>
      <c r="H12" s="421"/>
      <c r="I12" s="137"/>
    </row>
    <row r="13" spans="1:10" ht="15" customHeight="1">
      <c r="A13" s="419" t="s">
        <v>132</v>
      </c>
      <c r="B13" s="426" t="str">
        <f>+'50　海外情報'!B6</f>
        <v>香港</v>
      </c>
      <c r="C13" s="421" t="str">
        <f>+'50　海外情報'!A5</f>
        <v xml:space="preserve">冬至の外食売上高3.8億ドル、コロナ前水準 - NNA ASIA・香港・サービス 　NNA ASIA </v>
      </c>
      <c r="D13" s="421"/>
      <c r="E13" s="421"/>
      <c r="F13" s="421"/>
      <c r="G13" s="421"/>
      <c r="H13" s="421"/>
      <c r="I13" s="137"/>
    </row>
    <row r="14" spans="1:10" ht="15" customHeight="1">
      <c r="A14" s="426" t="s">
        <v>133</v>
      </c>
      <c r="B14" s="427" t="str">
        <f>+'50　海外情報'!B3</f>
        <v>米国</v>
      </c>
      <c r="C14" s="620" t="str">
        <f>+'50　海外情報'!A2</f>
        <v>米食品医薬品局がコロナ経口治療薬の緊急使用許可を承認 初の自宅療法に</v>
      </c>
      <c r="D14" s="620"/>
      <c r="E14" s="620"/>
      <c r="F14" s="620"/>
      <c r="G14" s="620"/>
      <c r="H14" s="621"/>
      <c r="I14" s="137"/>
    </row>
    <row r="15" spans="1:10" ht="15" customHeight="1">
      <c r="A15" s="419" t="s">
        <v>134</v>
      </c>
      <c r="B15" s="420" t="str">
        <f>+'50　感染症統計'!A19</f>
        <v>※2021年 第50週（12/13～12/19） 現在</v>
      </c>
      <c r="C15" s="421"/>
      <c r="D15" s="420" t="s">
        <v>177</v>
      </c>
      <c r="E15" s="421"/>
      <c r="F15" s="421"/>
      <c r="G15" s="421"/>
      <c r="H15" s="421"/>
      <c r="I15" s="137"/>
    </row>
    <row r="16" spans="1:10" ht="15" customHeight="1">
      <c r="A16" s="419" t="s">
        <v>135</v>
      </c>
      <c r="B16" s="622" t="str">
        <f>+'49　感染症情報'!B2</f>
        <v>2021年第49週（12月6日〜 12月12日）</v>
      </c>
      <c r="C16" s="622"/>
      <c r="D16" s="622"/>
      <c r="E16" s="622"/>
      <c r="F16" s="622"/>
      <c r="G16" s="622"/>
      <c r="H16" s="421"/>
      <c r="I16" s="137"/>
    </row>
    <row r="17" spans="1:14" ht="15" customHeight="1">
      <c r="A17" s="419" t="s">
        <v>283</v>
      </c>
      <c r="B17" s="432" t="str">
        <f>+'50  衛生訓話'!A2</f>
        <v>今週のお題　(年末になりました　来年に向けて　大掃除)</v>
      </c>
      <c r="C17" s="421"/>
      <c r="D17" s="421"/>
      <c r="E17" s="421"/>
      <c r="F17" s="428"/>
      <c r="G17" s="421"/>
      <c r="H17" s="421"/>
      <c r="I17" s="137"/>
    </row>
    <row r="18" spans="1:14" ht="15" customHeight="1">
      <c r="A18" s="419" t="s">
        <v>140</v>
      </c>
      <c r="B18" s="421" t="str">
        <f>+'50　新型コロナウイルス情報'!C4</f>
        <v>今週の新型コロナ 新規感染者数　世界で531万人(対前週の増加に対して更に100万人増加)　</v>
      </c>
      <c r="C18" s="421"/>
      <c r="D18" s="421"/>
      <c r="E18" s="421"/>
      <c r="F18" s="421" t="s">
        <v>21</v>
      </c>
      <c r="G18" s="421"/>
      <c r="H18" s="421"/>
      <c r="I18" s="137"/>
    </row>
    <row r="19" spans="1:14" s="204" customFormat="1" ht="15" customHeight="1">
      <c r="A19" s="419" t="s">
        <v>201</v>
      </c>
      <c r="B19" s="421" t="str">
        <f>+スポンサー広告!T7</f>
        <v>いちどギャップ(目標までの乖離)を診断しませんか</v>
      </c>
      <c r="C19" s="421"/>
      <c r="D19" s="421"/>
      <c r="E19" s="421"/>
      <c r="F19" s="421"/>
      <c r="G19" s="421"/>
      <c r="H19" s="421"/>
      <c r="I19" s="137"/>
    </row>
    <row r="20" spans="1:14">
      <c r="A20" s="282" t="s">
        <v>126</v>
      </c>
      <c r="B20" s="283"/>
      <c r="C20" s="283"/>
      <c r="D20" s="283"/>
      <c r="E20" s="283"/>
      <c r="F20" s="283"/>
      <c r="G20" s="283"/>
      <c r="H20" s="283"/>
      <c r="I20" s="137"/>
    </row>
    <row r="21" spans="1:14">
      <c r="A21" s="280" t="s">
        <v>21</v>
      </c>
      <c r="B21" s="281"/>
      <c r="C21" s="281"/>
      <c r="D21" s="281"/>
      <c r="E21" s="281"/>
      <c r="F21" s="281"/>
      <c r="G21" s="281"/>
      <c r="H21" s="281"/>
      <c r="I21" s="137"/>
    </row>
    <row r="22" spans="1:14">
      <c r="A22" s="138" t="s">
        <v>136</v>
      </c>
      <c r="I22" s="137"/>
    </row>
    <row r="23" spans="1:14">
      <c r="A23" s="137"/>
      <c r="I23" s="137"/>
    </row>
    <row r="24" spans="1:14">
      <c r="A24" s="137"/>
      <c r="I24" s="137"/>
    </row>
    <row r="25" spans="1:14">
      <c r="A25" s="137"/>
      <c r="I25" s="137"/>
      <c r="N25" t="s">
        <v>177</v>
      </c>
    </row>
    <row r="26" spans="1:14">
      <c r="A26" s="137"/>
      <c r="I26" s="137"/>
    </row>
    <row r="27" spans="1:14">
      <c r="A27" s="137"/>
      <c r="I27" s="137"/>
    </row>
    <row r="28" spans="1:14">
      <c r="A28" s="137"/>
      <c r="I28" s="137"/>
    </row>
    <row r="29" spans="1:14">
      <c r="A29" s="137"/>
      <c r="I29" s="137"/>
    </row>
    <row r="30" spans="1:14">
      <c r="A30" s="137"/>
      <c r="I30" s="137"/>
    </row>
    <row r="31" spans="1:14">
      <c r="A31" s="137"/>
      <c r="I31" s="137"/>
    </row>
    <row r="32" spans="1:14">
      <c r="A32" s="137"/>
      <c r="I32" s="137"/>
    </row>
    <row r="33" spans="1:9" ht="13.8" thickBot="1">
      <c r="A33" s="139"/>
      <c r="B33" s="140"/>
      <c r="C33" s="140"/>
      <c r="D33" s="140"/>
      <c r="E33" s="140"/>
      <c r="F33" s="140"/>
      <c r="G33" s="140"/>
      <c r="H33" s="140"/>
      <c r="I33" s="137"/>
    </row>
    <row r="34" spans="1:9" ht="13.8" thickTop="1"/>
    <row r="37" spans="1:9" ht="24.6">
      <c r="A37" s="178" t="s">
        <v>161</v>
      </c>
    </row>
    <row r="38" spans="1:9" ht="40.5" customHeight="1">
      <c r="A38" s="624" t="s">
        <v>162</v>
      </c>
      <c r="B38" s="624"/>
      <c r="C38" s="624"/>
      <c r="D38" s="624"/>
      <c r="E38" s="624"/>
      <c r="F38" s="624"/>
      <c r="G38" s="624"/>
    </row>
    <row r="39" spans="1:9" ht="30.75" customHeight="1">
      <c r="A39" s="628" t="s">
        <v>163</v>
      </c>
      <c r="B39" s="628"/>
      <c r="C39" s="628"/>
      <c r="D39" s="628"/>
      <c r="E39" s="628"/>
      <c r="F39" s="628"/>
      <c r="G39" s="628"/>
    </row>
    <row r="40" spans="1:9" ht="15">
      <c r="A40" s="179"/>
    </row>
    <row r="41" spans="1:9" ht="69.75" customHeight="1">
      <c r="A41" s="626" t="s">
        <v>171</v>
      </c>
      <c r="B41" s="626"/>
      <c r="C41" s="626"/>
      <c r="D41" s="626"/>
      <c r="E41" s="626"/>
      <c r="F41" s="626"/>
      <c r="G41" s="626"/>
    </row>
    <row r="42" spans="1:9" ht="35.25" customHeight="1">
      <c r="A42" s="628" t="s">
        <v>164</v>
      </c>
      <c r="B42" s="628"/>
      <c r="C42" s="628"/>
      <c r="D42" s="628"/>
      <c r="E42" s="628"/>
      <c r="F42" s="628"/>
      <c r="G42" s="628"/>
    </row>
    <row r="43" spans="1:9" ht="59.25" customHeight="1">
      <c r="A43" s="626" t="s">
        <v>165</v>
      </c>
      <c r="B43" s="626"/>
      <c r="C43" s="626"/>
      <c r="D43" s="626"/>
      <c r="E43" s="626"/>
      <c r="F43" s="626"/>
      <c r="G43" s="626"/>
    </row>
    <row r="44" spans="1:9" ht="15">
      <c r="A44" s="180"/>
    </row>
    <row r="45" spans="1:9" ht="27.75" customHeight="1">
      <c r="A45" s="627" t="s">
        <v>166</v>
      </c>
      <c r="B45" s="627"/>
      <c r="C45" s="627"/>
      <c r="D45" s="627"/>
      <c r="E45" s="627"/>
      <c r="F45" s="627"/>
      <c r="G45" s="627"/>
    </row>
    <row r="46" spans="1:9" ht="53.25" customHeight="1">
      <c r="A46" s="625" t="s">
        <v>172</v>
      </c>
      <c r="B46" s="626"/>
      <c r="C46" s="626"/>
      <c r="D46" s="626"/>
      <c r="E46" s="626"/>
      <c r="F46" s="626"/>
      <c r="G46" s="626"/>
    </row>
    <row r="47" spans="1:9" ht="15">
      <c r="A47" s="180"/>
    </row>
    <row r="48" spans="1:9" ht="32.25" customHeight="1">
      <c r="A48" s="627" t="s">
        <v>167</v>
      </c>
      <c r="B48" s="627"/>
      <c r="C48" s="627"/>
      <c r="D48" s="627"/>
      <c r="E48" s="627"/>
      <c r="F48" s="627"/>
      <c r="G48" s="627"/>
    </row>
    <row r="49" spans="1:7" ht="15">
      <c r="A49" s="179"/>
    </row>
    <row r="50" spans="1:7" ht="87" customHeight="1">
      <c r="A50" s="625" t="s">
        <v>173</v>
      </c>
      <c r="B50" s="626"/>
      <c r="C50" s="626"/>
      <c r="D50" s="626"/>
      <c r="E50" s="626"/>
      <c r="F50" s="626"/>
      <c r="G50" s="626"/>
    </row>
    <row r="51" spans="1:7" ht="15">
      <c r="A51" s="180"/>
    </row>
    <row r="52" spans="1:7" ht="32.25" customHeight="1">
      <c r="A52" s="627" t="s">
        <v>168</v>
      </c>
      <c r="B52" s="627"/>
      <c r="C52" s="627"/>
      <c r="D52" s="627"/>
      <c r="E52" s="627"/>
      <c r="F52" s="627"/>
      <c r="G52" s="627"/>
    </row>
    <row r="53" spans="1:7" ht="29.25" customHeight="1">
      <c r="A53" s="626" t="s">
        <v>169</v>
      </c>
      <c r="B53" s="626"/>
      <c r="C53" s="626"/>
      <c r="D53" s="626"/>
      <c r="E53" s="626"/>
      <c r="F53" s="626"/>
      <c r="G53" s="626"/>
    </row>
    <row r="54" spans="1:7" ht="15">
      <c r="A54" s="180"/>
    </row>
    <row r="55" spans="1:7" s="164" customFormat="1" ht="110.25" customHeight="1">
      <c r="A55" s="629" t="s">
        <v>174</v>
      </c>
      <c r="B55" s="630"/>
      <c r="C55" s="630"/>
      <c r="D55" s="630"/>
      <c r="E55" s="630"/>
      <c r="F55" s="630"/>
      <c r="G55" s="630"/>
    </row>
    <row r="56" spans="1:7" ht="34.5" customHeight="1">
      <c r="A56" s="628" t="s">
        <v>170</v>
      </c>
      <c r="B56" s="628"/>
      <c r="C56" s="628"/>
      <c r="D56" s="628"/>
      <c r="E56" s="628"/>
      <c r="F56" s="628"/>
      <c r="G56" s="628"/>
    </row>
    <row r="57" spans="1:7" ht="114" customHeight="1">
      <c r="A57" s="625" t="s">
        <v>175</v>
      </c>
      <c r="B57" s="626"/>
      <c r="C57" s="626"/>
      <c r="D57" s="626"/>
      <c r="E57" s="626"/>
      <c r="F57" s="626"/>
      <c r="G57" s="626"/>
    </row>
    <row r="58" spans="1:7" ht="109.5" customHeight="1">
      <c r="A58" s="626"/>
      <c r="B58" s="626"/>
      <c r="C58" s="626"/>
      <c r="D58" s="626"/>
      <c r="E58" s="626"/>
      <c r="F58" s="626"/>
      <c r="G58" s="626"/>
    </row>
    <row r="59" spans="1:7" ht="15">
      <c r="A59" s="180"/>
    </row>
    <row r="60" spans="1:7" s="177" customFormat="1" ht="57.75" customHeight="1">
      <c r="A60" s="626"/>
      <c r="B60" s="626"/>
      <c r="C60" s="626"/>
      <c r="D60" s="626"/>
      <c r="E60" s="626"/>
      <c r="F60" s="626"/>
      <c r="G60" s="626"/>
    </row>
  </sheetData>
  <mergeCells count="20">
    <mergeCell ref="A58:G58"/>
    <mergeCell ref="A57:G57"/>
    <mergeCell ref="A60:G60"/>
    <mergeCell ref="A50:G50"/>
    <mergeCell ref="A48:G48"/>
    <mergeCell ref="A55:G55"/>
    <mergeCell ref="A53:G53"/>
    <mergeCell ref="A56:G56"/>
    <mergeCell ref="A46:G46"/>
    <mergeCell ref="A45:G45"/>
    <mergeCell ref="A52:G52"/>
    <mergeCell ref="A39:G39"/>
    <mergeCell ref="A41:G41"/>
    <mergeCell ref="A43:G43"/>
    <mergeCell ref="A42:G42"/>
    <mergeCell ref="A3:H3"/>
    <mergeCell ref="C14:H14"/>
    <mergeCell ref="B16:G16"/>
    <mergeCell ref="B11:G11"/>
    <mergeCell ref="A38:G38"/>
  </mergeCells>
  <phoneticPr fontId="34"/>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1"/>
  <sheetViews>
    <sheetView view="pageBreakPreview" zoomScale="102" zoomScaleNormal="100" zoomScaleSheetLayoutView="102" workbookViewId="0"/>
  </sheetViews>
  <sheetFormatPr defaultColWidth="9" defaultRowHeight="13.2"/>
  <cols>
    <col min="1" max="1" width="21.33203125" style="53" customWidth="1"/>
    <col min="2" max="2" width="19.6640625" style="53" customWidth="1"/>
    <col min="3" max="3" width="80.21875" style="250" customWidth="1"/>
    <col min="4" max="4" width="14.44140625" style="54" customWidth="1"/>
    <col min="5" max="5" width="13.6640625" style="54" customWidth="1"/>
    <col min="6" max="6" width="13.88671875" style="48" customWidth="1"/>
    <col min="7" max="7" width="58.6640625" style="48" customWidth="1"/>
    <col min="8" max="10" width="9" style="48"/>
    <col min="11" max="11" width="14.109375" style="48" customWidth="1"/>
    <col min="12" max="16384" width="9" style="48"/>
  </cols>
  <sheetData>
    <row r="1" spans="1:5" ht="44.25" customHeight="1">
      <c r="A1" s="258" t="s">
        <v>288</v>
      </c>
      <c r="B1" s="396" t="s">
        <v>243</v>
      </c>
      <c r="C1" s="328" t="s">
        <v>244</v>
      </c>
      <c r="D1" s="259" t="s">
        <v>25</v>
      </c>
      <c r="E1" s="260" t="s">
        <v>26</v>
      </c>
    </row>
    <row r="2" spans="1:5" s="200" customFormat="1" ht="22.95" customHeight="1">
      <c r="A2" s="384" t="s">
        <v>290</v>
      </c>
      <c r="B2" s="406" t="s">
        <v>291</v>
      </c>
      <c r="C2" s="578" t="s">
        <v>345</v>
      </c>
      <c r="D2" s="382">
        <v>44554</v>
      </c>
      <c r="E2" s="383">
        <v>44554</v>
      </c>
    </row>
    <row r="3" spans="1:5" s="200" customFormat="1" ht="22.95" customHeight="1">
      <c r="A3" s="384" t="s">
        <v>290</v>
      </c>
      <c r="B3" s="576" t="s">
        <v>292</v>
      </c>
      <c r="C3" s="578" t="s">
        <v>346</v>
      </c>
      <c r="D3" s="382">
        <v>44554</v>
      </c>
      <c r="E3" s="383">
        <v>44554</v>
      </c>
    </row>
    <row r="4" spans="1:5" s="200" customFormat="1" ht="22.95" customHeight="1">
      <c r="A4" s="384" t="s">
        <v>290</v>
      </c>
      <c r="B4" s="381" t="s">
        <v>293</v>
      </c>
      <c r="C4" s="580" t="s">
        <v>347</v>
      </c>
      <c r="D4" s="382">
        <v>44554</v>
      </c>
      <c r="E4" s="383">
        <v>44554</v>
      </c>
    </row>
    <row r="5" spans="1:5" s="200" customFormat="1" ht="22.95" customHeight="1">
      <c r="A5" s="384" t="s">
        <v>290</v>
      </c>
      <c r="B5" s="381" t="s">
        <v>294</v>
      </c>
      <c r="C5" s="580" t="s">
        <v>348</v>
      </c>
      <c r="D5" s="382">
        <v>44554</v>
      </c>
      <c r="E5" s="383">
        <v>44554</v>
      </c>
    </row>
    <row r="6" spans="1:5" s="200" customFormat="1" ht="22.95" customHeight="1">
      <c r="A6" s="384" t="s">
        <v>295</v>
      </c>
      <c r="B6" s="381" t="s">
        <v>296</v>
      </c>
      <c r="C6" s="580" t="s">
        <v>349</v>
      </c>
      <c r="D6" s="382">
        <v>44553</v>
      </c>
      <c r="E6" s="383">
        <v>44554</v>
      </c>
    </row>
    <row r="7" spans="1:5" s="200" customFormat="1" ht="22.95" customHeight="1">
      <c r="A7" s="384" t="s">
        <v>290</v>
      </c>
      <c r="B7" s="381" t="s">
        <v>297</v>
      </c>
      <c r="C7" s="578" t="s">
        <v>350</v>
      </c>
      <c r="D7" s="382">
        <v>44553</v>
      </c>
      <c r="E7" s="383">
        <v>44554</v>
      </c>
    </row>
    <row r="8" spans="1:5" s="200" customFormat="1" ht="22.95" customHeight="1">
      <c r="A8" s="384" t="s">
        <v>290</v>
      </c>
      <c r="B8" s="381" t="s">
        <v>298</v>
      </c>
      <c r="C8" s="578" t="s">
        <v>351</v>
      </c>
      <c r="D8" s="382">
        <v>44553</v>
      </c>
      <c r="E8" s="383">
        <v>44554</v>
      </c>
    </row>
    <row r="9" spans="1:5" s="200" customFormat="1" ht="22.95" customHeight="1">
      <c r="A9" s="384" t="s">
        <v>295</v>
      </c>
      <c r="B9" s="381" t="s">
        <v>299</v>
      </c>
      <c r="C9" s="577" t="s">
        <v>352</v>
      </c>
      <c r="D9" s="382">
        <v>44553</v>
      </c>
      <c r="E9" s="383">
        <v>44553</v>
      </c>
    </row>
    <row r="10" spans="1:5" s="200" customFormat="1" ht="22.95" customHeight="1">
      <c r="A10" s="384" t="s">
        <v>300</v>
      </c>
      <c r="B10" s="381" t="s">
        <v>301</v>
      </c>
      <c r="C10" s="385" t="s">
        <v>353</v>
      </c>
      <c r="D10" s="382">
        <v>44552</v>
      </c>
      <c r="E10" s="383">
        <v>44553</v>
      </c>
    </row>
    <row r="11" spans="1:5" s="200" customFormat="1" ht="22.95" customHeight="1">
      <c r="A11" s="384" t="s">
        <v>290</v>
      </c>
      <c r="B11" s="381" t="s">
        <v>302</v>
      </c>
      <c r="C11" s="578" t="s">
        <v>354</v>
      </c>
      <c r="D11" s="382">
        <v>44552</v>
      </c>
      <c r="E11" s="383">
        <v>44553</v>
      </c>
    </row>
    <row r="12" spans="1:5" s="200" customFormat="1" ht="22.95" customHeight="1">
      <c r="A12" s="384" t="s">
        <v>300</v>
      </c>
      <c r="B12" s="381" t="s">
        <v>303</v>
      </c>
      <c r="C12" s="578" t="s">
        <v>355</v>
      </c>
      <c r="D12" s="382">
        <v>44552</v>
      </c>
      <c r="E12" s="383">
        <v>44553</v>
      </c>
    </row>
    <row r="13" spans="1:5" s="200" customFormat="1" ht="22.95" customHeight="1">
      <c r="A13" s="384" t="s">
        <v>290</v>
      </c>
      <c r="B13" s="381" t="s">
        <v>292</v>
      </c>
      <c r="C13" s="577" t="s">
        <v>356</v>
      </c>
      <c r="D13" s="382">
        <v>44552</v>
      </c>
      <c r="E13" s="383">
        <v>44553</v>
      </c>
    </row>
    <row r="14" spans="1:5" s="200" customFormat="1" ht="22.95" customHeight="1">
      <c r="A14" s="384" t="s">
        <v>295</v>
      </c>
      <c r="B14" s="381" t="s">
        <v>304</v>
      </c>
      <c r="C14" s="580" t="s">
        <v>357</v>
      </c>
      <c r="D14" s="382">
        <v>44552</v>
      </c>
      <c r="E14" s="383">
        <v>44553</v>
      </c>
    </row>
    <row r="15" spans="1:5" s="200" customFormat="1" ht="22.95" customHeight="1">
      <c r="A15" s="384" t="s">
        <v>295</v>
      </c>
      <c r="B15" s="381" t="s">
        <v>305</v>
      </c>
      <c r="C15" s="577" t="s">
        <v>358</v>
      </c>
      <c r="D15" s="382">
        <v>44552</v>
      </c>
      <c r="E15" s="383">
        <v>44553</v>
      </c>
    </row>
    <row r="16" spans="1:5" s="200" customFormat="1" ht="22.95" customHeight="1">
      <c r="A16" s="384" t="s">
        <v>290</v>
      </c>
      <c r="B16" s="381" t="s">
        <v>306</v>
      </c>
      <c r="C16" s="578" t="s">
        <v>359</v>
      </c>
      <c r="D16" s="382">
        <v>44552</v>
      </c>
      <c r="E16" s="383">
        <v>44553</v>
      </c>
    </row>
    <row r="17" spans="1:5" s="200" customFormat="1" ht="22.95" customHeight="1">
      <c r="A17" s="384" t="s">
        <v>290</v>
      </c>
      <c r="B17" s="381" t="s">
        <v>307</v>
      </c>
      <c r="C17" s="581" t="s">
        <v>360</v>
      </c>
      <c r="D17" s="382">
        <v>44552</v>
      </c>
      <c r="E17" s="383">
        <v>44553</v>
      </c>
    </row>
    <row r="18" spans="1:5" s="200" customFormat="1" ht="22.95" customHeight="1">
      <c r="A18" s="384" t="s">
        <v>300</v>
      </c>
      <c r="B18" s="381" t="s">
        <v>308</v>
      </c>
      <c r="C18" s="579" t="s">
        <v>361</v>
      </c>
      <c r="D18" s="382">
        <v>44552</v>
      </c>
      <c r="E18" s="383">
        <v>44553</v>
      </c>
    </row>
    <row r="19" spans="1:5" s="200" customFormat="1" ht="22.95" customHeight="1">
      <c r="A19" s="384" t="s">
        <v>300</v>
      </c>
      <c r="B19" s="381" t="s">
        <v>309</v>
      </c>
      <c r="C19" s="582" t="s">
        <v>362</v>
      </c>
      <c r="D19" s="382">
        <v>44552</v>
      </c>
      <c r="E19" s="383">
        <v>44553</v>
      </c>
    </row>
    <row r="20" spans="1:5" s="200" customFormat="1" ht="22.95" customHeight="1">
      <c r="A20" s="384" t="s">
        <v>290</v>
      </c>
      <c r="B20" s="381" t="s">
        <v>310</v>
      </c>
      <c r="C20" s="578" t="s">
        <v>311</v>
      </c>
      <c r="D20" s="382">
        <v>44552</v>
      </c>
      <c r="E20" s="383">
        <v>44552</v>
      </c>
    </row>
    <row r="21" spans="1:5" s="200" customFormat="1" ht="22.95" customHeight="1">
      <c r="A21" s="384" t="s">
        <v>300</v>
      </c>
      <c r="B21" s="381" t="s">
        <v>312</v>
      </c>
      <c r="C21" s="578" t="s">
        <v>313</v>
      </c>
      <c r="D21" s="382">
        <v>44552</v>
      </c>
      <c r="E21" s="383">
        <v>44552</v>
      </c>
    </row>
    <row r="22" spans="1:5" s="200" customFormat="1" ht="22.95" customHeight="1">
      <c r="A22" s="384" t="s">
        <v>290</v>
      </c>
      <c r="B22" s="381" t="s">
        <v>314</v>
      </c>
      <c r="C22" s="578" t="s">
        <v>315</v>
      </c>
      <c r="D22" s="382">
        <v>44551</v>
      </c>
      <c r="E22" s="383">
        <v>44552</v>
      </c>
    </row>
    <row r="23" spans="1:5" s="200" customFormat="1" ht="22.95" customHeight="1">
      <c r="A23" s="384" t="s">
        <v>300</v>
      </c>
      <c r="B23" s="381" t="s">
        <v>316</v>
      </c>
      <c r="C23" s="385" t="s">
        <v>317</v>
      </c>
      <c r="D23" s="382">
        <v>44551</v>
      </c>
      <c r="E23" s="383">
        <v>44552</v>
      </c>
    </row>
    <row r="24" spans="1:5" s="200" customFormat="1" ht="22.95" customHeight="1">
      <c r="A24" s="384" t="s">
        <v>290</v>
      </c>
      <c r="B24" s="381" t="s">
        <v>318</v>
      </c>
      <c r="C24" s="577" t="s">
        <v>319</v>
      </c>
      <c r="D24" s="382">
        <v>44551</v>
      </c>
      <c r="E24" s="383">
        <v>44552</v>
      </c>
    </row>
    <row r="25" spans="1:5" s="200" customFormat="1" ht="22.95" customHeight="1">
      <c r="A25" s="384" t="s">
        <v>290</v>
      </c>
      <c r="B25" s="381" t="s">
        <v>293</v>
      </c>
      <c r="C25" s="580" t="s">
        <v>320</v>
      </c>
      <c r="D25" s="382">
        <v>44551</v>
      </c>
      <c r="E25" s="383">
        <v>44552</v>
      </c>
    </row>
    <row r="26" spans="1:5" s="200" customFormat="1" ht="22.95" customHeight="1">
      <c r="A26" s="384" t="s">
        <v>300</v>
      </c>
      <c r="B26" s="381" t="s">
        <v>321</v>
      </c>
      <c r="C26" s="582" t="s">
        <v>322</v>
      </c>
      <c r="D26" s="382">
        <v>44551</v>
      </c>
      <c r="E26" s="383">
        <v>44552</v>
      </c>
    </row>
    <row r="27" spans="1:5" s="200" customFormat="1" ht="22.95" customHeight="1">
      <c r="A27" s="384" t="s">
        <v>290</v>
      </c>
      <c r="B27" s="381" t="s">
        <v>293</v>
      </c>
      <c r="C27" s="580" t="s">
        <v>323</v>
      </c>
      <c r="D27" s="382">
        <v>44551</v>
      </c>
      <c r="E27" s="383">
        <v>44551</v>
      </c>
    </row>
    <row r="28" spans="1:5" s="200" customFormat="1" ht="22.95" customHeight="1">
      <c r="A28" s="384" t="s">
        <v>290</v>
      </c>
      <c r="B28" s="381" t="s">
        <v>324</v>
      </c>
      <c r="C28" s="578" t="s">
        <v>325</v>
      </c>
      <c r="D28" s="382">
        <v>44551</v>
      </c>
      <c r="E28" s="383">
        <v>44551</v>
      </c>
    </row>
    <row r="29" spans="1:5" s="200" customFormat="1" ht="22.95" customHeight="1">
      <c r="A29" s="384" t="s">
        <v>290</v>
      </c>
      <c r="B29" s="381" t="s">
        <v>324</v>
      </c>
      <c r="C29" s="578" t="s">
        <v>326</v>
      </c>
      <c r="D29" s="382">
        <v>44551</v>
      </c>
      <c r="E29" s="383">
        <v>44551</v>
      </c>
    </row>
    <row r="30" spans="1:5" s="200" customFormat="1" ht="22.95" customHeight="1">
      <c r="A30" s="384" t="s">
        <v>290</v>
      </c>
      <c r="B30" s="381" t="s">
        <v>327</v>
      </c>
      <c r="C30" s="578" t="s">
        <v>328</v>
      </c>
      <c r="D30" s="382">
        <v>44551</v>
      </c>
      <c r="E30" s="383">
        <v>44551</v>
      </c>
    </row>
    <row r="31" spans="1:5" s="200" customFormat="1" ht="22.95" customHeight="1">
      <c r="A31" s="384" t="s">
        <v>290</v>
      </c>
      <c r="B31" s="381" t="s">
        <v>329</v>
      </c>
      <c r="C31" s="580" t="s">
        <v>330</v>
      </c>
      <c r="D31" s="382">
        <v>44550</v>
      </c>
      <c r="E31" s="383">
        <v>44551</v>
      </c>
    </row>
    <row r="32" spans="1:5" s="200" customFormat="1" ht="22.95" customHeight="1">
      <c r="A32" s="384" t="s">
        <v>290</v>
      </c>
      <c r="B32" s="381" t="s">
        <v>331</v>
      </c>
      <c r="C32" s="577" t="s">
        <v>332</v>
      </c>
      <c r="D32" s="382">
        <v>44550</v>
      </c>
      <c r="E32" s="383">
        <v>44551</v>
      </c>
    </row>
    <row r="33" spans="1:5" s="200" customFormat="1" ht="22.95" customHeight="1">
      <c r="A33" s="384" t="s">
        <v>300</v>
      </c>
      <c r="B33" s="381" t="s">
        <v>333</v>
      </c>
      <c r="C33" s="579" t="s">
        <v>334</v>
      </c>
      <c r="D33" s="382">
        <v>44550</v>
      </c>
      <c r="E33" s="383">
        <v>44551</v>
      </c>
    </row>
    <row r="34" spans="1:5" s="200" customFormat="1" ht="22.95" customHeight="1">
      <c r="A34" s="384" t="s">
        <v>290</v>
      </c>
      <c r="B34" s="381" t="s">
        <v>335</v>
      </c>
      <c r="C34" s="578" t="s">
        <v>336</v>
      </c>
      <c r="D34" s="382">
        <v>44550</v>
      </c>
      <c r="E34" s="383">
        <v>44550</v>
      </c>
    </row>
    <row r="35" spans="1:5" s="200" customFormat="1" ht="22.95" customHeight="1">
      <c r="A35" s="384" t="s">
        <v>295</v>
      </c>
      <c r="B35" s="381" t="s">
        <v>337</v>
      </c>
      <c r="C35" s="580" t="s">
        <v>338</v>
      </c>
      <c r="D35" s="382">
        <v>44550</v>
      </c>
      <c r="E35" s="383">
        <v>44550</v>
      </c>
    </row>
    <row r="36" spans="1:5" s="200" customFormat="1" ht="22.95" customHeight="1">
      <c r="A36" s="384" t="s">
        <v>290</v>
      </c>
      <c r="B36" s="381" t="s">
        <v>339</v>
      </c>
      <c r="C36" s="580" t="s">
        <v>340</v>
      </c>
      <c r="D36" s="382">
        <v>44550</v>
      </c>
      <c r="E36" s="383">
        <v>44550</v>
      </c>
    </row>
    <row r="37" spans="1:5" s="200" customFormat="1" ht="22.95" hidden="1" customHeight="1">
      <c r="A37" s="384" t="s">
        <v>290</v>
      </c>
      <c r="B37" s="381" t="s">
        <v>341</v>
      </c>
      <c r="C37" s="385" t="s">
        <v>342</v>
      </c>
      <c r="D37" s="382">
        <v>44550</v>
      </c>
      <c r="E37" s="383">
        <v>44550</v>
      </c>
    </row>
    <row r="38" spans="1:5" s="200" customFormat="1" ht="22.95" hidden="1" customHeight="1">
      <c r="A38" s="384" t="s">
        <v>300</v>
      </c>
      <c r="B38" s="381" t="s">
        <v>343</v>
      </c>
      <c r="C38" s="385" t="s">
        <v>344</v>
      </c>
      <c r="D38" s="382">
        <v>44550</v>
      </c>
      <c r="E38" s="383">
        <v>44550</v>
      </c>
    </row>
    <row r="39" spans="1:5" s="200" customFormat="1" ht="22.95" hidden="1" customHeight="1">
      <c r="A39" s="384"/>
      <c r="B39" s="381"/>
      <c r="C39" s="385"/>
      <c r="D39" s="382"/>
      <c r="E39" s="383"/>
    </row>
    <row r="40" spans="1:5" s="200" customFormat="1" ht="22.95" hidden="1" customHeight="1">
      <c r="A40" s="384"/>
      <c r="B40" s="381"/>
      <c r="C40" s="385"/>
      <c r="D40" s="382"/>
      <c r="E40" s="383"/>
    </row>
    <row r="41" spans="1:5" s="200" customFormat="1" ht="22.95" hidden="1" customHeight="1">
      <c r="A41" s="384"/>
      <c r="B41" s="381"/>
      <c r="C41" s="385"/>
      <c r="D41" s="382"/>
      <c r="E41" s="383"/>
    </row>
    <row r="42" spans="1:5" s="200" customFormat="1" ht="22.95" hidden="1" customHeight="1">
      <c r="A42" s="384"/>
      <c r="B42" s="381"/>
      <c r="C42" s="385"/>
      <c r="D42" s="382"/>
      <c r="E42" s="383"/>
    </row>
    <row r="43" spans="1:5" s="200" customFormat="1" ht="22.95" hidden="1" customHeight="1">
      <c r="A43" s="384"/>
      <c r="B43" s="381"/>
      <c r="C43" s="385"/>
      <c r="D43" s="382"/>
      <c r="E43" s="383"/>
    </row>
    <row r="44" spans="1:5" s="200" customFormat="1" ht="22.95" hidden="1" customHeight="1">
      <c r="A44" s="384"/>
      <c r="B44" s="381"/>
      <c r="C44" s="385"/>
      <c r="D44" s="382"/>
      <c r="E44" s="383"/>
    </row>
    <row r="45" spans="1:5" s="200" customFormat="1" ht="22.2" customHeight="1" thickBot="1">
      <c r="A45" s="343"/>
      <c r="B45" s="344"/>
      <c r="C45" s="344"/>
      <c r="D45" s="338"/>
      <c r="E45" s="339"/>
    </row>
    <row r="46" spans="1:5" s="200" customFormat="1" ht="22.2" customHeight="1">
      <c r="A46" s="340"/>
      <c r="B46" s="341"/>
      <c r="C46" s="342"/>
      <c r="D46" s="341"/>
      <c r="E46" s="341"/>
    </row>
    <row r="47" spans="1:5" s="200" customFormat="1" ht="18" customHeight="1">
      <c r="A47" s="332"/>
      <c r="B47" s="333"/>
      <c r="C47" s="248" t="s">
        <v>239</v>
      </c>
      <c r="D47" s="334"/>
      <c r="E47" s="334"/>
    </row>
    <row r="48" spans="1:5" ht="18.75" customHeight="1">
      <c r="A48" s="48"/>
      <c r="B48" s="48"/>
      <c r="C48" s="48"/>
      <c r="D48" s="48"/>
      <c r="E48" s="48"/>
    </row>
    <row r="49" spans="1:11" ht="9" customHeight="1">
      <c r="A49" s="49"/>
      <c r="B49" s="50"/>
      <c r="C49" s="249"/>
      <c r="D49" s="51"/>
      <c r="E49" s="51"/>
    </row>
    <row r="50" spans="1:11" s="52" customFormat="1" ht="20.25" customHeight="1">
      <c r="A50" s="202" t="s">
        <v>178</v>
      </c>
      <c r="B50" s="202"/>
      <c r="C50" s="202"/>
      <c r="D50" s="65"/>
      <c r="E50" s="65"/>
    </row>
    <row r="51" spans="1:11" s="52" customFormat="1" ht="20.25" customHeight="1">
      <c r="A51" s="847" t="s">
        <v>27</v>
      </c>
      <c r="B51" s="847"/>
      <c r="C51" s="847"/>
      <c r="D51" s="66"/>
      <c r="E51" s="66"/>
      <c r="J51" s="201"/>
      <c r="K51" s="201"/>
    </row>
  </sheetData>
  <mergeCells count="1">
    <mergeCell ref="A51:C51"/>
  </mergeCells>
  <phoneticPr fontId="31"/>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5"/>
  <sheetViews>
    <sheetView zoomScale="91" zoomScaleNormal="91" zoomScaleSheetLayoutView="100" workbookViewId="0">
      <selection activeCell="A11" sqref="A11:XFD11"/>
    </sheetView>
  </sheetViews>
  <sheetFormatPr defaultColWidth="9" defaultRowHeight="16.8" customHeight="1"/>
  <cols>
    <col min="1" max="13" width="9" style="1"/>
    <col min="14" max="14" width="108.6640625" style="1" customWidth="1"/>
    <col min="15" max="15" width="26.88671875" style="14" customWidth="1"/>
    <col min="16" max="16384" width="9" style="1"/>
  </cols>
  <sheetData>
    <row r="1" spans="1:16" ht="43.8" customHeight="1" thickBot="1">
      <c r="A1" s="868" t="s">
        <v>366</v>
      </c>
      <c r="B1" s="869"/>
      <c r="C1" s="869"/>
      <c r="D1" s="869"/>
      <c r="E1" s="869"/>
      <c r="F1" s="869"/>
      <c r="G1" s="869"/>
      <c r="H1" s="869"/>
      <c r="I1" s="869"/>
      <c r="J1" s="869"/>
      <c r="K1" s="869"/>
      <c r="L1" s="869"/>
      <c r="M1" s="869"/>
      <c r="N1" s="870"/>
    </row>
    <row r="2" spans="1:16" s="400" customFormat="1" ht="47.4" customHeight="1" thickBot="1">
      <c r="A2" s="878" t="s">
        <v>435</v>
      </c>
      <c r="B2" s="879"/>
      <c r="C2" s="879"/>
      <c r="D2" s="879"/>
      <c r="E2" s="879"/>
      <c r="F2" s="879"/>
      <c r="G2" s="879"/>
      <c r="H2" s="879"/>
      <c r="I2" s="879"/>
      <c r="J2" s="879"/>
      <c r="K2" s="879"/>
      <c r="L2" s="879"/>
      <c r="M2" s="879"/>
      <c r="N2" s="880"/>
      <c r="O2" s="14"/>
    </row>
    <row r="3" spans="1:16" s="400" customFormat="1" ht="202.2" customHeight="1" thickBot="1">
      <c r="A3" s="881" t="s">
        <v>436</v>
      </c>
      <c r="B3" s="882"/>
      <c r="C3" s="882"/>
      <c r="D3" s="882"/>
      <c r="E3" s="882"/>
      <c r="F3" s="882"/>
      <c r="G3" s="882"/>
      <c r="H3" s="882"/>
      <c r="I3" s="882"/>
      <c r="J3" s="882"/>
      <c r="K3" s="882"/>
      <c r="L3" s="882"/>
      <c r="M3" s="882"/>
      <c r="N3" s="883"/>
      <c r="O3" s="14"/>
    </row>
    <row r="4" spans="1:16" ht="43.2" customHeight="1">
      <c r="A4" s="872" t="s">
        <v>437</v>
      </c>
      <c r="B4" s="873"/>
      <c r="C4" s="873"/>
      <c r="D4" s="873"/>
      <c r="E4" s="873"/>
      <c r="F4" s="873"/>
      <c r="G4" s="873"/>
      <c r="H4" s="873"/>
      <c r="I4" s="873"/>
      <c r="J4" s="873"/>
      <c r="K4" s="873"/>
      <c r="L4" s="873"/>
      <c r="M4" s="873"/>
      <c r="N4" s="874"/>
    </row>
    <row r="5" spans="1:16" ht="181.8" customHeight="1" thickBot="1">
      <c r="A5" s="875" t="s">
        <v>438</v>
      </c>
      <c r="B5" s="876"/>
      <c r="C5" s="876"/>
      <c r="D5" s="876"/>
      <c r="E5" s="876"/>
      <c r="F5" s="876"/>
      <c r="G5" s="876"/>
      <c r="H5" s="876"/>
      <c r="I5" s="876"/>
      <c r="J5" s="876"/>
      <c r="K5" s="876"/>
      <c r="L5" s="876"/>
      <c r="M5" s="876"/>
      <c r="N5" s="877"/>
      <c r="O5" s="61"/>
    </row>
    <row r="6" spans="1:16" ht="34.200000000000003" customHeight="1">
      <c r="A6" s="871" t="s">
        <v>439</v>
      </c>
      <c r="B6" s="855"/>
      <c r="C6" s="855"/>
      <c r="D6" s="855"/>
      <c r="E6" s="855"/>
      <c r="F6" s="855"/>
      <c r="G6" s="855"/>
      <c r="H6" s="855"/>
      <c r="I6" s="855"/>
      <c r="J6" s="855"/>
      <c r="K6" s="855"/>
      <c r="L6" s="855"/>
      <c r="M6" s="855"/>
      <c r="N6" s="856"/>
    </row>
    <row r="7" spans="1:16" ht="262.8" customHeight="1" thickBot="1">
      <c r="A7" s="857" t="s">
        <v>440</v>
      </c>
      <c r="B7" s="858"/>
      <c r="C7" s="858"/>
      <c r="D7" s="858"/>
      <c r="E7" s="858"/>
      <c r="F7" s="858"/>
      <c r="G7" s="858"/>
      <c r="H7" s="858"/>
      <c r="I7" s="858"/>
      <c r="J7" s="858"/>
      <c r="K7" s="858"/>
      <c r="L7" s="858"/>
      <c r="M7" s="858"/>
      <c r="N7" s="859"/>
      <c r="O7" s="55"/>
    </row>
    <row r="8" spans="1:16" ht="33.6" customHeight="1">
      <c r="A8" s="865" t="s">
        <v>441</v>
      </c>
      <c r="B8" s="866"/>
      <c r="C8" s="866"/>
      <c r="D8" s="866"/>
      <c r="E8" s="866"/>
      <c r="F8" s="866"/>
      <c r="G8" s="866"/>
      <c r="H8" s="866"/>
      <c r="I8" s="866"/>
      <c r="J8" s="866"/>
      <c r="K8" s="866"/>
      <c r="L8" s="866"/>
      <c r="M8" s="866"/>
      <c r="N8" s="867"/>
    </row>
    <row r="9" spans="1:16" ht="245.4" customHeight="1" thickBot="1">
      <c r="A9" s="848" t="s">
        <v>442</v>
      </c>
      <c r="B9" s="849"/>
      <c r="C9" s="849"/>
      <c r="D9" s="849"/>
      <c r="E9" s="849"/>
      <c r="F9" s="849"/>
      <c r="G9" s="849"/>
      <c r="H9" s="849"/>
      <c r="I9" s="849"/>
      <c r="J9" s="849"/>
      <c r="K9" s="849"/>
      <c r="L9" s="849"/>
      <c r="M9" s="849"/>
      <c r="N9" s="850"/>
      <c r="O9" s="61"/>
    </row>
    <row r="10" spans="1:16" s="203" customFormat="1" ht="45" customHeight="1">
      <c r="A10" s="854" t="s">
        <v>443</v>
      </c>
      <c r="B10" s="855"/>
      <c r="C10" s="855"/>
      <c r="D10" s="855"/>
      <c r="E10" s="855"/>
      <c r="F10" s="855"/>
      <c r="G10" s="855"/>
      <c r="H10" s="855"/>
      <c r="I10" s="855"/>
      <c r="J10" s="855"/>
      <c r="K10" s="855"/>
      <c r="L10" s="855"/>
      <c r="M10" s="855"/>
      <c r="N10" s="856"/>
      <c r="O10" s="61"/>
    </row>
    <row r="11" spans="1:16" s="203" customFormat="1" ht="375.6" customHeight="1" thickBot="1">
      <c r="A11" s="857" t="s">
        <v>444</v>
      </c>
      <c r="B11" s="858"/>
      <c r="C11" s="858"/>
      <c r="D11" s="858"/>
      <c r="E11" s="858"/>
      <c r="F11" s="858"/>
      <c r="G11" s="858"/>
      <c r="H11" s="858"/>
      <c r="I11" s="858"/>
      <c r="J11" s="858"/>
      <c r="K11" s="858"/>
      <c r="L11" s="858"/>
      <c r="M11" s="858"/>
      <c r="N11" s="859"/>
      <c r="O11" s="61"/>
    </row>
    <row r="12" spans="1:16" s="150" customFormat="1" ht="44.4" customHeight="1">
      <c r="A12" s="146"/>
      <c r="B12" s="147"/>
      <c r="C12" s="147"/>
      <c r="D12" s="147"/>
      <c r="E12" s="147"/>
      <c r="F12" s="147"/>
      <c r="G12" s="147"/>
      <c r="H12" s="147"/>
      <c r="I12" s="147"/>
      <c r="J12" s="147"/>
      <c r="K12" s="147"/>
      <c r="L12" s="147"/>
      <c r="M12" s="147"/>
      <c r="N12" s="148"/>
      <c r="O12" s="149"/>
    </row>
    <row r="13" spans="1:16" s="150" customFormat="1" ht="40.200000000000003" customHeight="1" thickBot="1">
      <c r="A13" s="146"/>
      <c r="B13" s="147"/>
      <c r="C13" s="147"/>
      <c r="D13" s="147"/>
      <c r="E13" s="147"/>
      <c r="F13" s="147"/>
      <c r="G13" s="147"/>
      <c r="H13" s="147"/>
      <c r="I13" s="147"/>
      <c r="J13" s="147"/>
      <c r="K13" s="147"/>
      <c r="L13" s="147"/>
      <c r="M13" s="147"/>
      <c r="N13" s="148"/>
      <c r="O13" s="149"/>
    </row>
    <row r="14" spans="1:16" ht="49.2" customHeight="1">
      <c r="A14" s="860" t="s">
        <v>365</v>
      </c>
      <c r="B14" s="860"/>
      <c r="C14" s="860"/>
      <c r="D14" s="860"/>
      <c r="E14" s="860"/>
      <c r="F14" s="860"/>
      <c r="G14" s="860"/>
      <c r="H14" s="860"/>
      <c r="I14" s="860"/>
      <c r="J14" s="860"/>
      <c r="K14" s="860"/>
      <c r="L14" s="860"/>
      <c r="M14" s="860"/>
      <c r="N14" s="861"/>
      <c r="P14" s="56"/>
    </row>
    <row r="15" spans="1:16" ht="262.8" customHeight="1" thickBot="1">
      <c r="A15" s="851" t="s">
        <v>262</v>
      </c>
      <c r="B15" s="852"/>
      <c r="C15" s="852"/>
      <c r="D15" s="852"/>
      <c r="E15" s="852"/>
      <c r="F15" s="852"/>
      <c r="G15" s="852"/>
      <c r="H15" s="852"/>
      <c r="I15" s="852"/>
      <c r="J15" s="852"/>
      <c r="K15" s="852"/>
      <c r="L15" s="852"/>
      <c r="M15" s="852"/>
      <c r="N15" s="853"/>
      <c r="O15" s="68" t="s">
        <v>220</v>
      </c>
      <c r="P15" s="56"/>
    </row>
    <row r="16" spans="1:16" s="331" customFormat="1" ht="61.8" customHeight="1" thickBot="1">
      <c r="A16" s="862" t="s">
        <v>263</v>
      </c>
      <c r="B16" s="863"/>
      <c r="C16" s="863"/>
      <c r="D16" s="863"/>
      <c r="E16" s="863"/>
      <c r="F16" s="863"/>
      <c r="G16" s="863"/>
      <c r="H16" s="863"/>
      <c r="I16" s="863"/>
      <c r="J16" s="863"/>
      <c r="K16" s="863"/>
      <c r="L16" s="863"/>
      <c r="M16" s="863"/>
      <c r="N16" s="864"/>
      <c r="O16" s="14"/>
      <c r="P16" s="56"/>
    </row>
    <row r="17" spans="1:16" ht="50.4" customHeight="1" thickBot="1">
      <c r="A17" s="62"/>
      <c r="B17" s="63"/>
      <c r="C17" s="63"/>
      <c r="D17" s="63"/>
      <c r="E17" s="63"/>
      <c r="F17" s="63"/>
      <c r="G17" s="63"/>
      <c r="H17" s="63"/>
      <c r="I17" s="63"/>
      <c r="J17" s="63"/>
      <c r="K17" s="63"/>
      <c r="L17" s="63"/>
      <c r="M17" s="63"/>
      <c r="N17" s="64"/>
      <c r="P17" s="56"/>
    </row>
    <row r="18" spans="1:16" ht="45.6" customHeight="1">
      <c r="A18" s="812" t="s">
        <v>28</v>
      </c>
      <c r="B18" s="813"/>
      <c r="C18" s="813"/>
      <c r="D18" s="813"/>
      <c r="E18" s="813"/>
      <c r="F18" s="813"/>
      <c r="G18" s="813"/>
      <c r="H18" s="813"/>
      <c r="I18" s="813"/>
      <c r="J18" s="813"/>
      <c r="K18" s="813"/>
      <c r="L18" s="813"/>
      <c r="M18" s="813"/>
      <c r="N18" s="813"/>
      <c r="O18" s="57"/>
      <c r="P18" s="52"/>
    </row>
    <row r="19" spans="1:16" ht="40.200000000000003" customHeight="1">
      <c r="A19" s="814" t="s">
        <v>27</v>
      </c>
      <c r="B19" s="815"/>
      <c r="C19" s="815"/>
      <c r="D19" s="815"/>
      <c r="E19" s="815"/>
      <c r="F19" s="815"/>
      <c r="G19" s="815"/>
      <c r="H19" s="815"/>
      <c r="I19" s="815"/>
      <c r="J19" s="815"/>
      <c r="K19" s="815"/>
      <c r="L19" s="815"/>
      <c r="M19" s="815"/>
      <c r="N19" s="815"/>
      <c r="O19" s="57"/>
      <c r="P19" s="52"/>
    </row>
    <row r="20" spans="1:16" ht="18.600000000000001" customHeight="1"/>
    <row r="21" spans="1:16" ht="18.600000000000001" customHeight="1"/>
    <row r="22" spans="1:16" ht="18.600000000000001" customHeight="1"/>
    <row r="23" spans="1:16" ht="18.600000000000001" customHeight="1"/>
    <row r="24" spans="1:16" ht="18.600000000000001" customHeight="1"/>
    <row r="25" spans="1:16" ht="18.600000000000001" customHeight="1"/>
    <row r="26" spans="1:16" ht="18.600000000000001" customHeight="1"/>
    <row r="27" spans="1:16" ht="18.600000000000001" customHeight="1"/>
    <row r="28" spans="1:16" ht="18.600000000000001" customHeight="1"/>
    <row r="29" spans="1:16" ht="18.600000000000001" customHeight="1"/>
    <row r="30" spans="1:16" ht="18.600000000000001" customHeight="1"/>
    <row r="31" spans="1:16" ht="18.600000000000001" customHeight="1"/>
    <row r="32" spans="1:16"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row r="1025" ht="18.600000000000001" customHeight="1"/>
  </sheetData>
  <mergeCells count="16">
    <mergeCell ref="A8:N8"/>
    <mergeCell ref="A1:N1"/>
    <mergeCell ref="A6:N6"/>
    <mergeCell ref="A7:N7"/>
    <mergeCell ref="A4:N4"/>
    <mergeCell ref="A5:N5"/>
    <mergeCell ref="A2:N2"/>
    <mergeCell ref="A3:N3"/>
    <mergeCell ref="A9:N9"/>
    <mergeCell ref="A19:N19"/>
    <mergeCell ref="A18:N18"/>
    <mergeCell ref="A15:N15"/>
    <mergeCell ref="A10:N10"/>
    <mergeCell ref="A11:N11"/>
    <mergeCell ref="A14:N14"/>
    <mergeCell ref="A16:N16"/>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37"/>
  <sheetViews>
    <sheetView view="pageBreakPreview" zoomScale="75" zoomScaleNormal="75" zoomScaleSheetLayoutView="75" workbookViewId="0">
      <selection activeCell="F15" sqref="F14:F15"/>
    </sheetView>
  </sheetViews>
  <sheetFormatPr defaultColWidth="9" defaultRowHeight="14.4"/>
  <cols>
    <col min="1" max="1" width="231.88671875" style="6" customWidth="1"/>
    <col min="2" max="2" width="33.109375" style="4" hidden="1" customWidth="1"/>
    <col min="3" max="3" width="23.109375" style="5" hidden="1" customWidth="1"/>
    <col min="4" max="16384" width="9" style="7"/>
  </cols>
  <sheetData>
    <row r="1" spans="1:14" s="60" customFormat="1" ht="46.2" customHeight="1" thickBot="1">
      <c r="A1" s="225" t="s">
        <v>289</v>
      </c>
      <c r="B1" s="58" t="s">
        <v>0</v>
      </c>
      <c r="C1" s="59" t="s">
        <v>2</v>
      </c>
    </row>
    <row r="2" spans="1:14" s="56" customFormat="1" ht="53.25" customHeight="1">
      <c r="A2" s="335" t="s">
        <v>445</v>
      </c>
      <c r="B2" s="3"/>
      <c r="C2" s="884"/>
    </row>
    <row r="3" spans="1:14" s="56" customFormat="1" ht="263.39999999999998" customHeight="1">
      <c r="A3" s="321" t="s">
        <v>446</v>
      </c>
      <c r="B3" s="69"/>
      <c r="C3" s="885"/>
    </row>
    <row r="4" spans="1:14" s="56" customFormat="1" ht="46.2" customHeight="1" thickBot="1">
      <c r="A4" s="189" t="s">
        <v>447</v>
      </c>
    </row>
    <row r="5" spans="1:14" s="56" customFormat="1" ht="53.25" customHeight="1">
      <c r="A5" s="368" t="s">
        <v>448</v>
      </c>
      <c r="B5" s="3"/>
      <c r="C5" s="884"/>
    </row>
    <row r="6" spans="1:14" s="56" customFormat="1" ht="103.2" customHeight="1">
      <c r="A6" s="408" t="s">
        <v>449</v>
      </c>
      <c r="B6" s="69"/>
      <c r="C6" s="885"/>
      <c r="D6" t="s">
        <v>220</v>
      </c>
    </row>
    <row r="7" spans="1:14" s="56" customFormat="1" ht="43.2" customHeight="1" thickBot="1">
      <c r="A7" s="189" t="s">
        <v>450</v>
      </c>
    </row>
    <row r="8" spans="1:14" s="56" customFormat="1" ht="53.25" hidden="1" customHeight="1">
      <c r="A8" s="336"/>
      <c r="B8" s="297"/>
      <c r="C8" s="884"/>
    </row>
    <row r="9" spans="1:14" s="56" customFormat="1" ht="409.2" hidden="1" customHeight="1">
      <c r="A9" s="322"/>
      <c r="B9" s="298"/>
      <c r="C9" s="885"/>
    </row>
    <row r="10" spans="1:14" s="56" customFormat="1" ht="40.200000000000003" hidden="1" customHeight="1" thickBot="1">
      <c r="A10" s="299"/>
    </row>
    <row r="11" spans="1:14" s="56" customFormat="1" ht="53.25" hidden="1" customHeight="1">
      <c r="A11" s="371"/>
      <c r="B11" s="369"/>
      <c r="C11" s="369"/>
      <c r="D11" s="369"/>
      <c r="E11" s="369"/>
      <c r="F11" s="369"/>
      <c r="G11" s="369"/>
      <c r="H11" s="369"/>
      <c r="I11" s="369"/>
      <c r="J11" s="369"/>
      <c r="K11" s="369"/>
      <c r="L11" s="369"/>
      <c r="M11" s="369"/>
      <c r="N11" s="370"/>
    </row>
    <row r="12" spans="1:14" s="56" customFormat="1" ht="249.6" hidden="1" customHeight="1" thickBot="1">
      <c r="A12" s="386"/>
      <c r="B12" s="387"/>
      <c r="C12" s="387"/>
      <c r="D12" s="387"/>
      <c r="E12" s="387"/>
      <c r="F12" s="387"/>
      <c r="G12" s="387"/>
      <c r="H12" s="387"/>
      <c r="I12" s="387"/>
      <c r="J12" s="387"/>
      <c r="K12" s="387"/>
      <c r="L12" s="387"/>
      <c r="M12" s="387"/>
      <c r="N12" s="388"/>
    </row>
    <row r="13" spans="1:14" s="56" customFormat="1" ht="42.6" hidden="1" customHeight="1" thickBot="1">
      <c r="A13" s="189"/>
    </row>
    <row r="14" spans="1:14" s="56" customFormat="1" ht="42.6" customHeight="1">
      <c r="A14" s="337"/>
    </row>
    <row r="15" spans="1:14" s="56" customFormat="1" ht="39" customHeight="1">
      <c r="A15" s="56" t="s">
        <v>227</v>
      </c>
    </row>
    <row r="16" spans="1:14" s="56" customFormat="1" ht="32.25" customHeight="1">
      <c r="A16" s="56" t="s">
        <v>228</v>
      </c>
    </row>
    <row r="17" spans="1:3" s="56" customFormat="1" ht="36.75" customHeight="1">
      <c r="A17" s="6"/>
      <c r="B17" s="4"/>
      <c r="C17" s="5"/>
    </row>
    <row r="18" spans="1:3" s="56" customFormat="1" ht="33" customHeight="1">
      <c r="A18" s="6"/>
      <c r="B18" s="4"/>
      <c r="C18" s="5"/>
    </row>
    <row r="19" spans="1:3" s="56" customFormat="1" ht="36.75" customHeight="1">
      <c r="A19" s="6"/>
      <c r="B19" s="4"/>
      <c r="C19" s="5"/>
    </row>
    <row r="20" spans="1:3" s="56" customFormat="1" ht="36.75" customHeight="1">
      <c r="A20" s="6"/>
      <c r="B20" s="4"/>
      <c r="C20" s="5"/>
    </row>
    <row r="21" spans="1:3" s="56" customFormat="1" ht="25.5" customHeight="1">
      <c r="A21" s="6"/>
      <c r="B21" s="4"/>
      <c r="C21" s="5"/>
    </row>
    <row r="22" spans="1:3" s="56" customFormat="1" ht="32.25" customHeight="1">
      <c r="A22" s="6"/>
      <c r="B22" s="4"/>
      <c r="C22" s="5"/>
    </row>
    <row r="23" spans="1:3" s="56" customFormat="1" ht="30.75" customHeight="1">
      <c r="A23" s="6"/>
      <c r="B23" s="4"/>
      <c r="C23" s="5"/>
    </row>
    <row r="24" spans="1:3" s="56" customFormat="1" ht="42.75" customHeight="1">
      <c r="A24" s="6"/>
      <c r="B24" s="4"/>
      <c r="C24" s="5"/>
    </row>
    <row r="25" spans="1:3" s="56" customFormat="1" ht="43.5" customHeight="1">
      <c r="A25" s="6"/>
      <c r="B25" s="4"/>
      <c r="C25" s="5"/>
    </row>
    <row r="26" spans="1:3" s="56" customFormat="1" ht="27.75" customHeight="1">
      <c r="A26" s="6"/>
      <c r="B26" s="4"/>
      <c r="C26" s="5"/>
    </row>
    <row r="27" spans="1:3" s="56" customFormat="1" ht="30.75" customHeight="1">
      <c r="A27" s="6"/>
      <c r="B27" s="4"/>
      <c r="C27" s="5"/>
    </row>
    <row r="28" spans="1:3" s="8" customFormat="1" ht="29.25" customHeight="1">
      <c r="A28" s="6"/>
      <c r="B28" s="4"/>
      <c r="C28" s="5"/>
    </row>
    <row r="29" spans="1:3" ht="27" customHeight="1"/>
    <row r="30" spans="1:3" ht="27" customHeight="1"/>
    <row r="31" spans="1:3" s="56" customFormat="1" ht="27" customHeight="1">
      <c r="A31" s="6"/>
      <c r="B31" s="4"/>
      <c r="C31" s="5"/>
    </row>
    <row r="32" spans="1:3" s="56" customFormat="1" ht="27" customHeight="1">
      <c r="A32" s="6"/>
      <c r="B32" s="4"/>
      <c r="C32" s="5"/>
    </row>
    <row r="33" spans="1:3" s="56" customFormat="1" ht="27" customHeight="1">
      <c r="A33" s="6"/>
      <c r="B33" s="4"/>
      <c r="C33" s="5"/>
    </row>
    <row r="34" spans="1:3" s="56" customFormat="1" ht="27" customHeight="1">
      <c r="A34" s="6"/>
      <c r="B34" s="4"/>
      <c r="C34" s="5"/>
    </row>
    <row r="35" spans="1:3" s="56" customFormat="1" ht="27" customHeight="1">
      <c r="A35" s="6"/>
      <c r="B35" s="4"/>
      <c r="C35" s="5"/>
    </row>
    <row r="36" spans="1:3" s="56" customFormat="1" ht="27" customHeight="1">
      <c r="A36" s="6"/>
      <c r="B36" s="4"/>
      <c r="C36" s="5"/>
    </row>
    <row r="37" spans="1:3" s="56" customFormat="1" ht="27" customHeight="1">
      <c r="A37" s="6"/>
      <c r="B37" s="4"/>
      <c r="C37" s="5"/>
    </row>
  </sheetData>
  <mergeCells count="3">
    <mergeCell ref="C2:C3"/>
    <mergeCell ref="C5:C6"/>
    <mergeCell ref="C8:C9"/>
  </mergeCells>
  <phoneticPr fontId="16"/>
  <hyperlinks>
    <hyperlink ref="A4" r:id="rId1" xr:uid="{A8B5B82E-0E19-473D-B2D2-1650E0EBA6CB}"/>
    <hyperlink ref="A7" r:id="rId2" xr:uid="{4EE73B3E-F817-4BDF-A927-B7AC67E4D9D1}"/>
  </hyperlinks>
  <pageMargins left="0" right="0" top="0.19685039370078741" bottom="0.39370078740157483" header="0" footer="0.19685039370078741"/>
  <pageSetup paperSize="8" scale="55"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61E0-C409-4505-9502-76758B85CCC6}">
  <dimension ref="A1:AB104"/>
  <sheetViews>
    <sheetView zoomScale="94" zoomScaleNormal="94" workbookViewId="0">
      <selection activeCell="Y3" sqref="Y3"/>
    </sheetView>
  </sheetViews>
  <sheetFormatPr defaultColWidth="8.88671875" defaultRowHeight="13.2"/>
  <cols>
    <col min="1" max="1" width="3.109375" style="204" customWidth="1"/>
    <col min="2" max="2" width="2.6640625" style="204" customWidth="1"/>
    <col min="3" max="3" width="8.88671875" style="204"/>
    <col min="4" max="5" width="14.77734375" style="204" customWidth="1"/>
    <col min="6" max="6" width="14.77734375" style="418" customWidth="1"/>
    <col min="7" max="7" width="8.88671875" style="418"/>
    <col min="8" max="8" width="5.21875" style="418" customWidth="1"/>
    <col min="9" max="10" width="8.88671875" style="204"/>
    <col min="11" max="11" width="6.33203125" style="204" customWidth="1"/>
    <col min="12" max="14" width="8.88671875" style="204"/>
    <col min="15" max="15" width="4.33203125" style="204" customWidth="1"/>
    <col min="16" max="16" width="6.44140625" style="204" customWidth="1"/>
    <col min="17" max="27" width="8.88671875" style="204"/>
    <col min="28" max="28" width="5.44140625" style="204" customWidth="1"/>
    <col min="29" max="16384" width="8.88671875" style="204"/>
  </cols>
  <sheetData>
    <row r="1" spans="1:28" ht="39.6" customHeight="1">
      <c r="A1" s="410"/>
      <c r="B1" s="410"/>
      <c r="C1" s="410"/>
      <c r="D1" s="410"/>
      <c r="E1" s="633" t="s">
        <v>270</v>
      </c>
      <c r="F1" s="633"/>
      <c r="G1" s="633"/>
      <c r="H1" s="633"/>
      <c r="I1" s="633"/>
      <c r="J1" s="633"/>
      <c r="K1" s="634" t="s">
        <v>271</v>
      </c>
      <c r="L1" s="634"/>
      <c r="M1" s="634"/>
      <c r="N1" s="634"/>
      <c r="O1" s="634"/>
      <c r="P1" s="634"/>
      <c r="Q1" s="634"/>
      <c r="R1" s="410"/>
      <c r="S1" s="410"/>
      <c r="T1" s="410"/>
      <c r="U1" s="410"/>
      <c r="V1" s="410"/>
      <c r="W1" s="411"/>
      <c r="X1" s="411"/>
      <c r="Y1" s="411"/>
      <c r="Z1" s="411"/>
      <c r="AA1" s="411"/>
      <c r="AB1" s="411"/>
    </row>
    <row r="2" spans="1:28" ht="37.200000000000003" customHeight="1">
      <c r="A2" s="410"/>
      <c r="B2" s="410"/>
      <c r="C2" s="410"/>
      <c r="D2" s="410"/>
      <c r="E2" s="410"/>
      <c r="F2" s="410"/>
      <c r="G2" s="410"/>
      <c r="H2" s="410"/>
      <c r="I2" s="410"/>
      <c r="J2" s="410"/>
      <c r="K2" s="410"/>
      <c r="L2" s="410"/>
      <c r="M2" s="410"/>
      <c r="N2" s="410"/>
      <c r="O2" s="410"/>
      <c r="P2" s="410"/>
      <c r="Q2" s="410"/>
      <c r="R2" s="410"/>
      <c r="S2" s="410"/>
      <c r="T2" s="553"/>
      <c r="U2" s="411"/>
      <c r="V2" s="411"/>
      <c r="W2" s="411"/>
      <c r="X2" s="411"/>
      <c r="Y2" s="411"/>
      <c r="Z2" s="411"/>
      <c r="AA2" s="411"/>
      <c r="AB2" s="411"/>
    </row>
    <row r="3" spans="1:28" ht="32.4" customHeight="1">
      <c r="A3" s="410"/>
      <c r="B3" s="410"/>
      <c r="C3" s="410"/>
      <c r="D3" s="410"/>
      <c r="E3" s="410"/>
      <c r="F3" s="410"/>
      <c r="G3" s="410"/>
      <c r="H3" s="410"/>
      <c r="I3" s="410"/>
      <c r="J3" s="410"/>
      <c r="K3" s="410"/>
      <c r="L3" s="410"/>
      <c r="M3" s="410"/>
      <c r="N3" s="410"/>
      <c r="O3" s="410"/>
      <c r="P3" s="410"/>
      <c r="Q3" s="410"/>
      <c r="R3" s="410"/>
      <c r="S3" s="410"/>
      <c r="T3" s="411"/>
      <c r="U3" s="411"/>
      <c r="V3" s="411"/>
      <c r="W3" s="411"/>
      <c r="X3" s="411"/>
      <c r="Y3" s="411"/>
      <c r="Z3" s="411"/>
      <c r="AA3" s="411"/>
      <c r="AB3" s="411"/>
    </row>
    <row r="4" spans="1:28" ht="11.4" customHeight="1">
      <c r="A4" s="410"/>
      <c r="B4" s="410"/>
      <c r="C4" s="410"/>
      <c r="D4" s="410"/>
      <c r="E4" s="410"/>
      <c r="F4" s="410"/>
      <c r="G4" s="410"/>
      <c r="H4" s="410"/>
      <c r="I4" s="410"/>
      <c r="J4" s="410"/>
      <c r="K4" s="410"/>
      <c r="L4" s="410"/>
      <c r="M4" s="410"/>
      <c r="N4" s="410"/>
      <c r="O4" s="410"/>
      <c r="P4" s="410"/>
      <c r="Q4" s="410"/>
      <c r="R4" s="410"/>
      <c r="S4" s="410"/>
      <c r="T4" s="410"/>
      <c r="U4" s="410"/>
      <c r="V4" s="411"/>
      <c r="W4" s="411"/>
      <c r="X4" s="411"/>
      <c r="Y4" s="411"/>
      <c r="Z4" s="411"/>
      <c r="AA4" s="411"/>
      <c r="AB4" s="411"/>
    </row>
    <row r="5" spans="1:28" ht="23.4" customHeight="1">
      <c r="A5" s="410"/>
      <c r="B5" s="410"/>
      <c r="C5" s="410"/>
      <c r="D5" s="410"/>
      <c r="E5" s="410"/>
      <c r="F5" s="410"/>
      <c r="G5" s="410"/>
      <c r="H5" s="410"/>
      <c r="I5" s="410"/>
      <c r="J5" s="410"/>
      <c r="K5" s="410"/>
      <c r="L5" s="410"/>
      <c r="M5" s="410"/>
      <c r="N5" s="410"/>
      <c r="O5" s="410"/>
      <c r="P5" s="410"/>
      <c r="Q5" s="410"/>
      <c r="R5" s="410"/>
      <c r="S5" s="410"/>
      <c r="T5" s="410"/>
      <c r="U5" s="410"/>
      <c r="V5" s="411"/>
      <c r="W5" s="411"/>
      <c r="X5" s="411"/>
      <c r="Y5" s="411"/>
      <c r="Z5" s="411"/>
      <c r="AA5" s="411"/>
      <c r="AB5" s="411"/>
    </row>
    <row r="6" spans="1:28" ht="16.2">
      <c r="A6" s="410"/>
      <c r="B6" s="410"/>
      <c r="C6" s="410"/>
      <c r="D6" s="410"/>
      <c r="E6" s="410"/>
      <c r="F6" s="410"/>
      <c r="G6" s="410"/>
      <c r="H6" s="410"/>
      <c r="I6" s="410"/>
      <c r="J6" s="410"/>
      <c r="K6" s="410"/>
      <c r="L6" s="410"/>
      <c r="M6" s="410"/>
      <c r="N6" s="410"/>
      <c r="O6" s="410"/>
      <c r="P6" s="410"/>
      <c r="Q6" s="410"/>
      <c r="R6" s="410"/>
      <c r="S6" s="410"/>
      <c r="T6" s="410"/>
      <c r="U6" s="410"/>
      <c r="V6" s="411"/>
      <c r="W6" s="411"/>
      <c r="X6" s="411"/>
      <c r="Y6" s="411"/>
      <c r="Z6" s="411"/>
      <c r="AA6" s="411"/>
      <c r="AB6" s="411"/>
    </row>
    <row r="7" spans="1:28" ht="11.4" customHeight="1">
      <c r="A7" s="410"/>
      <c r="B7" s="410"/>
      <c r="C7" s="410"/>
      <c r="D7" s="410"/>
      <c r="E7" s="410"/>
      <c r="F7" s="410"/>
      <c r="G7" s="410"/>
      <c r="H7" s="410"/>
      <c r="I7" s="410"/>
      <c r="J7" s="410"/>
      <c r="K7" s="410"/>
      <c r="L7" s="410"/>
      <c r="M7" s="410"/>
      <c r="N7" s="410"/>
      <c r="O7" s="410"/>
      <c r="P7" s="410"/>
      <c r="Q7" s="410"/>
      <c r="R7" s="410"/>
      <c r="S7" s="410"/>
      <c r="T7" s="635" t="s">
        <v>272</v>
      </c>
      <c r="U7" s="635"/>
      <c r="V7" s="635"/>
      <c r="W7" s="635"/>
      <c r="X7" s="411"/>
      <c r="Y7" s="411"/>
      <c r="Z7" s="411"/>
      <c r="AA7" s="411"/>
      <c r="AB7" s="411"/>
    </row>
    <row r="8" spans="1:28" ht="16.2" customHeight="1">
      <c r="A8" s="410"/>
      <c r="B8" s="410"/>
      <c r="C8" s="410"/>
      <c r="D8" s="410"/>
      <c r="E8" s="410"/>
      <c r="F8" s="410"/>
      <c r="G8" s="410"/>
      <c r="H8" s="410"/>
      <c r="I8" s="410"/>
      <c r="J8" s="410"/>
      <c r="K8" s="410"/>
      <c r="L8" s="410"/>
      <c r="M8" s="410"/>
      <c r="N8" s="410"/>
      <c r="O8" s="410"/>
      <c r="P8" s="410"/>
      <c r="Q8" s="410"/>
      <c r="R8" s="410"/>
      <c r="S8" s="410"/>
      <c r="T8" s="635"/>
      <c r="U8" s="635"/>
      <c r="V8" s="635"/>
      <c r="W8" s="635"/>
      <c r="X8" s="411"/>
      <c r="Y8" s="411"/>
      <c r="Z8" s="411"/>
      <c r="AA8" s="411"/>
      <c r="AB8" s="411"/>
    </row>
    <row r="9" spans="1:28" ht="16.2" customHeight="1">
      <c r="A9" s="410"/>
      <c r="B9" s="410"/>
      <c r="C9" s="410"/>
      <c r="D9" s="410"/>
      <c r="E9" s="410"/>
      <c r="F9" s="410"/>
      <c r="G9" s="410"/>
      <c r="H9" s="410"/>
      <c r="I9" s="410"/>
      <c r="J9" s="410"/>
      <c r="K9" s="410"/>
      <c r="L9" s="410"/>
      <c r="M9" s="410"/>
      <c r="N9" s="410"/>
      <c r="O9" s="410"/>
      <c r="P9" s="410"/>
      <c r="Q9" s="410"/>
      <c r="R9" s="410"/>
      <c r="S9" s="410"/>
      <c r="T9" s="635"/>
      <c r="U9" s="635"/>
      <c r="V9" s="635"/>
      <c r="W9" s="635"/>
      <c r="X9" s="411"/>
      <c r="Y9" s="411"/>
      <c r="Z9" s="411"/>
      <c r="AA9" s="411"/>
      <c r="AB9" s="411"/>
    </row>
    <row r="10" spans="1:28" ht="11.4" customHeight="1">
      <c r="A10" s="410"/>
      <c r="B10" s="410"/>
      <c r="C10" s="410"/>
      <c r="D10" s="410"/>
      <c r="E10" s="410"/>
      <c r="F10" s="410"/>
      <c r="G10" s="410"/>
      <c r="H10" s="410"/>
      <c r="I10" s="410"/>
      <c r="J10" s="410"/>
      <c r="K10" s="410"/>
      <c r="L10" s="410"/>
      <c r="M10" s="410"/>
      <c r="N10" s="410"/>
      <c r="O10" s="410"/>
      <c r="P10" s="410"/>
      <c r="Q10" s="410"/>
      <c r="R10" s="410"/>
      <c r="S10" s="410"/>
      <c r="T10" s="635"/>
      <c r="U10" s="635"/>
      <c r="V10" s="635"/>
      <c r="W10" s="635"/>
      <c r="X10" s="411"/>
      <c r="Y10" s="411"/>
      <c r="Z10" s="411"/>
      <c r="AA10" s="411"/>
      <c r="AB10" s="411"/>
    </row>
    <row r="11" spans="1:28" ht="107.4" customHeight="1">
      <c r="A11" s="410"/>
      <c r="B11" s="410"/>
      <c r="C11" s="410"/>
      <c r="D11" s="410"/>
      <c r="E11" s="410"/>
      <c r="F11" s="410"/>
      <c r="G11" s="410"/>
      <c r="H11" s="410"/>
      <c r="I11" s="410"/>
      <c r="J11" s="410"/>
      <c r="K11" s="410"/>
      <c r="L11" s="410"/>
      <c r="M11" s="410"/>
      <c r="N11" s="410"/>
      <c r="O11" s="410"/>
      <c r="P11" s="410"/>
      <c r="Q11" s="410"/>
      <c r="R11" s="410"/>
      <c r="S11" s="410"/>
      <c r="T11" s="635"/>
      <c r="U11" s="635"/>
      <c r="V11" s="635"/>
      <c r="W11" s="635"/>
      <c r="X11" s="411"/>
      <c r="Y11" s="411"/>
      <c r="Z11" s="411"/>
      <c r="AA11" s="411"/>
      <c r="AB11" s="411"/>
    </row>
    <row r="12" spans="1:28" ht="16.2">
      <c r="A12" s="410"/>
      <c r="B12" s="410"/>
      <c r="C12" s="410"/>
      <c r="D12" s="410"/>
      <c r="E12" s="410"/>
      <c r="F12" s="410"/>
      <c r="G12" s="410"/>
      <c r="H12" s="410"/>
      <c r="I12" s="410"/>
      <c r="J12" s="410"/>
      <c r="K12" s="410"/>
      <c r="L12" s="410"/>
      <c r="M12" s="410"/>
      <c r="N12" s="410"/>
      <c r="O12" s="410"/>
      <c r="P12" s="410"/>
      <c r="Q12" s="410"/>
      <c r="R12" s="410"/>
      <c r="S12" s="410"/>
      <c r="T12" s="410"/>
      <c r="U12" s="410"/>
      <c r="V12" s="410"/>
      <c r="W12" s="410"/>
      <c r="X12" s="411"/>
      <c r="Y12" s="411"/>
      <c r="Z12" s="411"/>
      <c r="AA12" s="411"/>
      <c r="AB12" s="411"/>
    </row>
    <row r="13" spans="1:28" ht="11.4" customHeight="1">
      <c r="A13" s="410"/>
      <c r="B13" s="410"/>
      <c r="C13" s="410"/>
      <c r="D13" s="410"/>
      <c r="E13" s="410"/>
      <c r="F13" s="410"/>
      <c r="G13" s="410"/>
      <c r="H13" s="410"/>
      <c r="I13" s="410"/>
      <c r="J13" s="410"/>
      <c r="K13" s="410"/>
      <c r="L13" s="410"/>
      <c r="M13" s="410"/>
      <c r="N13" s="410"/>
      <c r="O13" s="410"/>
      <c r="P13" s="410"/>
      <c r="Q13" s="410"/>
      <c r="R13" s="410"/>
      <c r="S13" s="410"/>
      <c r="T13" s="410"/>
      <c r="U13" s="410"/>
      <c r="V13" s="411"/>
      <c r="W13" s="411"/>
      <c r="X13" s="411"/>
      <c r="Y13" s="411"/>
      <c r="Z13" s="411"/>
      <c r="AA13" s="411"/>
      <c r="AB13" s="411"/>
    </row>
    <row r="14" spans="1:28" ht="24" customHeight="1">
      <c r="A14" s="410"/>
      <c r="B14" s="410"/>
      <c r="C14" s="410"/>
      <c r="D14" s="410"/>
      <c r="E14" s="410"/>
      <c r="F14" s="410"/>
      <c r="G14" s="410"/>
      <c r="H14" s="410"/>
      <c r="I14" s="410"/>
      <c r="J14" s="410"/>
      <c r="K14" s="410"/>
      <c r="L14" s="410"/>
      <c r="M14" s="410"/>
      <c r="N14" s="410"/>
      <c r="O14" s="410"/>
      <c r="P14" s="410"/>
      <c r="Q14" s="410"/>
      <c r="R14" s="410"/>
      <c r="S14" s="410"/>
      <c r="T14" s="410"/>
      <c r="U14" s="410"/>
      <c r="V14" s="411"/>
      <c r="W14" s="411"/>
      <c r="X14" s="411"/>
      <c r="Y14" s="411"/>
      <c r="Z14" s="411"/>
      <c r="AA14" s="411"/>
      <c r="AB14" s="411"/>
    </row>
    <row r="15" spans="1:28" ht="16.2">
      <c r="A15" s="410"/>
      <c r="B15" s="410"/>
      <c r="C15" s="410"/>
      <c r="D15" s="410"/>
      <c r="E15" s="410"/>
      <c r="F15" s="410"/>
      <c r="G15" s="410"/>
      <c r="H15" s="410"/>
      <c r="I15" s="410"/>
      <c r="J15" s="410"/>
      <c r="K15" s="410"/>
      <c r="L15" s="410"/>
      <c r="M15" s="410"/>
      <c r="N15" s="410"/>
      <c r="O15" s="410"/>
      <c r="P15" s="410"/>
      <c r="Q15" s="410"/>
      <c r="R15" s="410"/>
      <c r="S15" s="410"/>
      <c r="T15" s="410"/>
      <c r="U15" s="410"/>
      <c r="V15" s="411"/>
      <c r="W15" s="411"/>
      <c r="X15" s="411"/>
      <c r="Y15" s="411"/>
      <c r="Z15" s="411"/>
      <c r="AA15" s="411"/>
      <c r="AB15" s="411"/>
    </row>
    <row r="16" spans="1:28" ht="16.2">
      <c r="A16" s="410"/>
      <c r="B16" s="410"/>
      <c r="C16" s="410"/>
      <c r="D16" s="410"/>
      <c r="E16" s="410"/>
      <c r="F16" s="410"/>
      <c r="G16" s="410"/>
      <c r="H16" s="410"/>
      <c r="I16" s="410"/>
      <c r="J16" s="410"/>
      <c r="K16" s="410"/>
      <c r="L16" s="410"/>
      <c r="M16" s="410"/>
      <c r="N16" s="410"/>
      <c r="O16" s="410"/>
      <c r="P16" s="410"/>
      <c r="Q16" s="410"/>
      <c r="R16" s="410"/>
      <c r="S16" s="410"/>
      <c r="T16" s="410"/>
      <c r="U16" s="410"/>
      <c r="V16" s="411"/>
      <c r="W16" s="411"/>
      <c r="X16" s="411"/>
      <c r="Y16" s="411"/>
      <c r="Z16" s="411"/>
      <c r="AA16" s="411"/>
      <c r="AB16" s="411"/>
    </row>
    <row r="17" spans="1:28" ht="16.2">
      <c r="A17" s="410"/>
      <c r="B17" s="410"/>
      <c r="C17" s="410"/>
      <c r="D17" s="410"/>
      <c r="E17" s="410"/>
      <c r="F17" s="410"/>
      <c r="G17" s="410"/>
      <c r="H17" s="410"/>
      <c r="I17" s="410"/>
      <c r="J17" s="410"/>
      <c r="K17" s="410"/>
      <c r="L17" s="410"/>
      <c r="M17" s="410"/>
      <c r="N17" s="410"/>
      <c r="O17" s="410"/>
      <c r="P17" s="410"/>
      <c r="Q17" s="410"/>
      <c r="R17" s="410"/>
      <c r="S17" s="410"/>
      <c r="T17" s="410"/>
      <c r="U17" s="410"/>
      <c r="V17" s="411"/>
      <c r="W17" s="411"/>
      <c r="X17" s="411"/>
      <c r="Y17" s="411"/>
      <c r="Z17" s="411"/>
      <c r="AA17" s="411"/>
      <c r="AB17" s="411"/>
    </row>
    <row r="18" spans="1:28" ht="6.6" customHeight="1">
      <c r="A18" s="410"/>
      <c r="B18" s="410"/>
      <c r="C18" s="410"/>
      <c r="D18" s="410"/>
      <c r="E18" s="410"/>
      <c r="F18" s="410"/>
      <c r="G18" s="410"/>
      <c r="H18" s="410"/>
      <c r="I18" s="410"/>
      <c r="J18" s="410"/>
      <c r="K18" s="410"/>
      <c r="L18" s="410"/>
      <c r="M18" s="410"/>
      <c r="N18" s="410"/>
      <c r="O18" s="410"/>
      <c r="P18" s="410"/>
      <c r="Q18" s="410"/>
      <c r="R18" s="410"/>
      <c r="S18" s="410"/>
      <c r="T18" s="410"/>
      <c r="U18" s="410"/>
      <c r="V18" s="411"/>
      <c r="W18" s="411"/>
      <c r="X18" s="411"/>
      <c r="Y18" s="411"/>
      <c r="Z18" s="411"/>
      <c r="AA18" s="411"/>
      <c r="AB18" s="411"/>
    </row>
    <row r="19" spans="1:28" ht="16.2">
      <c r="A19" s="410"/>
      <c r="B19" s="410"/>
      <c r="C19" s="410"/>
      <c r="D19" s="410"/>
      <c r="E19" s="410"/>
      <c r="F19" s="410"/>
      <c r="G19" s="410"/>
      <c r="H19" s="410"/>
      <c r="I19" s="410"/>
      <c r="J19" s="410"/>
      <c r="K19" s="410"/>
      <c r="L19" s="410"/>
      <c r="M19" s="410"/>
      <c r="N19" s="410"/>
      <c r="O19" s="410"/>
      <c r="P19" s="410"/>
      <c r="Q19" s="410"/>
      <c r="R19" s="410"/>
      <c r="S19" s="410"/>
      <c r="T19" s="410"/>
      <c r="U19" s="410"/>
      <c r="V19" s="411"/>
      <c r="W19" s="411"/>
      <c r="X19" s="411"/>
      <c r="Y19" s="411"/>
      <c r="Z19" s="411"/>
      <c r="AA19" s="411"/>
      <c r="AB19" s="411"/>
    </row>
    <row r="20" spans="1:28" ht="16.2">
      <c r="A20" s="410"/>
      <c r="B20" s="410"/>
      <c r="C20" s="410"/>
      <c r="D20" s="410"/>
      <c r="E20" s="410"/>
      <c r="F20" s="410"/>
      <c r="G20" s="410"/>
      <c r="H20" s="410"/>
      <c r="I20" s="410"/>
      <c r="J20" s="410"/>
      <c r="K20" s="410"/>
      <c r="L20" s="410"/>
      <c r="M20" s="410"/>
      <c r="N20" s="410"/>
      <c r="O20" s="410"/>
      <c r="P20" s="410"/>
      <c r="Q20" s="410"/>
      <c r="R20" s="410"/>
      <c r="S20" s="410"/>
      <c r="T20" s="410"/>
      <c r="U20" s="410"/>
      <c r="V20" s="411"/>
      <c r="W20" s="411"/>
      <c r="X20" s="411"/>
      <c r="Y20" s="411"/>
      <c r="Z20" s="411"/>
      <c r="AA20" s="411"/>
      <c r="AB20" s="411"/>
    </row>
    <row r="21" spans="1:28" ht="16.2">
      <c r="A21" s="410"/>
      <c r="B21" s="410"/>
      <c r="C21" s="410"/>
      <c r="D21" s="410"/>
      <c r="E21" s="410"/>
      <c r="F21" s="410"/>
      <c r="G21" s="410"/>
      <c r="H21" s="410"/>
      <c r="I21" s="410"/>
      <c r="J21" s="410"/>
      <c r="K21" s="410"/>
      <c r="L21" s="410"/>
      <c r="M21" s="410"/>
      <c r="N21" s="410"/>
      <c r="O21" s="410"/>
      <c r="P21" s="410"/>
      <c r="Q21" s="410"/>
      <c r="R21" s="410"/>
      <c r="S21" s="410"/>
      <c r="T21" s="410"/>
      <c r="U21" s="410"/>
      <c r="V21" s="411"/>
      <c r="W21" s="411"/>
      <c r="X21" s="411"/>
      <c r="Y21" s="411"/>
      <c r="Z21" s="411"/>
      <c r="AA21" s="411"/>
      <c r="AB21" s="411"/>
    </row>
    <row r="22" spans="1:28" ht="48.6" customHeight="1">
      <c r="A22" s="410"/>
      <c r="B22" s="410"/>
      <c r="C22" s="410"/>
      <c r="D22" s="632"/>
      <c r="E22" s="632"/>
      <c r="F22" s="632"/>
      <c r="G22" s="431"/>
      <c r="H22" s="410"/>
      <c r="I22" s="410"/>
      <c r="J22" s="410"/>
      <c r="K22" s="410"/>
      <c r="L22" s="410"/>
      <c r="M22" s="410"/>
      <c r="N22" s="410"/>
      <c r="O22" s="410"/>
      <c r="P22" s="410"/>
      <c r="Q22" s="410"/>
      <c r="R22" s="410"/>
      <c r="S22" s="410"/>
      <c r="T22" s="410"/>
      <c r="U22" s="411"/>
      <c r="V22" s="411"/>
      <c r="W22" s="411"/>
      <c r="X22" s="411"/>
      <c r="Y22" s="411"/>
      <c r="Z22" s="411"/>
      <c r="AA22" s="411"/>
      <c r="AB22" s="411"/>
    </row>
    <row r="23" spans="1:28" ht="48.6" customHeight="1">
      <c r="A23" s="410"/>
      <c r="B23" s="410"/>
      <c r="C23" s="410"/>
      <c r="D23" s="410"/>
      <c r="E23" s="410"/>
      <c r="F23" s="410"/>
      <c r="G23" s="632"/>
      <c r="H23" s="632"/>
      <c r="I23" s="632"/>
      <c r="J23" s="632"/>
      <c r="K23" s="632"/>
      <c r="L23" s="632"/>
      <c r="M23" s="632"/>
      <c r="N23" s="632"/>
      <c r="O23" s="632"/>
      <c r="P23" s="632"/>
      <c r="Q23" s="410"/>
      <c r="R23" s="410"/>
      <c r="S23" s="410"/>
      <c r="T23" s="410"/>
      <c r="U23" s="411"/>
      <c r="V23" s="411"/>
      <c r="W23" s="411"/>
      <c r="X23" s="411"/>
      <c r="Y23" s="411"/>
      <c r="Z23" s="411"/>
      <c r="AA23" s="411"/>
      <c r="AB23" s="411"/>
    </row>
    <row r="24" spans="1:28" ht="16.2" customHeight="1">
      <c r="A24" s="410"/>
      <c r="B24" s="410"/>
      <c r="C24" s="410"/>
      <c r="D24" s="410"/>
      <c r="E24" s="410"/>
      <c r="F24" s="410"/>
      <c r="G24" s="410"/>
      <c r="H24" s="410"/>
      <c r="I24" s="410"/>
      <c r="J24" s="410"/>
      <c r="K24" s="412"/>
      <c r="L24" s="412"/>
      <c r="M24" s="412"/>
      <c r="N24" s="412"/>
      <c r="O24" s="412"/>
      <c r="P24" s="412"/>
      <c r="Q24" s="412"/>
      <c r="R24" s="412"/>
      <c r="S24" s="412"/>
      <c r="T24" s="412"/>
      <c r="U24" s="412"/>
      <c r="V24" s="412"/>
      <c r="W24" s="411"/>
      <c r="X24" s="411"/>
      <c r="Y24" s="411"/>
      <c r="Z24" s="411"/>
      <c r="AA24" s="411"/>
      <c r="AB24" s="411"/>
    </row>
    <row r="25" spans="1:28" ht="16.2" customHeight="1">
      <c r="A25" s="410"/>
      <c r="B25" s="410"/>
      <c r="C25" s="410"/>
      <c r="D25" s="410"/>
      <c r="E25" s="410"/>
      <c r="F25" s="410"/>
      <c r="G25" s="410"/>
      <c r="H25" s="410"/>
      <c r="I25" s="410"/>
      <c r="J25" s="410"/>
      <c r="K25" s="631"/>
      <c r="L25" s="631"/>
      <c r="M25" s="631"/>
      <c r="N25" s="631"/>
      <c r="O25" s="631"/>
      <c r="P25" s="631"/>
      <c r="Q25" s="631"/>
      <c r="R25" s="631"/>
      <c r="S25" s="631"/>
      <c r="T25" s="631"/>
      <c r="U25" s="631"/>
      <c r="V25" s="631"/>
      <c r="W25" s="411"/>
      <c r="X25" s="411"/>
      <c r="Y25" s="411"/>
      <c r="Z25" s="411"/>
      <c r="AA25" s="411"/>
      <c r="AB25" s="411"/>
    </row>
    <row r="26" spans="1:28" ht="13.2" customHeight="1">
      <c r="A26" s="413"/>
      <c r="B26" s="413"/>
      <c r="C26" s="413"/>
      <c r="D26" s="413"/>
      <c r="E26" s="413"/>
      <c r="F26" s="414"/>
      <c r="G26" s="414"/>
      <c r="H26" s="414"/>
      <c r="I26" s="414"/>
      <c r="J26" s="414"/>
      <c r="K26" s="631"/>
      <c r="L26" s="631"/>
      <c r="M26" s="631"/>
      <c r="N26" s="631"/>
      <c r="O26" s="631"/>
      <c r="P26" s="631"/>
      <c r="Q26" s="631"/>
      <c r="R26" s="631"/>
      <c r="S26" s="631"/>
      <c r="T26" s="631"/>
      <c r="U26" s="631"/>
      <c r="V26" s="631"/>
      <c r="W26" s="411"/>
      <c r="X26" s="411"/>
      <c r="Y26" s="411"/>
      <c r="Z26" s="411"/>
      <c r="AA26" s="411"/>
      <c r="AB26" s="411"/>
    </row>
    <row r="27" spans="1:28" ht="13.2" customHeight="1">
      <c r="A27" s="413"/>
      <c r="B27" s="413"/>
      <c r="C27" s="413"/>
      <c r="D27" s="413"/>
      <c r="E27" s="413"/>
      <c r="F27" s="414"/>
      <c r="G27" s="414"/>
      <c r="H27" s="414"/>
      <c r="I27" s="414"/>
      <c r="J27" s="414"/>
      <c r="K27" s="631"/>
      <c r="L27" s="631"/>
      <c r="M27" s="631"/>
      <c r="N27" s="631"/>
      <c r="O27" s="631"/>
      <c r="P27" s="631"/>
      <c r="Q27" s="631"/>
      <c r="R27" s="631"/>
      <c r="S27" s="631"/>
      <c r="T27" s="631"/>
      <c r="U27" s="631"/>
      <c r="V27" s="631"/>
      <c r="W27" s="411"/>
      <c r="X27" s="411"/>
      <c r="Y27" s="411"/>
      <c r="Z27" s="411"/>
      <c r="AA27" s="411"/>
      <c r="AB27" s="411"/>
    </row>
    <row r="28" spans="1:28" ht="13.2" customHeight="1">
      <c r="A28" s="413"/>
      <c r="B28" s="413"/>
      <c r="C28" s="413"/>
      <c r="D28" s="413"/>
      <c r="E28" s="413"/>
      <c r="F28" s="414"/>
      <c r="G28" s="414"/>
      <c r="H28" s="414"/>
      <c r="I28" s="414"/>
      <c r="J28" s="414"/>
      <c r="K28" s="412"/>
      <c r="L28" s="412"/>
      <c r="M28" s="412"/>
      <c r="N28" s="412"/>
      <c r="O28" s="412"/>
      <c r="P28" s="412"/>
      <c r="Q28" s="412"/>
      <c r="R28" s="412"/>
      <c r="S28" s="412"/>
      <c r="T28" s="412"/>
      <c r="U28" s="412"/>
      <c r="V28" s="412"/>
      <c r="W28" s="411"/>
      <c r="X28" s="411"/>
      <c r="Y28" s="411"/>
      <c r="Z28" s="411"/>
      <c r="AA28" s="411"/>
      <c r="AB28" s="411"/>
    </row>
    <row r="29" spans="1:28" ht="13.2" customHeight="1">
      <c r="A29" s="413"/>
      <c r="B29" s="413"/>
      <c r="C29" s="413"/>
      <c r="D29" s="413"/>
      <c r="E29" s="413"/>
      <c r="F29" s="414"/>
      <c r="G29" s="414"/>
      <c r="H29" s="414"/>
      <c r="I29" s="414"/>
      <c r="J29" s="414"/>
      <c r="K29" s="412"/>
      <c r="L29" s="412"/>
      <c r="M29" s="412"/>
      <c r="N29" s="412"/>
      <c r="O29" s="412"/>
      <c r="P29" s="412"/>
      <c r="Q29" s="412"/>
      <c r="R29" s="412"/>
      <c r="S29" s="412"/>
      <c r="T29" s="412"/>
      <c r="U29" s="412"/>
      <c r="V29" s="412"/>
      <c r="W29" s="411"/>
      <c r="X29" s="411"/>
      <c r="Y29" s="411"/>
      <c r="Z29" s="411"/>
      <c r="AA29" s="411"/>
      <c r="AB29" s="411"/>
    </row>
    <row r="30" spans="1:28">
      <c r="A30" s="413"/>
      <c r="B30" s="413"/>
      <c r="C30" s="413"/>
      <c r="D30" s="413"/>
      <c r="E30" s="413"/>
      <c r="F30" s="414"/>
      <c r="G30" s="414"/>
      <c r="H30" s="414"/>
      <c r="I30" s="414"/>
      <c r="J30" s="414"/>
      <c r="K30" s="414"/>
      <c r="L30" s="414"/>
      <c r="M30" s="414"/>
      <c r="N30" s="414"/>
      <c r="O30" s="414"/>
      <c r="P30" s="411"/>
      <c r="Q30" s="411"/>
      <c r="R30" s="411"/>
      <c r="S30" s="411"/>
      <c r="T30" s="411"/>
      <c r="U30" s="411"/>
      <c r="V30" s="411"/>
      <c r="W30" s="411"/>
      <c r="X30" s="411"/>
      <c r="Y30" s="411"/>
      <c r="Z30" s="411"/>
      <c r="AA30" s="411"/>
      <c r="AB30" s="411"/>
    </row>
    <row r="31" spans="1:28">
      <c r="A31" s="413"/>
      <c r="B31" s="413"/>
      <c r="C31" s="413"/>
      <c r="D31" s="413"/>
      <c r="E31" s="413"/>
      <c r="F31" s="414"/>
      <c r="G31" s="414"/>
      <c r="H31" s="414"/>
      <c r="I31" s="411"/>
      <c r="J31" s="411"/>
      <c r="K31" s="411"/>
      <c r="L31" s="411"/>
      <c r="M31" s="411"/>
      <c r="N31" s="411"/>
      <c r="O31" s="411"/>
      <c r="P31" s="411"/>
      <c r="Q31" s="411"/>
      <c r="R31" s="411"/>
      <c r="S31" s="411"/>
      <c r="T31" s="411"/>
      <c r="U31" s="411"/>
      <c r="V31" s="411"/>
      <c r="W31" s="411"/>
      <c r="X31" s="411"/>
      <c r="Y31" s="411"/>
      <c r="Z31" s="411"/>
      <c r="AA31" s="411"/>
      <c r="AB31" s="411"/>
    </row>
    <row r="32" spans="1:28">
      <c r="A32" s="411"/>
      <c r="B32" s="411"/>
      <c r="C32" s="411"/>
      <c r="D32" s="411"/>
      <c r="E32" s="411"/>
      <c r="F32" s="414"/>
      <c r="G32" s="414"/>
      <c r="H32" s="414"/>
      <c r="I32" s="411"/>
      <c r="J32" s="411"/>
      <c r="K32" s="411"/>
      <c r="L32" s="411"/>
      <c r="M32" s="411"/>
      <c r="N32" s="411"/>
      <c r="O32" s="411"/>
      <c r="P32" s="411"/>
      <c r="Q32" s="411"/>
      <c r="R32" s="411"/>
      <c r="S32" s="411"/>
      <c r="T32" s="411"/>
      <c r="U32" s="411"/>
      <c r="V32" s="411"/>
      <c r="W32" s="411"/>
      <c r="X32" s="411"/>
      <c r="Y32" s="411"/>
      <c r="Z32" s="411"/>
      <c r="AA32" s="411"/>
      <c r="AB32" s="411"/>
    </row>
    <row r="33" spans="1:28" ht="156.6" customHeight="1">
      <c r="A33" s="411"/>
      <c r="B33" s="411"/>
      <c r="C33" s="411"/>
      <c r="D33" s="411"/>
      <c r="E33" s="411"/>
      <c r="F33" s="415"/>
      <c r="G33" s="416"/>
      <c r="H33" s="416"/>
      <c r="I33" s="416"/>
      <c r="J33" s="416"/>
      <c r="K33" s="416"/>
      <c r="L33" s="416"/>
      <c r="M33" s="416"/>
      <c r="N33" s="416"/>
      <c r="O33" s="416"/>
      <c r="P33" s="411"/>
      <c r="Q33" s="411"/>
      <c r="R33" s="411"/>
      <c r="S33" s="411"/>
      <c r="T33" s="411"/>
      <c r="U33" s="411"/>
      <c r="V33" s="411"/>
      <c r="W33" s="411"/>
      <c r="X33" s="411"/>
      <c r="Y33" s="411"/>
      <c r="Z33" s="411"/>
      <c r="AA33" s="411"/>
      <c r="AB33" s="411"/>
    </row>
    <row r="34" spans="1:28">
      <c r="A34" s="411"/>
      <c r="B34" s="411"/>
      <c r="C34" s="411"/>
      <c r="D34" s="411"/>
      <c r="E34" s="411"/>
      <c r="F34" s="411"/>
      <c r="G34" s="414"/>
      <c r="H34" s="414"/>
      <c r="I34" s="411"/>
      <c r="J34" s="411"/>
      <c r="K34" s="411"/>
      <c r="L34" s="411"/>
      <c r="M34" s="411"/>
      <c r="N34" s="411"/>
      <c r="O34" s="411"/>
      <c r="P34" s="411"/>
      <c r="Q34" s="411"/>
      <c r="R34" s="411"/>
      <c r="S34" s="411"/>
      <c r="T34" s="411"/>
      <c r="U34" s="411"/>
      <c r="V34" s="411"/>
      <c r="W34" s="411"/>
      <c r="X34" s="411"/>
      <c r="Y34" s="411"/>
      <c r="Z34" s="411"/>
      <c r="AA34" s="411"/>
      <c r="AB34" s="411"/>
    </row>
    <row r="35" spans="1:28">
      <c r="A35" s="411"/>
      <c r="B35" s="411"/>
      <c r="C35" s="411"/>
      <c r="D35" s="411"/>
      <c r="E35" s="411"/>
      <c r="F35" s="411"/>
      <c r="G35" s="414"/>
      <c r="H35" s="414"/>
      <c r="I35" s="411"/>
      <c r="J35" s="411"/>
      <c r="K35" s="411"/>
      <c r="L35" s="411"/>
      <c r="M35" s="411"/>
      <c r="N35" s="411"/>
      <c r="O35" s="411"/>
      <c r="P35" s="411"/>
      <c r="Q35" s="411"/>
      <c r="R35" s="411"/>
      <c r="S35" s="411"/>
      <c r="T35" s="411"/>
      <c r="U35" s="411"/>
      <c r="V35" s="411"/>
      <c r="W35" s="411"/>
      <c r="X35" s="411"/>
      <c r="Y35" s="411"/>
      <c r="Z35" s="411"/>
      <c r="AA35" s="411"/>
      <c r="AB35" s="411"/>
    </row>
    <row r="36" spans="1:28">
      <c r="A36" s="411"/>
      <c r="B36" s="411"/>
      <c r="C36" s="411"/>
      <c r="D36" s="411"/>
      <c r="E36" s="411"/>
      <c r="F36" s="411"/>
      <c r="G36" s="414"/>
      <c r="H36" s="414"/>
      <c r="I36" s="411"/>
      <c r="J36" s="411"/>
      <c r="K36" s="411"/>
      <c r="L36" s="411"/>
      <c r="M36" s="411"/>
      <c r="N36" s="411"/>
      <c r="O36" s="411"/>
      <c r="P36" s="411"/>
      <c r="Q36" s="411"/>
      <c r="R36" s="411"/>
      <c r="S36" s="411"/>
      <c r="T36" s="411"/>
      <c r="U36" s="411"/>
      <c r="V36" s="411"/>
      <c r="W36" s="411"/>
      <c r="X36" s="411"/>
      <c r="Y36" s="411"/>
      <c r="Z36" s="411"/>
      <c r="AA36" s="411"/>
      <c r="AB36" s="411"/>
    </row>
    <row r="37" spans="1:28">
      <c r="A37" s="411"/>
      <c r="B37" s="411"/>
      <c r="C37" s="411"/>
      <c r="D37" s="411"/>
      <c r="E37" s="411"/>
      <c r="F37" s="411"/>
      <c r="G37" s="414"/>
      <c r="H37" s="414"/>
      <c r="I37" s="411"/>
      <c r="J37" s="411"/>
      <c r="K37" s="411"/>
      <c r="L37" s="411"/>
      <c r="M37" s="411"/>
      <c r="N37" s="411"/>
      <c r="O37" s="411"/>
      <c r="P37" s="411"/>
      <c r="Q37" s="411"/>
      <c r="R37" s="411"/>
      <c r="S37" s="411"/>
      <c r="T37" s="411"/>
      <c r="U37" s="411"/>
      <c r="V37" s="411"/>
      <c r="W37" s="411"/>
      <c r="X37" s="411"/>
      <c r="Y37" s="411"/>
      <c r="Z37" s="411"/>
      <c r="AA37" s="411"/>
      <c r="AB37" s="411"/>
    </row>
    <row r="38" spans="1:28">
      <c r="A38" s="411"/>
      <c r="B38" s="411"/>
      <c r="C38" s="411"/>
      <c r="D38" s="411"/>
      <c r="E38" s="411"/>
      <c r="F38" s="411"/>
      <c r="G38" s="414"/>
      <c r="H38" s="414"/>
      <c r="I38" s="411"/>
      <c r="J38" s="411"/>
      <c r="K38" s="411"/>
      <c r="L38" s="411"/>
      <c r="M38" s="411"/>
      <c r="N38" s="411"/>
      <c r="O38" s="411"/>
      <c r="P38" s="411"/>
      <c r="Q38" s="411"/>
      <c r="R38" s="411"/>
      <c r="S38" s="411"/>
      <c r="T38" s="411"/>
      <c r="U38" s="411"/>
      <c r="V38" s="411"/>
      <c r="W38" s="411"/>
      <c r="X38" s="411"/>
      <c r="Y38" s="411"/>
      <c r="Z38" s="411"/>
      <c r="AA38" s="411"/>
      <c r="AB38" s="411"/>
    </row>
    <row r="39" spans="1:28">
      <c r="A39" s="411"/>
      <c r="B39" s="411"/>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row>
    <row r="40" spans="1:28">
      <c r="A40" s="411"/>
      <c r="B40" s="411"/>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row>
    <row r="41" spans="1:28">
      <c r="A41" s="411"/>
      <c r="B41" s="411"/>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row>
    <row r="42" spans="1:28">
      <c r="A42" s="411"/>
      <c r="B42" s="411"/>
      <c r="C42" s="411"/>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row>
    <row r="43" spans="1:28">
      <c r="A43" s="411"/>
      <c r="B43" s="411"/>
      <c r="C43" s="411"/>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row>
    <row r="44" spans="1:28">
      <c r="A44" s="411"/>
      <c r="B44" s="411"/>
      <c r="C44" s="411"/>
      <c r="D44" s="411"/>
      <c r="E44" s="411"/>
      <c r="F44" s="417"/>
      <c r="G44" s="414"/>
      <c r="H44" s="414"/>
      <c r="I44" s="411"/>
      <c r="J44" s="411"/>
      <c r="K44" s="411"/>
      <c r="L44" s="411"/>
      <c r="M44" s="411"/>
      <c r="N44" s="411"/>
      <c r="O44" s="411"/>
      <c r="P44" s="411"/>
      <c r="Q44" s="411"/>
      <c r="R44" s="411"/>
      <c r="S44" s="411"/>
      <c r="T44" s="411"/>
      <c r="U44" s="411"/>
      <c r="V44" s="411"/>
      <c r="W44" s="411"/>
      <c r="X44" s="411"/>
      <c r="Y44" s="411"/>
      <c r="Z44" s="411"/>
      <c r="AA44" s="411"/>
      <c r="AB44" s="411"/>
    </row>
    <row r="45" spans="1:28">
      <c r="A45" s="411"/>
      <c r="B45" s="411"/>
      <c r="C45" s="411"/>
      <c r="D45" s="411"/>
      <c r="E45" s="411"/>
      <c r="F45" s="414"/>
      <c r="G45" s="414"/>
      <c r="H45" s="414"/>
      <c r="I45" s="411"/>
      <c r="J45" s="411"/>
      <c r="K45" s="411"/>
      <c r="L45" s="411"/>
      <c r="M45" s="411"/>
      <c r="N45" s="411"/>
      <c r="O45" s="411"/>
      <c r="P45" s="411"/>
      <c r="Q45" s="411"/>
      <c r="R45" s="411"/>
      <c r="S45" s="411"/>
      <c r="T45" s="411"/>
      <c r="U45" s="411"/>
      <c r="V45" s="411"/>
      <c r="W45" s="411"/>
      <c r="X45" s="411"/>
      <c r="Y45" s="411"/>
      <c r="Z45" s="411"/>
      <c r="AA45" s="411"/>
      <c r="AB45" s="411"/>
    </row>
    <row r="46" spans="1:28">
      <c r="A46" s="411"/>
      <c r="B46" s="411"/>
      <c r="C46" s="411"/>
      <c r="D46" s="411"/>
      <c r="E46" s="411"/>
      <c r="F46" s="414"/>
      <c r="G46" s="414"/>
      <c r="H46" s="414"/>
      <c r="I46" s="411"/>
      <c r="J46" s="411"/>
      <c r="K46" s="411"/>
      <c r="L46" s="411"/>
      <c r="M46" s="411"/>
      <c r="N46" s="411"/>
      <c r="O46" s="411"/>
      <c r="P46" s="411"/>
      <c r="Q46" s="411"/>
      <c r="R46" s="411"/>
      <c r="S46" s="411"/>
      <c r="T46" s="411"/>
      <c r="U46" s="411"/>
      <c r="V46" s="411"/>
      <c r="W46" s="411"/>
      <c r="X46" s="411"/>
      <c r="Y46" s="411"/>
      <c r="Z46" s="411"/>
      <c r="AA46" s="411"/>
      <c r="AB46" s="411"/>
    </row>
    <row r="47" spans="1:28">
      <c r="A47" s="411"/>
      <c r="B47" s="411"/>
      <c r="C47" s="411"/>
      <c r="D47" s="411"/>
      <c r="E47" s="411"/>
      <c r="F47" s="414"/>
      <c r="G47" s="414"/>
      <c r="H47" s="414"/>
      <c r="I47" s="411"/>
      <c r="J47" s="411"/>
      <c r="K47" s="411"/>
      <c r="L47" s="411"/>
      <c r="M47" s="411"/>
      <c r="N47" s="411"/>
      <c r="O47" s="411"/>
      <c r="P47" s="411"/>
      <c r="Q47" s="411"/>
      <c r="R47" s="411"/>
      <c r="S47" s="411"/>
      <c r="T47" s="411"/>
      <c r="U47" s="411"/>
      <c r="V47" s="411"/>
      <c r="W47" s="411"/>
      <c r="X47" s="411"/>
      <c r="Y47" s="411"/>
      <c r="Z47" s="411"/>
      <c r="AA47" s="411"/>
      <c r="AB47" s="411"/>
    </row>
    <row r="48" spans="1:28">
      <c r="A48" s="411"/>
      <c r="B48" s="411"/>
      <c r="C48" s="411"/>
      <c r="D48" s="411"/>
      <c r="E48" s="411"/>
      <c r="F48" s="414"/>
      <c r="G48" s="414"/>
      <c r="H48" s="414"/>
      <c r="I48" s="411"/>
      <c r="J48" s="411"/>
      <c r="K48" s="411"/>
      <c r="L48" s="411"/>
      <c r="M48" s="411"/>
      <c r="N48" s="411"/>
      <c r="O48" s="411"/>
      <c r="P48" s="411"/>
      <c r="Q48" s="411"/>
      <c r="R48" s="411"/>
      <c r="S48" s="411"/>
      <c r="T48" s="411"/>
      <c r="U48" s="411"/>
      <c r="V48" s="411"/>
      <c r="W48" s="411"/>
      <c r="X48" s="411"/>
      <c r="Y48" s="411"/>
      <c r="Z48" s="411"/>
      <c r="AA48" s="411"/>
      <c r="AB48" s="411"/>
    </row>
    <row r="49" spans="1:28">
      <c r="A49" s="411"/>
      <c r="B49" s="411"/>
      <c r="C49" s="411"/>
      <c r="D49" s="411"/>
      <c r="E49" s="411"/>
      <c r="F49" s="414"/>
      <c r="G49" s="414"/>
      <c r="H49" s="414"/>
      <c r="I49" s="411"/>
      <c r="J49" s="411"/>
      <c r="K49" s="411"/>
      <c r="L49" s="411"/>
      <c r="M49" s="411"/>
      <c r="N49" s="411"/>
      <c r="O49" s="411"/>
      <c r="P49" s="411"/>
      <c r="Q49" s="411"/>
      <c r="R49" s="411"/>
      <c r="S49" s="411"/>
      <c r="T49" s="411"/>
      <c r="U49" s="411"/>
      <c r="V49" s="411"/>
      <c r="W49" s="411"/>
      <c r="X49" s="411"/>
      <c r="Y49" s="411"/>
      <c r="Z49" s="411"/>
      <c r="AA49" s="411"/>
      <c r="AB49" s="411"/>
    </row>
    <row r="50" spans="1:28">
      <c r="A50" s="411"/>
      <c r="B50" s="411"/>
      <c r="C50" s="411"/>
      <c r="D50" s="411"/>
      <c r="E50" s="411"/>
      <c r="F50" s="414"/>
      <c r="G50" s="414"/>
      <c r="H50" s="414"/>
      <c r="I50" s="411"/>
      <c r="J50" s="411"/>
      <c r="K50" s="411"/>
      <c r="L50" s="411"/>
      <c r="M50" s="411"/>
      <c r="N50" s="411"/>
      <c r="O50" s="411"/>
      <c r="P50" s="411"/>
      <c r="Q50" s="411"/>
      <c r="R50" s="411"/>
      <c r="S50" s="411"/>
      <c r="T50" s="411"/>
      <c r="U50" s="411"/>
      <c r="V50" s="411"/>
      <c r="W50" s="411"/>
      <c r="X50" s="411"/>
      <c r="Y50" s="411"/>
      <c r="Z50" s="411"/>
      <c r="AA50" s="411"/>
      <c r="AB50" s="411"/>
    </row>
    <row r="51" spans="1:28">
      <c r="A51" s="411"/>
      <c r="B51" s="411"/>
      <c r="C51" s="411"/>
      <c r="D51" s="411"/>
      <c r="E51" s="411"/>
      <c r="F51" s="414"/>
      <c r="G51" s="414"/>
      <c r="H51" s="414"/>
      <c r="I51" s="411"/>
      <c r="J51" s="411"/>
      <c r="K51" s="411"/>
      <c r="L51" s="411"/>
      <c r="M51" s="411"/>
      <c r="N51" s="411"/>
      <c r="O51" s="411"/>
      <c r="P51" s="411"/>
      <c r="Q51" s="411"/>
      <c r="R51" s="411"/>
      <c r="S51" s="411"/>
      <c r="T51" s="411"/>
      <c r="U51" s="411"/>
      <c r="V51" s="411"/>
      <c r="W51" s="411"/>
      <c r="X51" s="411"/>
      <c r="Y51" s="411"/>
      <c r="Z51" s="411"/>
      <c r="AA51" s="411"/>
      <c r="AB51" s="411"/>
    </row>
    <row r="52" spans="1:28">
      <c r="A52" s="411"/>
      <c r="B52" s="411"/>
      <c r="C52" s="411"/>
      <c r="D52" s="411"/>
      <c r="E52" s="411"/>
      <c r="F52" s="414"/>
      <c r="G52" s="414"/>
      <c r="H52" s="414"/>
      <c r="I52" s="411"/>
      <c r="J52" s="411"/>
      <c r="K52" s="411"/>
      <c r="L52" s="411"/>
      <c r="M52" s="411"/>
      <c r="N52" s="411"/>
      <c r="O52" s="411"/>
      <c r="P52" s="411"/>
      <c r="Q52" s="411"/>
      <c r="R52" s="411"/>
      <c r="S52" s="411"/>
      <c r="T52" s="411"/>
      <c r="U52" s="411"/>
      <c r="V52" s="411"/>
      <c r="W52" s="411"/>
      <c r="X52" s="411"/>
      <c r="Y52" s="411"/>
      <c r="Z52" s="411"/>
      <c r="AA52" s="411"/>
      <c r="AB52" s="411"/>
    </row>
    <row r="53" spans="1:28">
      <c r="A53" s="411"/>
      <c r="B53" s="411"/>
      <c r="C53" s="411"/>
      <c r="D53" s="411"/>
      <c r="E53" s="411"/>
      <c r="F53" s="414"/>
      <c r="G53" s="414"/>
      <c r="H53" s="414"/>
      <c r="I53" s="411"/>
      <c r="J53" s="411"/>
      <c r="K53" s="411"/>
      <c r="L53" s="411"/>
      <c r="M53" s="411"/>
      <c r="N53" s="411"/>
      <c r="O53" s="411"/>
      <c r="P53" s="411"/>
      <c r="Q53" s="411"/>
      <c r="R53" s="411"/>
      <c r="S53" s="411"/>
      <c r="T53" s="411"/>
      <c r="U53" s="411"/>
      <c r="V53" s="411"/>
      <c r="W53" s="411"/>
      <c r="X53" s="411"/>
      <c r="Y53" s="411"/>
      <c r="Z53" s="411"/>
      <c r="AA53" s="411"/>
      <c r="AB53" s="411"/>
    </row>
    <row r="54" spans="1:28">
      <c r="A54" s="411"/>
      <c r="B54" s="411"/>
      <c r="C54" s="411"/>
      <c r="D54" s="411"/>
      <c r="E54" s="411"/>
      <c r="F54" s="414"/>
      <c r="G54" s="414"/>
      <c r="H54" s="414"/>
      <c r="I54" s="411"/>
      <c r="J54" s="411"/>
      <c r="K54" s="411"/>
      <c r="L54" s="411"/>
      <c r="M54" s="411"/>
      <c r="N54" s="411"/>
      <c r="O54" s="411"/>
      <c r="P54" s="411"/>
      <c r="Q54" s="411"/>
      <c r="R54" s="411"/>
      <c r="S54" s="411"/>
      <c r="T54" s="411"/>
      <c r="U54" s="411"/>
      <c r="V54" s="411"/>
      <c r="W54" s="411"/>
      <c r="X54" s="411"/>
      <c r="Y54" s="411"/>
      <c r="Z54" s="411"/>
      <c r="AA54" s="411"/>
      <c r="AB54" s="411"/>
    </row>
    <row r="55" spans="1:28">
      <c r="A55" s="411"/>
      <c r="B55" s="411"/>
      <c r="C55" s="411"/>
      <c r="D55" s="411"/>
      <c r="E55" s="411"/>
      <c r="F55" s="414"/>
      <c r="G55" s="414"/>
      <c r="H55" s="414"/>
      <c r="I55" s="411"/>
      <c r="J55" s="411"/>
      <c r="K55" s="411"/>
      <c r="L55" s="411"/>
      <c r="M55" s="411"/>
      <c r="N55" s="411"/>
      <c r="O55" s="411"/>
      <c r="P55" s="411"/>
      <c r="Q55" s="411"/>
      <c r="R55" s="411"/>
      <c r="S55" s="411"/>
      <c r="T55" s="411"/>
      <c r="U55" s="411"/>
      <c r="V55" s="411"/>
      <c r="W55" s="411"/>
      <c r="X55" s="411"/>
      <c r="Y55" s="411"/>
      <c r="Z55" s="411"/>
      <c r="AA55" s="411"/>
      <c r="AB55" s="411"/>
    </row>
    <row r="56" spans="1:28">
      <c r="A56" s="411"/>
      <c r="B56" s="411"/>
      <c r="C56" s="411"/>
      <c r="D56" s="411"/>
      <c r="E56" s="411"/>
      <c r="F56" s="414"/>
      <c r="G56" s="414"/>
      <c r="H56" s="414"/>
      <c r="I56" s="411"/>
      <c r="J56" s="411"/>
      <c r="K56" s="411"/>
      <c r="L56" s="411"/>
      <c r="M56" s="411"/>
      <c r="N56" s="411"/>
      <c r="O56" s="411"/>
      <c r="P56" s="411"/>
      <c r="Q56" s="411"/>
      <c r="R56" s="411"/>
      <c r="S56" s="411"/>
      <c r="T56" s="411"/>
      <c r="U56" s="411"/>
      <c r="V56" s="411"/>
      <c r="W56" s="411"/>
      <c r="X56" s="411"/>
      <c r="Y56" s="411"/>
      <c r="Z56" s="411"/>
      <c r="AA56" s="411"/>
      <c r="AB56" s="411"/>
    </row>
    <row r="57" spans="1:28">
      <c r="A57" s="411"/>
      <c r="B57" s="411"/>
      <c r="C57" s="411"/>
      <c r="D57" s="411"/>
      <c r="E57" s="411"/>
      <c r="F57" s="414"/>
      <c r="G57" s="414"/>
      <c r="H57" s="414"/>
      <c r="I57" s="411"/>
      <c r="J57" s="411"/>
      <c r="K57" s="411"/>
      <c r="L57" s="411"/>
      <c r="M57" s="411"/>
      <c r="N57" s="411"/>
      <c r="O57" s="411"/>
      <c r="P57" s="411"/>
      <c r="Q57" s="411"/>
      <c r="R57" s="411"/>
      <c r="S57" s="411"/>
      <c r="T57" s="411"/>
      <c r="U57" s="411"/>
      <c r="V57" s="411"/>
      <c r="W57" s="411"/>
      <c r="X57" s="411"/>
      <c r="Y57" s="411"/>
      <c r="Z57" s="411"/>
      <c r="AA57" s="411"/>
      <c r="AB57" s="411"/>
    </row>
    <row r="58" spans="1:28">
      <c r="A58" s="411"/>
      <c r="B58" s="411"/>
      <c r="C58" s="411"/>
      <c r="D58" s="411"/>
      <c r="E58" s="411"/>
      <c r="F58" s="414"/>
      <c r="G58" s="414"/>
      <c r="H58" s="414"/>
      <c r="I58" s="411"/>
      <c r="J58" s="411"/>
      <c r="K58" s="411"/>
      <c r="L58" s="411"/>
      <c r="M58" s="411"/>
      <c r="N58" s="411"/>
      <c r="O58" s="411"/>
      <c r="P58" s="411"/>
      <c r="Q58" s="411"/>
      <c r="R58" s="411"/>
      <c r="S58" s="411"/>
      <c r="T58" s="411"/>
      <c r="U58" s="411"/>
      <c r="V58" s="411"/>
      <c r="W58" s="411"/>
      <c r="X58" s="411"/>
      <c r="Y58" s="411"/>
      <c r="Z58" s="411"/>
      <c r="AA58" s="411"/>
      <c r="AB58" s="411"/>
    </row>
    <row r="59" spans="1:28">
      <c r="A59" s="411"/>
      <c r="B59" s="411"/>
      <c r="C59" s="411"/>
      <c r="D59" s="411"/>
      <c r="E59" s="411"/>
      <c r="F59" s="414"/>
      <c r="G59" s="414"/>
      <c r="H59" s="414"/>
      <c r="I59" s="411"/>
      <c r="J59" s="411"/>
      <c r="K59" s="411"/>
      <c r="L59" s="411"/>
      <c r="M59" s="411"/>
      <c r="N59" s="411"/>
      <c r="O59" s="411"/>
      <c r="P59" s="411"/>
      <c r="Q59" s="411"/>
      <c r="R59" s="411"/>
      <c r="S59" s="411"/>
      <c r="T59" s="411"/>
      <c r="U59" s="411"/>
      <c r="V59" s="411"/>
      <c r="W59" s="411"/>
      <c r="X59" s="411"/>
      <c r="Y59" s="411"/>
      <c r="Z59" s="411"/>
      <c r="AA59" s="411"/>
      <c r="AB59" s="411"/>
    </row>
    <row r="60" spans="1:28">
      <c r="A60" s="411"/>
      <c r="B60" s="411"/>
      <c r="C60" s="411"/>
      <c r="D60" s="411"/>
      <c r="E60" s="411"/>
      <c r="F60" s="414"/>
      <c r="G60" s="414"/>
      <c r="H60" s="414"/>
      <c r="I60" s="411"/>
      <c r="J60" s="411"/>
      <c r="K60" s="411"/>
      <c r="L60" s="411"/>
      <c r="M60" s="411"/>
      <c r="N60" s="411"/>
      <c r="O60" s="411"/>
      <c r="P60" s="411"/>
      <c r="Q60" s="411"/>
      <c r="R60" s="411"/>
      <c r="S60" s="411"/>
      <c r="T60" s="411"/>
      <c r="U60" s="411"/>
      <c r="V60" s="411"/>
      <c r="W60" s="411"/>
      <c r="X60" s="411"/>
      <c r="Y60" s="411"/>
      <c r="Z60" s="411"/>
      <c r="AA60" s="411"/>
      <c r="AB60" s="411"/>
    </row>
    <row r="61" spans="1:28">
      <c r="A61" s="411"/>
      <c r="B61" s="411"/>
      <c r="C61" s="411"/>
      <c r="D61" s="411"/>
      <c r="E61" s="411"/>
      <c r="F61" s="414"/>
      <c r="G61" s="414"/>
      <c r="H61" s="414"/>
      <c r="I61" s="411"/>
      <c r="J61" s="411"/>
      <c r="K61" s="411"/>
      <c r="L61" s="411"/>
      <c r="M61" s="411"/>
      <c r="N61" s="411"/>
      <c r="O61" s="411"/>
      <c r="P61" s="411"/>
      <c r="Q61" s="411"/>
      <c r="R61" s="411"/>
      <c r="S61" s="411"/>
      <c r="T61" s="411"/>
      <c r="U61" s="411"/>
      <c r="V61" s="411"/>
      <c r="W61" s="411"/>
      <c r="X61" s="411"/>
      <c r="Y61" s="411"/>
      <c r="Z61" s="411"/>
      <c r="AA61" s="411"/>
      <c r="AB61" s="411"/>
    </row>
    <row r="62" spans="1:28">
      <c r="A62" s="411"/>
      <c r="B62" s="411"/>
      <c r="C62" s="411"/>
      <c r="D62" s="411"/>
      <c r="E62" s="411"/>
      <c r="F62" s="414"/>
      <c r="G62" s="414"/>
      <c r="H62" s="414"/>
      <c r="I62" s="411"/>
      <c r="J62" s="411"/>
      <c r="K62" s="411"/>
      <c r="L62" s="411"/>
      <c r="M62" s="411"/>
      <c r="N62" s="411"/>
      <c r="O62" s="411"/>
      <c r="P62" s="411"/>
      <c r="Q62" s="411"/>
      <c r="R62" s="411"/>
      <c r="S62" s="411"/>
      <c r="T62" s="411"/>
      <c r="U62" s="411"/>
      <c r="V62" s="411"/>
      <c r="W62" s="411"/>
      <c r="X62" s="411"/>
      <c r="Y62" s="411"/>
      <c r="Z62" s="411"/>
      <c r="AA62" s="411"/>
      <c r="AB62" s="411"/>
    </row>
    <row r="63" spans="1:28">
      <c r="A63" s="411"/>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row>
    <row r="64" spans="1:28">
      <c r="A64" s="411"/>
      <c r="B64" s="411"/>
      <c r="C64" s="411"/>
      <c r="D64" s="411"/>
      <c r="E64" s="411"/>
      <c r="F64" s="411"/>
      <c r="G64" s="411"/>
      <c r="H64" s="411"/>
      <c r="I64" s="411"/>
      <c r="J64" s="411"/>
      <c r="K64" s="411"/>
      <c r="L64" s="411"/>
      <c r="M64" s="411"/>
      <c r="N64" s="411"/>
      <c r="O64" s="411"/>
      <c r="P64" s="411"/>
      <c r="Q64" s="411"/>
      <c r="R64" s="411"/>
      <c r="S64" s="411"/>
      <c r="T64" s="411"/>
      <c r="U64" s="411"/>
      <c r="V64" s="411"/>
      <c r="W64" s="411"/>
      <c r="X64" s="411"/>
      <c r="Y64" s="411"/>
      <c r="Z64" s="411"/>
      <c r="AA64" s="411"/>
      <c r="AB64" s="411"/>
    </row>
    <row r="65" spans="1:28">
      <c r="A65" s="411"/>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row>
    <row r="66" spans="1:28">
      <c r="A66" s="411"/>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row>
    <row r="67" spans="1:28">
      <c r="A67" s="411"/>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row>
    <row r="68" spans="1:28">
      <c r="A68" s="411"/>
      <c r="B68" s="411"/>
      <c r="C68" s="411"/>
      <c r="D68" s="411"/>
      <c r="E68" s="411"/>
      <c r="F68" s="411"/>
      <c r="G68" s="411"/>
      <c r="H68" s="411"/>
      <c r="I68" s="411"/>
      <c r="J68" s="411"/>
      <c r="K68" s="411"/>
      <c r="L68" s="411"/>
      <c r="M68" s="411"/>
      <c r="N68" s="411"/>
      <c r="O68" s="411"/>
      <c r="P68" s="411"/>
      <c r="Q68" s="411"/>
      <c r="R68" s="411"/>
      <c r="S68" s="411"/>
      <c r="T68" s="411"/>
      <c r="U68" s="411"/>
      <c r="V68" s="411"/>
      <c r="W68" s="411"/>
      <c r="X68" s="411"/>
      <c r="Y68" s="411"/>
      <c r="Z68" s="411"/>
      <c r="AA68" s="411"/>
      <c r="AB68" s="411"/>
    </row>
    <row r="69" spans="1:28">
      <c r="A69" s="411"/>
      <c r="B69" s="411"/>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row>
    <row r="70" spans="1:28">
      <c r="A70" s="411"/>
      <c r="B70" s="411"/>
      <c r="C70" s="411"/>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row>
    <row r="71" spans="1:28">
      <c r="A71" s="411"/>
      <c r="B71" s="411"/>
      <c r="C71" s="411"/>
      <c r="D71" s="411"/>
      <c r="E71" s="411"/>
      <c r="F71" s="411"/>
      <c r="G71" s="411"/>
      <c r="H71" s="411"/>
      <c r="I71" s="411"/>
      <c r="J71" s="411"/>
      <c r="K71" s="411"/>
      <c r="L71" s="411"/>
      <c r="M71" s="411"/>
      <c r="N71" s="411"/>
      <c r="O71" s="411"/>
      <c r="P71" s="411"/>
      <c r="Q71" s="411"/>
      <c r="R71" s="411"/>
      <c r="S71" s="411"/>
      <c r="T71" s="411"/>
      <c r="U71" s="411"/>
      <c r="V71" s="411"/>
      <c r="W71" s="411"/>
      <c r="X71" s="411"/>
      <c r="Y71" s="411"/>
      <c r="Z71" s="411"/>
      <c r="AA71" s="411"/>
      <c r="AB71" s="411"/>
    </row>
    <row r="72" spans="1:28">
      <c r="A72" s="411"/>
      <c r="B72" s="411"/>
      <c r="C72" s="411"/>
      <c r="D72" s="411"/>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row>
    <row r="73" spans="1:28">
      <c r="A73" s="411"/>
      <c r="B73" s="411"/>
      <c r="C73" s="411"/>
      <c r="D73" s="411"/>
      <c r="E73" s="411"/>
      <c r="F73" s="411"/>
      <c r="G73" s="411"/>
      <c r="H73" s="411"/>
      <c r="I73" s="411"/>
      <c r="J73" s="411"/>
      <c r="K73" s="411"/>
      <c r="L73" s="411"/>
      <c r="M73" s="411"/>
      <c r="N73" s="411"/>
      <c r="O73" s="411"/>
      <c r="P73" s="411"/>
      <c r="Q73" s="411"/>
      <c r="R73" s="411"/>
      <c r="S73" s="411"/>
      <c r="T73" s="411"/>
      <c r="U73" s="411"/>
      <c r="V73" s="411"/>
      <c r="W73" s="411"/>
      <c r="X73" s="411"/>
      <c r="Y73" s="411"/>
      <c r="Z73" s="411"/>
      <c r="AA73" s="411"/>
      <c r="AB73" s="411"/>
    </row>
    <row r="74" spans="1:28">
      <c r="A74" s="411"/>
      <c r="B74" s="411"/>
      <c r="C74" s="411"/>
      <c r="D74" s="411"/>
      <c r="E74" s="411"/>
      <c r="F74" s="411"/>
      <c r="G74" s="411"/>
      <c r="H74" s="411"/>
      <c r="I74" s="411"/>
      <c r="J74" s="411"/>
      <c r="K74" s="411"/>
      <c r="L74" s="411"/>
      <c r="M74" s="411"/>
      <c r="N74" s="411"/>
      <c r="O74" s="411"/>
      <c r="P74" s="411"/>
      <c r="Q74" s="411"/>
      <c r="R74" s="411"/>
      <c r="S74" s="411"/>
      <c r="T74" s="411"/>
      <c r="U74" s="411"/>
      <c r="V74" s="411"/>
      <c r="W74" s="411"/>
      <c r="X74" s="411"/>
      <c r="Y74" s="411"/>
      <c r="Z74" s="411"/>
      <c r="AA74" s="411"/>
      <c r="AB74" s="411"/>
    </row>
    <row r="75" spans="1:28">
      <c r="A75" s="411"/>
      <c r="B75" s="411"/>
      <c r="C75" s="411"/>
      <c r="D75" s="411"/>
      <c r="E75" s="411"/>
      <c r="F75" s="411"/>
      <c r="G75" s="411"/>
      <c r="H75" s="411"/>
      <c r="I75" s="411"/>
      <c r="J75" s="411"/>
      <c r="K75" s="411"/>
      <c r="L75" s="411"/>
      <c r="M75" s="411"/>
      <c r="N75" s="411"/>
      <c r="O75" s="411"/>
      <c r="P75" s="411"/>
      <c r="Q75" s="411"/>
      <c r="R75" s="411"/>
      <c r="S75" s="411"/>
      <c r="T75" s="411"/>
      <c r="U75" s="411"/>
      <c r="V75" s="411"/>
      <c r="W75" s="411"/>
      <c r="X75" s="411"/>
      <c r="Y75" s="411"/>
      <c r="Z75" s="411"/>
      <c r="AA75" s="411"/>
      <c r="AB75" s="411"/>
    </row>
    <row r="76" spans="1:28">
      <c r="A76" s="411"/>
      <c r="B76" s="411"/>
      <c r="C76" s="411"/>
      <c r="D76" s="411"/>
      <c r="E76" s="411"/>
      <c r="F76" s="411"/>
      <c r="G76" s="411"/>
      <c r="H76" s="411"/>
      <c r="I76" s="411"/>
      <c r="J76" s="411"/>
      <c r="K76" s="411"/>
      <c r="L76" s="411"/>
      <c r="M76" s="411"/>
      <c r="N76" s="411"/>
      <c r="O76" s="411"/>
      <c r="P76" s="411"/>
      <c r="Q76" s="411"/>
      <c r="R76" s="411"/>
      <c r="S76" s="411"/>
      <c r="T76" s="411"/>
      <c r="U76" s="411"/>
      <c r="V76" s="411"/>
      <c r="W76" s="411"/>
      <c r="X76" s="411"/>
      <c r="Y76" s="411"/>
      <c r="Z76" s="411"/>
      <c r="AA76" s="411"/>
      <c r="AB76" s="411"/>
    </row>
    <row r="77" spans="1:28">
      <c r="A77" s="411"/>
      <c r="B77" s="411"/>
      <c r="C77" s="411"/>
      <c r="D77" s="411"/>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row>
    <row r="78" spans="1:28">
      <c r="A78" s="411"/>
      <c r="B78" s="411"/>
      <c r="C78" s="411"/>
      <c r="D78" s="411"/>
      <c r="E78" s="411"/>
      <c r="F78" s="411"/>
      <c r="G78" s="411"/>
      <c r="H78" s="411"/>
      <c r="I78" s="411"/>
      <c r="J78" s="411"/>
      <c r="K78" s="411"/>
      <c r="L78" s="411"/>
      <c r="M78" s="411"/>
      <c r="N78" s="411"/>
      <c r="O78" s="411"/>
      <c r="P78" s="411"/>
      <c r="Q78" s="411"/>
      <c r="R78" s="411"/>
      <c r="S78" s="411"/>
      <c r="T78" s="411"/>
      <c r="U78" s="411"/>
      <c r="V78" s="411"/>
      <c r="W78" s="411"/>
      <c r="X78" s="411"/>
      <c r="Y78" s="411"/>
      <c r="Z78" s="411"/>
      <c r="AA78" s="411"/>
      <c r="AB78" s="411"/>
    </row>
    <row r="79" spans="1:28">
      <c r="A79" s="411"/>
      <c r="B79" s="411"/>
      <c r="C79" s="411"/>
      <c r="D79" s="411"/>
      <c r="E79" s="411"/>
      <c r="F79" s="411"/>
      <c r="G79" s="411"/>
      <c r="H79" s="411"/>
      <c r="I79" s="411"/>
      <c r="J79" s="411"/>
      <c r="K79" s="411"/>
      <c r="L79" s="411"/>
      <c r="M79" s="411"/>
      <c r="N79" s="411"/>
      <c r="O79" s="411"/>
      <c r="P79" s="411"/>
      <c r="Q79" s="411"/>
      <c r="R79" s="411"/>
      <c r="S79" s="411"/>
      <c r="T79" s="411"/>
      <c r="U79" s="411"/>
      <c r="V79" s="411"/>
      <c r="W79" s="411"/>
      <c r="X79" s="411"/>
      <c r="Y79" s="411"/>
      <c r="Z79" s="411"/>
      <c r="AA79" s="411"/>
      <c r="AB79" s="411"/>
    </row>
    <row r="80" spans="1:28">
      <c r="A80" s="411"/>
      <c r="B80" s="411"/>
      <c r="C80" s="411"/>
      <c r="D80" s="411"/>
      <c r="E80" s="411"/>
      <c r="F80" s="411"/>
      <c r="G80" s="411"/>
      <c r="H80" s="411"/>
      <c r="I80" s="411"/>
      <c r="J80" s="411"/>
      <c r="K80" s="411"/>
      <c r="L80" s="411"/>
      <c r="M80" s="411"/>
      <c r="N80" s="411"/>
      <c r="O80" s="411"/>
      <c r="P80" s="411"/>
      <c r="Q80" s="411"/>
      <c r="R80" s="411"/>
      <c r="S80" s="411"/>
      <c r="T80" s="411"/>
      <c r="U80" s="411"/>
      <c r="V80" s="411"/>
      <c r="W80" s="411"/>
      <c r="X80" s="411"/>
      <c r="Y80" s="411"/>
      <c r="Z80" s="411"/>
      <c r="AA80" s="411"/>
      <c r="AB80" s="411"/>
    </row>
    <row r="81" spans="1:28">
      <c r="A81" s="411"/>
      <c r="B81" s="411"/>
      <c r="C81" s="411"/>
      <c r="D81" s="411"/>
      <c r="E81" s="411"/>
      <c r="F81" s="411"/>
      <c r="G81" s="411"/>
      <c r="H81" s="411"/>
      <c r="I81" s="411"/>
      <c r="J81" s="411"/>
      <c r="K81" s="411"/>
      <c r="L81" s="411"/>
      <c r="M81" s="411"/>
      <c r="N81" s="411"/>
      <c r="O81" s="411"/>
      <c r="P81" s="411"/>
      <c r="Q81" s="411"/>
      <c r="R81" s="411"/>
      <c r="S81" s="411"/>
      <c r="T81" s="411"/>
      <c r="U81" s="411"/>
      <c r="V81" s="411"/>
      <c r="W81" s="411"/>
      <c r="X81" s="411"/>
      <c r="Y81" s="411"/>
      <c r="Z81" s="411"/>
      <c r="AA81" s="411"/>
      <c r="AB81" s="411"/>
    </row>
    <row r="82" spans="1:28">
      <c r="A82" s="411"/>
      <c r="B82" s="411"/>
      <c r="C82" s="411"/>
      <c r="D82" s="411"/>
      <c r="E82" s="411"/>
      <c r="F82" s="411"/>
      <c r="G82" s="411"/>
      <c r="H82" s="411"/>
      <c r="I82" s="411"/>
      <c r="J82" s="411"/>
      <c r="K82" s="411"/>
      <c r="L82" s="411"/>
      <c r="M82" s="411"/>
      <c r="N82" s="411"/>
      <c r="O82" s="411"/>
      <c r="P82" s="411"/>
      <c r="Q82" s="411"/>
      <c r="R82" s="411"/>
      <c r="S82" s="411"/>
      <c r="T82" s="411"/>
      <c r="U82" s="411"/>
      <c r="V82" s="411"/>
      <c r="W82" s="411"/>
      <c r="X82" s="411"/>
      <c r="Y82" s="411"/>
      <c r="Z82" s="411"/>
      <c r="AA82" s="411"/>
      <c r="AB82" s="411"/>
    </row>
    <row r="83" spans="1:28">
      <c r="A83" s="411"/>
      <c r="B83" s="411"/>
      <c r="C83" s="411"/>
      <c r="D83" s="411"/>
      <c r="E83" s="411"/>
      <c r="F83" s="411"/>
      <c r="G83" s="411"/>
      <c r="H83" s="411"/>
      <c r="I83" s="411"/>
      <c r="J83" s="411"/>
      <c r="K83" s="411"/>
      <c r="L83" s="411"/>
      <c r="M83" s="411"/>
      <c r="N83" s="411"/>
      <c r="O83" s="411"/>
      <c r="P83" s="411"/>
      <c r="Q83" s="411"/>
      <c r="R83" s="411"/>
      <c r="S83" s="411"/>
      <c r="T83" s="411"/>
      <c r="U83" s="411"/>
      <c r="V83" s="411"/>
      <c r="W83" s="411"/>
      <c r="X83" s="411"/>
      <c r="Y83" s="411"/>
      <c r="Z83" s="411"/>
      <c r="AA83" s="411"/>
      <c r="AB83" s="411"/>
    </row>
    <row r="84" spans="1:28">
      <c r="A84" s="411"/>
      <c r="B84" s="411"/>
      <c r="C84" s="411"/>
      <c r="D84" s="411"/>
      <c r="E84" s="411"/>
      <c r="F84" s="411"/>
      <c r="G84" s="411"/>
      <c r="H84" s="411"/>
      <c r="I84" s="411"/>
      <c r="J84" s="411"/>
      <c r="K84" s="411"/>
      <c r="L84" s="411"/>
      <c r="M84" s="411"/>
      <c r="N84" s="411"/>
      <c r="O84" s="411"/>
      <c r="P84" s="411"/>
      <c r="Q84" s="411"/>
      <c r="R84" s="411"/>
      <c r="S84" s="411"/>
      <c r="T84" s="411"/>
      <c r="U84" s="411"/>
      <c r="V84" s="411"/>
      <c r="W84" s="411"/>
      <c r="X84" s="411"/>
      <c r="Y84" s="411"/>
      <c r="Z84" s="411"/>
      <c r="AA84" s="411"/>
      <c r="AB84" s="411"/>
    </row>
    <row r="85" spans="1:28">
      <c r="A85" s="411"/>
      <c r="B85" s="411"/>
      <c r="C85" s="411"/>
      <c r="D85" s="411"/>
      <c r="E85" s="411"/>
      <c r="F85" s="411"/>
      <c r="G85" s="411"/>
      <c r="H85" s="411"/>
      <c r="I85" s="411"/>
      <c r="J85" s="411"/>
      <c r="K85" s="411"/>
      <c r="L85" s="411"/>
      <c r="M85" s="411"/>
      <c r="N85" s="411"/>
      <c r="O85" s="411"/>
      <c r="P85" s="411"/>
      <c r="Q85" s="411"/>
      <c r="R85" s="411"/>
      <c r="S85" s="411"/>
      <c r="T85" s="411"/>
      <c r="U85" s="411"/>
      <c r="V85" s="411"/>
      <c r="W85" s="411"/>
      <c r="X85" s="411"/>
      <c r="Y85" s="411"/>
      <c r="Z85" s="411"/>
      <c r="AA85" s="411"/>
      <c r="AB85" s="411"/>
    </row>
    <row r="86" spans="1:28">
      <c r="A86" s="411"/>
      <c r="B86" s="411"/>
      <c r="C86" s="411"/>
      <c r="D86" s="411"/>
      <c r="E86" s="411"/>
      <c r="F86" s="411"/>
      <c r="G86" s="411"/>
      <c r="H86" s="411"/>
      <c r="I86" s="411"/>
      <c r="J86" s="411"/>
      <c r="K86" s="411"/>
      <c r="L86" s="411"/>
      <c r="M86" s="411"/>
      <c r="N86" s="411"/>
      <c r="O86" s="411"/>
      <c r="P86" s="411"/>
      <c r="Q86" s="411"/>
      <c r="R86" s="411"/>
      <c r="S86" s="411"/>
      <c r="T86" s="411"/>
      <c r="U86" s="411"/>
      <c r="V86" s="411"/>
      <c r="W86" s="411"/>
      <c r="X86" s="411"/>
      <c r="Y86" s="411"/>
      <c r="Z86" s="411"/>
      <c r="AA86" s="411"/>
      <c r="AB86" s="411"/>
    </row>
    <row r="87" spans="1:28">
      <c r="A87" s="411"/>
      <c r="B87" s="411"/>
      <c r="C87" s="411"/>
      <c r="D87" s="411"/>
      <c r="E87" s="411"/>
      <c r="F87" s="411"/>
      <c r="G87" s="411"/>
      <c r="H87" s="411"/>
      <c r="I87" s="411"/>
      <c r="J87" s="411"/>
      <c r="K87" s="411"/>
      <c r="L87" s="411"/>
      <c r="M87" s="411"/>
      <c r="N87" s="411"/>
      <c r="O87" s="411"/>
      <c r="P87" s="411"/>
      <c r="Q87" s="411"/>
      <c r="R87" s="411"/>
      <c r="S87" s="411"/>
      <c r="T87" s="411"/>
      <c r="U87" s="411"/>
      <c r="V87" s="411"/>
      <c r="W87" s="411"/>
      <c r="X87" s="411"/>
      <c r="Y87" s="411"/>
      <c r="Z87" s="411"/>
      <c r="AA87" s="411"/>
      <c r="AB87" s="411"/>
    </row>
    <row r="88" spans="1:28">
      <c r="A88" s="411"/>
      <c r="B88" s="411"/>
      <c r="C88" s="411"/>
      <c r="D88" s="411"/>
      <c r="E88" s="411"/>
      <c r="F88" s="411"/>
      <c r="G88" s="411"/>
      <c r="H88" s="411"/>
      <c r="I88" s="411"/>
      <c r="J88" s="411"/>
      <c r="K88" s="411"/>
      <c r="L88" s="411"/>
      <c r="M88" s="411"/>
      <c r="N88" s="411"/>
      <c r="O88" s="411"/>
      <c r="P88" s="411"/>
      <c r="Q88" s="411"/>
      <c r="R88" s="411"/>
      <c r="S88" s="411"/>
      <c r="T88" s="411"/>
      <c r="U88" s="411"/>
      <c r="V88" s="411"/>
      <c r="W88" s="411"/>
      <c r="X88" s="411"/>
      <c r="Y88" s="411"/>
      <c r="Z88" s="411"/>
      <c r="AA88" s="411"/>
      <c r="AB88" s="411"/>
    </row>
    <row r="89" spans="1:28">
      <c r="A89" s="411"/>
      <c r="B89" s="411"/>
      <c r="C89" s="411"/>
      <c r="D89" s="411"/>
      <c r="E89" s="411"/>
      <c r="F89" s="411"/>
      <c r="G89" s="411"/>
      <c r="H89" s="411"/>
      <c r="I89" s="411"/>
      <c r="J89" s="411"/>
      <c r="K89" s="411"/>
      <c r="L89" s="411"/>
      <c r="M89" s="411"/>
      <c r="N89" s="411"/>
      <c r="O89" s="411"/>
      <c r="P89" s="411"/>
      <c r="Q89" s="411"/>
      <c r="R89" s="411"/>
      <c r="S89" s="411"/>
      <c r="T89" s="411"/>
      <c r="U89" s="411"/>
      <c r="V89" s="411"/>
      <c r="W89" s="411"/>
      <c r="X89" s="411"/>
      <c r="Y89" s="411"/>
      <c r="Z89" s="411"/>
      <c r="AA89" s="411"/>
      <c r="AB89" s="411"/>
    </row>
    <row r="90" spans="1:28">
      <c r="A90" s="411"/>
      <c r="B90" s="411"/>
      <c r="C90" s="411"/>
      <c r="D90" s="411"/>
      <c r="E90" s="411"/>
      <c r="F90" s="411"/>
      <c r="G90" s="411"/>
      <c r="H90" s="411"/>
      <c r="I90" s="411"/>
      <c r="J90" s="411"/>
      <c r="K90" s="411"/>
      <c r="L90" s="411"/>
      <c r="M90" s="411"/>
      <c r="N90" s="411"/>
      <c r="O90" s="411"/>
      <c r="P90" s="411"/>
      <c r="Q90" s="411"/>
      <c r="R90" s="411"/>
      <c r="S90" s="411"/>
      <c r="T90" s="411"/>
      <c r="U90" s="411"/>
      <c r="V90" s="411"/>
      <c r="W90" s="411"/>
      <c r="X90" s="411"/>
      <c r="Y90" s="411"/>
      <c r="Z90" s="411"/>
      <c r="AA90" s="411"/>
      <c r="AB90" s="411"/>
    </row>
    <row r="91" spans="1:28">
      <c r="A91" s="411"/>
      <c r="B91" s="411"/>
      <c r="C91" s="411"/>
      <c r="D91" s="411"/>
      <c r="E91" s="411"/>
      <c r="F91" s="411"/>
      <c r="G91" s="411"/>
      <c r="H91" s="411"/>
      <c r="I91" s="411"/>
      <c r="J91" s="411"/>
      <c r="K91" s="411"/>
      <c r="L91" s="411"/>
      <c r="M91" s="411"/>
      <c r="N91" s="411"/>
      <c r="O91" s="411"/>
      <c r="P91" s="411"/>
      <c r="Q91" s="411"/>
      <c r="R91" s="411"/>
      <c r="S91" s="411"/>
      <c r="T91" s="411"/>
      <c r="U91" s="411"/>
      <c r="V91" s="411"/>
      <c r="W91" s="411"/>
      <c r="X91" s="411"/>
      <c r="Y91" s="411"/>
      <c r="Z91" s="411"/>
      <c r="AA91" s="411"/>
      <c r="AB91" s="411"/>
    </row>
    <row r="92" spans="1:28">
      <c r="A92" s="411"/>
      <c r="B92" s="411"/>
      <c r="C92" s="411"/>
      <c r="D92" s="411"/>
      <c r="E92" s="411"/>
      <c r="F92" s="411"/>
      <c r="G92" s="411"/>
      <c r="H92" s="411"/>
      <c r="I92" s="411"/>
      <c r="J92" s="411"/>
      <c r="K92" s="411"/>
      <c r="L92" s="411"/>
      <c r="M92" s="411"/>
      <c r="N92" s="411"/>
      <c r="O92" s="411"/>
      <c r="P92" s="411"/>
      <c r="Q92" s="411"/>
      <c r="R92" s="411"/>
      <c r="S92" s="411"/>
      <c r="T92" s="411"/>
      <c r="U92" s="411"/>
      <c r="V92" s="411"/>
      <c r="W92" s="411"/>
      <c r="X92" s="411"/>
      <c r="Y92" s="411"/>
      <c r="Z92" s="411"/>
      <c r="AA92" s="411"/>
      <c r="AB92" s="411"/>
    </row>
    <row r="93" spans="1:28">
      <c r="A93" s="411"/>
      <c r="B93" s="411"/>
      <c r="C93" s="411"/>
      <c r="D93" s="411"/>
      <c r="E93" s="411"/>
      <c r="F93" s="411"/>
      <c r="G93" s="411"/>
      <c r="H93" s="411"/>
      <c r="I93" s="411"/>
      <c r="J93" s="411"/>
      <c r="K93" s="411"/>
      <c r="L93" s="411"/>
      <c r="M93" s="411"/>
      <c r="N93" s="411"/>
      <c r="O93" s="411"/>
      <c r="P93" s="411"/>
      <c r="Q93" s="411"/>
      <c r="R93" s="411"/>
      <c r="S93" s="411"/>
      <c r="T93" s="411"/>
      <c r="U93" s="411"/>
      <c r="V93" s="411"/>
      <c r="W93" s="411"/>
      <c r="X93" s="411"/>
      <c r="Y93" s="411"/>
      <c r="Z93" s="411"/>
      <c r="AA93" s="411"/>
      <c r="AB93" s="411"/>
    </row>
    <row r="94" spans="1:28">
      <c r="A94" s="411"/>
      <c r="B94" s="411"/>
      <c r="C94" s="411"/>
      <c r="D94" s="411"/>
      <c r="E94" s="411"/>
      <c r="F94" s="411"/>
      <c r="G94" s="411"/>
      <c r="H94" s="411"/>
      <c r="I94" s="411"/>
      <c r="J94" s="411"/>
      <c r="K94" s="411"/>
      <c r="L94" s="411"/>
      <c r="M94" s="411"/>
      <c r="N94" s="411"/>
      <c r="O94" s="411"/>
      <c r="P94" s="411"/>
      <c r="Q94" s="411"/>
      <c r="R94" s="411"/>
      <c r="S94" s="411"/>
      <c r="T94" s="411"/>
      <c r="U94" s="411"/>
      <c r="V94" s="411"/>
      <c r="W94" s="411"/>
      <c r="X94" s="411"/>
      <c r="Y94" s="411"/>
      <c r="Z94" s="411"/>
      <c r="AA94" s="411"/>
      <c r="AB94" s="411"/>
    </row>
    <row r="95" spans="1:28">
      <c r="A95" s="411"/>
      <c r="B95" s="411"/>
      <c r="C95" s="411"/>
      <c r="D95" s="411"/>
      <c r="E95" s="411"/>
      <c r="F95" s="411"/>
      <c r="G95" s="411"/>
      <c r="H95" s="411"/>
      <c r="I95" s="411"/>
      <c r="J95" s="411"/>
      <c r="K95" s="411"/>
      <c r="L95" s="411"/>
      <c r="M95" s="411"/>
      <c r="N95" s="411"/>
      <c r="O95" s="411"/>
      <c r="P95" s="411"/>
      <c r="Q95" s="411"/>
      <c r="R95" s="411"/>
      <c r="S95" s="411"/>
      <c r="T95" s="411"/>
      <c r="U95" s="411"/>
      <c r="V95" s="411"/>
      <c r="W95" s="411"/>
      <c r="X95" s="411"/>
      <c r="Y95" s="411"/>
      <c r="Z95" s="411"/>
      <c r="AA95" s="411"/>
      <c r="AB95" s="411"/>
    </row>
    <row r="96" spans="1:28">
      <c r="A96" s="411"/>
      <c r="B96" s="411"/>
      <c r="C96" s="411"/>
      <c r="D96" s="411"/>
      <c r="E96" s="411"/>
      <c r="F96" s="411"/>
      <c r="G96" s="411"/>
      <c r="H96" s="411"/>
      <c r="I96" s="411"/>
      <c r="J96" s="411"/>
      <c r="K96" s="411"/>
      <c r="L96" s="411"/>
      <c r="M96" s="411"/>
      <c r="N96" s="411"/>
      <c r="O96" s="411"/>
      <c r="P96" s="411"/>
      <c r="Q96" s="411"/>
      <c r="R96" s="411"/>
      <c r="S96" s="411"/>
      <c r="T96" s="411"/>
      <c r="U96" s="411"/>
      <c r="V96" s="411"/>
      <c r="W96" s="411"/>
      <c r="X96" s="411"/>
      <c r="Y96" s="411"/>
      <c r="Z96" s="411"/>
      <c r="AA96" s="411"/>
      <c r="AB96" s="411"/>
    </row>
    <row r="97" spans="1:28">
      <c r="A97" s="411"/>
      <c r="B97" s="411"/>
      <c r="C97" s="411"/>
      <c r="D97" s="411"/>
      <c r="E97" s="411"/>
      <c r="F97" s="411"/>
      <c r="G97" s="411"/>
      <c r="H97" s="411"/>
      <c r="I97" s="411"/>
      <c r="J97" s="411"/>
      <c r="K97" s="411"/>
      <c r="L97" s="411"/>
      <c r="M97" s="411"/>
      <c r="N97" s="411"/>
      <c r="O97" s="411"/>
      <c r="P97" s="411"/>
      <c r="Q97" s="411"/>
      <c r="R97" s="411"/>
      <c r="S97" s="411"/>
      <c r="T97" s="411"/>
      <c r="U97" s="411"/>
      <c r="V97" s="411"/>
      <c r="W97" s="411"/>
      <c r="X97" s="411"/>
      <c r="Y97" s="411"/>
      <c r="Z97" s="411"/>
      <c r="AA97" s="411"/>
      <c r="AB97" s="411"/>
    </row>
    <row r="98" spans="1:28">
      <c r="A98" s="411"/>
      <c r="B98" s="411"/>
      <c r="C98" s="411"/>
      <c r="D98" s="411"/>
      <c r="E98" s="411"/>
      <c r="F98" s="411"/>
      <c r="G98" s="411"/>
      <c r="H98" s="411"/>
      <c r="I98" s="411"/>
      <c r="J98" s="411"/>
      <c r="K98" s="411"/>
      <c r="L98" s="411"/>
      <c r="M98" s="411"/>
      <c r="N98" s="411"/>
      <c r="O98" s="411"/>
      <c r="P98" s="411"/>
      <c r="Q98" s="411"/>
      <c r="R98" s="411"/>
      <c r="S98" s="411"/>
      <c r="T98" s="411"/>
      <c r="U98" s="411"/>
      <c r="V98" s="411"/>
      <c r="W98" s="411"/>
      <c r="X98" s="411"/>
      <c r="Y98" s="411"/>
      <c r="Z98" s="411"/>
      <c r="AA98" s="411"/>
      <c r="AB98" s="411"/>
    </row>
    <row r="99" spans="1:28">
      <c r="A99" s="411"/>
      <c r="B99" s="411"/>
      <c r="C99" s="411"/>
      <c r="D99" s="411"/>
      <c r="E99" s="411"/>
      <c r="F99" s="411"/>
      <c r="G99" s="411"/>
      <c r="H99" s="411"/>
      <c r="I99" s="411"/>
      <c r="J99" s="411"/>
      <c r="K99" s="411"/>
      <c r="L99" s="411"/>
      <c r="M99" s="411"/>
      <c r="N99" s="411"/>
      <c r="O99" s="411"/>
      <c r="P99" s="411"/>
      <c r="Q99" s="411"/>
      <c r="R99" s="411"/>
      <c r="S99" s="411"/>
      <c r="T99" s="411"/>
      <c r="U99" s="411"/>
      <c r="V99" s="411"/>
      <c r="W99" s="411"/>
      <c r="X99" s="411"/>
      <c r="Y99" s="411"/>
      <c r="Z99" s="411"/>
      <c r="AA99" s="411"/>
      <c r="AB99" s="411"/>
    </row>
    <row r="100" spans="1:28">
      <c r="A100" s="411"/>
      <c r="B100" s="411"/>
      <c r="C100" s="411"/>
      <c r="D100" s="411"/>
      <c r="E100" s="411"/>
      <c r="F100" s="411"/>
      <c r="G100" s="411"/>
      <c r="H100" s="411"/>
      <c r="I100" s="411"/>
      <c r="J100" s="411"/>
      <c r="K100" s="411"/>
      <c r="L100" s="411"/>
      <c r="M100" s="411"/>
      <c r="N100" s="411"/>
      <c r="O100" s="411"/>
      <c r="P100" s="411"/>
      <c r="Q100" s="411"/>
      <c r="R100" s="411"/>
      <c r="S100" s="411"/>
      <c r="T100" s="411"/>
      <c r="U100" s="411"/>
      <c r="V100" s="411"/>
      <c r="W100" s="411"/>
      <c r="X100" s="411"/>
      <c r="Y100" s="411"/>
      <c r="Z100" s="411"/>
      <c r="AA100" s="411"/>
      <c r="AB100" s="411"/>
    </row>
    <row r="101" spans="1:28">
      <c r="A101" s="411"/>
      <c r="B101" s="411"/>
      <c r="C101" s="411"/>
      <c r="D101" s="411"/>
      <c r="E101" s="411"/>
      <c r="F101" s="411"/>
      <c r="G101" s="411"/>
      <c r="H101" s="411"/>
      <c r="I101" s="411"/>
      <c r="J101" s="411"/>
      <c r="K101" s="411"/>
      <c r="L101" s="411"/>
      <c r="M101" s="411"/>
      <c r="N101" s="411"/>
      <c r="O101" s="411"/>
      <c r="P101" s="411"/>
      <c r="Q101" s="411"/>
      <c r="R101" s="411"/>
      <c r="S101" s="411"/>
      <c r="T101" s="411"/>
      <c r="U101" s="411"/>
      <c r="V101" s="411"/>
      <c r="W101" s="411"/>
      <c r="X101" s="411"/>
      <c r="Y101" s="411"/>
      <c r="Z101" s="411"/>
      <c r="AA101" s="411"/>
      <c r="AB101" s="411"/>
    </row>
    <row r="102" spans="1:28">
      <c r="A102" s="411"/>
      <c r="B102" s="411"/>
      <c r="C102" s="411"/>
      <c r="D102" s="411"/>
      <c r="E102" s="411"/>
      <c r="F102" s="411"/>
      <c r="G102" s="411"/>
      <c r="H102" s="411"/>
      <c r="I102" s="411"/>
      <c r="J102" s="411"/>
      <c r="K102" s="411"/>
      <c r="L102" s="411"/>
      <c r="M102" s="411"/>
      <c r="N102" s="411"/>
      <c r="O102" s="411"/>
      <c r="P102" s="411"/>
      <c r="Q102" s="411"/>
      <c r="R102" s="411"/>
      <c r="S102" s="411"/>
      <c r="T102" s="411"/>
      <c r="U102" s="411"/>
      <c r="V102" s="411"/>
      <c r="W102" s="411"/>
      <c r="X102" s="411"/>
      <c r="Y102" s="411"/>
      <c r="Z102" s="411"/>
      <c r="AA102" s="411"/>
      <c r="AB102" s="411"/>
    </row>
    <row r="103" spans="1:28">
      <c r="A103" s="411"/>
      <c r="B103" s="411"/>
      <c r="C103" s="411"/>
      <c r="D103" s="411"/>
      <c r="E103" s="411"/>
      <c r="F103" s="411"/>
      <c r="G103" s="411"/>
      <c r="H103" s="411"/>
      <c r="I103" s="411"/>
      <c r="J103" s="411"/>
      <c r="K103" s="411"/>
      <c r="L103" s="411"/>
      <c r="M103" s="411"/>
      <c r="N103" s="411"/>
      <c r="O103" s="411"/>
      <c r="P103" s="411"/>
      <c r="Q103" s="411"/>
      <c r="R103" s="411"/>
      <c r="S103" s="411"/>
      <c r="T103" s="411"/>
      <c r="U103" s="411"/>
      <c r="V103" s="411"/>
      <c r="W103" s="411"/>
      <c r="X103" s="411"/>
      <c r="Y103" s="411"/>
      <c r="Z103" s="411"/>
      <c r="AA103" s="411"/>
      <c r="AB103" s="411"/>
    </row>
    <row r="104" spans="1:28">
      <c r="A104" s="411"/>
      <c r="B104" s="411"/>
      <c r="C104" s="411"/>
      <c r="D104" s="411"/>
      <c r="E104" s="411"/>
      <c r="F104" s="411"/>
      <c r="G104" s="411"/>
      <c r="H104" s="411"/>
      <c r="I104" s="411"/>
      <c r="J104" s="411"/>
      <c r="K104" s="411"/>
      <c r="L104" s="411"/>
      <c r="M104" s="411"/>
      <c r="N104" s="411"/>
      <c r="O104" s="411"/>
      <c r="P104" s="411"/>
      <c r="Q104" s="411"/>
      <c r="R104" s="411"/>
      <c r="S104" s="411"/>
      <c r="T104" s="411"/>
      <c r="U104" s="411"/>
      <c r="V104" s="411"/>
      <c r="W104" s="411"/>
      <c r="X104" s="411"/>
      <c r="Y104" s="411"/>
      <c r="Z104" s="411"/>
      <c r="AA104" s="411"/>
      <c r="AB104" s="411"/>
    </row>
  </sheetData>
  <sheetProtection formatCells="0" formatColumns="0" formatRows="0" insertColumns="0" insertRows="0" insertHyperlinks="0" deleteColumns="0" deleteRows="0"/>
  <mergeCells count="6">
    <mergeCell ref="K25:V27"/>
    <mergeCell ref="D22:F22"/>
    <mergeCell ref="G23:P23"/>
    <mergeCell ref="E1:J1"/>
    <mergeCell ref="K1:Q1"/>
    <mergeCell ref="T7:W11"/>
  </mergeCells>
  <phoneticPr fontId="109"/>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P23" sqref="P23"/>
    </sheetView>
  </sheetViews>
  <sheetFormatPr defaultColWidth="9" defaultRowHeight="13.2"/>
  <cols>
    <col min="1" max="1" width="12.77734375" style="79" customWidth="1"/>
    <col min="2" max="2" width="5.109375" style="79" customWidth="1"/>
    <col min="3" max="3" width="3.77734375" style="79" customWidth="1"/>
    <col min="4" max="4" width="6.88671875" style="79" customWidth="1"/>
    <col min="5" max="5" width="13.109375" style="79" customWidth="1"/>
    <col min="6" max="6" width="13.109375" style="123" customWidth="1"/>
    <col min="7" max="7" width="11.33203125" style="79" customWidth="1"/>
    <col min="8" max="8" width="26.6640625" style="96" customWidth="1"/>
    <col min="9" max="9" width="13" style="87" customWidth="1"/>
    <col min="10" max="10" width="16.109375" style="87" customWidth="1"/>
    <col min="11" max="11" width="13.44140625" style="123" customWidth="1"/>
    <col min="12" max="12" width="20.44140625" style="123" customWidth="1"/>
    <col min="13" max="13" width="13.44140625" style="94" customWidth="1"/>
    <col min="14" max="14" width="15" style="79" customWidth="1"/>
    <col min="15" max="15" width="9" style="80"/>
    <col min="16" max="16384" width="9" style="79"/>
  </cols>
  <sheetData>
    <row r="1" spans="1:17" ht="26.25" customHeight="1" thickTop="1">
      <c r="A1" s="71" t="s">
        <v>38</v>
      </c>
      <c r="B1" s="72"/>
      <c r="C1" s="72"/>
      <c r="D1" s="73"/>
      <c r="E1" s="73"/>
      <c r="F1" s="74"/>
      <c r="G1" s="75"/>
      <c r="H1" s="76"/>
      <c r="I1" s="439" t="s">
        <v>39</v>
      </c>
      <c r="J1" s="96"/>
      <c r="K1" s="77"/>
      <c r="L1" s="440" t="s">
        <v>247</v>
      </c>
      <c r="M1" s="78"/>
    </row>
    <row r="2" spans="1:17" ht="17.399999999999999">
      <c r="A2" s="81"/>
      <c r="B2" s="441"/>
      <c r="C2" s="441"/>
      <c r="D2" s="441"/>
      <c r="E2" s="441"/>
      <c r="F2" s="441"/>
      <c r="G2" s="82"/>
      <c r="H2" s="83"/>
      <c r="I2" s="442" t="s">
        <v>40</v>
      </c>
      <c r="J2" s="84"/>
      <c r="K2" s="443" t="s">
        <v>21</v>
      </c>
      <c r="L2" s="85"/>
      <c r="M2" s="78"/>
      <c r="N2" s="193" t="s">
        <v>248</v>
      </c>
      <c r="O2" s="193"/>
      <c r="P2" s="193"/>
      <c r="Q2" s="193"/>
    </row>
    <row r="3" spans="1:17" ht="17.399999999999999">
      <c r="A3" s="444" t="s">
        <v>29</v>
      </c>
      <c r="B3" s="445"/>
      <c r="D3" s="446"/>
      <c r="E3" s="446"/>
      <c r="F3" s="446"/>
      <c r="G3" s="86"/>
      <c r="H3" s="204"/>
      <c r="J3" s="447"/>
      <c r="L3" s="77"/>
      <c r="M3" s="88"/>
      <c r="N3" s="302" t="s">
        <v>249</v>
      </c>
      <c r="P3" s="194"/>
    </row>
    <row r="4" spans="1:17" ht="17.399999999999999">
      <c r="A4" s="89"/>
      <c r="B4" s="445"/>
      <c r="C4" s="123"/>
      <c r="D4" s="446"/>
      <c r="E4" s="446"/>
      <c r="F4" s="448"/>
      <c r="G4" s="90"/>
      <c r="H4" s="91"/>
      <c r="I4" s="91"/>
      <c r="J4" s="96"/>
      <c r="L4" s="77"/>
      <c r="M4" s="88"/>
      <c r="N4" s="558" t="s">
        <v>269</v>
      </c>
    </row>
    <row r="5" spans="1:17">
      <c r="A5" s="449"/>
      <c r="D5" s="446"/>
      <c r="E5" s="92"/>
      <c r="F5" s="450"/>
      <c r="G5" s="93"/>
      <c r="H5"/>
      <c r="I5" s="451"/>
      <c r="J5" s="96"/>
      <c r="M5" s="88"/>
    </row>
    <row r="6" spans="1:17" ht="17.399999999999999">
      <c r="A6" s="449"/>
      <c r="D6" s="446"/>
      <c r="E6" s="450"/>
      <c r="F6" s="450"/>
      <c r="G6" s="93"/>
      <c r="H6" s="83"/>
      <c r="I6" s="452"/>
      <c r="J6" s="96"/>
      <c r="M6" s="88"/>
    </row>
    <row r="7" spans="1:17">
      <c r="A7" s="449"/>
      <c r="D7" s="446"/>
      <c r="E7" s="450"/>
      <c r="F7" s="450"/>
      <c r="G7" s="93"/>
      <c r="H7" s="453"/>
      <c r="I7" s="451"/>
      <c r="J7" s="96"/>
      <c r="M7" s="88"/>
    </row>
    <row r="8" spans="1:17">
      <c r="A8" s="449"/>
      <c r="D8" s="446"/>
      <c r="E8" s="450"/>
      <c r="F8" s="450"/>
      <c r="G8" s="93"/>
      <c r="H8" s="84"/>
      <c r="I8" s="454"/>
      <c r="J8" s="454"/>
      <c r="K8" s="454"/>
    </row>
    <row r="9" spans="1:17">
      <c r="A9" s="449"/>
      <c r="D9" s="446"/>
      <c r="E9" s="450"/>
      <c r="F9" s="450"/>
      <c r="G9" s="93"/>
      <c r="H9" s="454"/>
      <c r="I9" s="454"/>
      <c r="J9" s="454"/>
      <c r="K9" s="454"/>
      <c r="N9" s="95"/>
    </row>
    <row r="10" spans="1:17">
      <c r="A10" s="449"/>
      <c r="D10" s="446"/>
      <c r="E10" s="450"/>
      <c r="F10" s="450"/>
      <c r="G10" s="93"/>
      <c r="H10" s="454"/>
      <c r="I10" s="454"/>
      <c r="J10" s="454"/>
      <c r="K10" s="454"/>
      <c r="N10" s="95" t="s">
        <v>41</v>
      </c>
    </row>
    <row r="11" spans="1:17">
      <c r="A11" s="449"/>
      <c r="D11" s="446"/>
      <c r="E11" s="450"/>
      <c r="F11" s="450"/>
      <c r="G11" s="93"/>
      <c r="H11" s="454"/>
      <c r="I11" s="454"/>
      <c r="J11" s="454"/>
      <c r="K11" s="454"/>
    </row>
    <row r="12" spans="1:17">
      <c r="A12" s="449"/>
      <c r="D12" s="446"/>
      <c r="E12" s="450"/>
      <c r="F12" s="450"/>
      <c r="G12" s="93"/>
      <c r="H12" s="454"/>
      <c r="I12" s="454"/>
      <c r="J12" s="454"/>
      <c r="K12" s="454"/>
      <c r="N12" s="95" t="s">
        <v>42</v>
      </c>
    </row>
    <row r="13" spans="1:17">
      <c r="A13" s="449"/>
      <c r="D13" s="446"/>
      <c r="E13" s="450"/>
      <c r="F13" s="450"/>
      <c r="G13" s="93"/>
      <c r="H13" s="454"/>
      <c r="I13" s="454"/>
      <c r="J13" s="454"/>
      <c r="K13" s="454"/>
    </row>
    <row r="14" spans="1:17">
      <c r="A14" s="449"/>
      <c r="D14" s="446"/>
      <c r="E14" s="450"/>
      <c r="F14" s="450"/>
      <c r="G14" s="93"/>
      <c r="H14" s="454"/>
      <c r="I14" s="454"/>
      <c r="J14" s="454"/>
      <c r="K14" s="454"/>
      <c r="N14" s="455" t="s">
        <v>43</v>
      </c>
    </row>
    <row r="15" spans="1:17">
      <c r="A15" s="449"/>
      <c r="D15" s="446"/>
      <c r="E15" s="446" t="s">
        <v>21</v>
      </c>
      <c r="F15" s="448"/>
      <c r="G15" s="86"/>
      <c r="H15" s="453"/>
      <c r="I15" s="451"/>
      <c r="J15" s="84"/>
    </row>
    <row r="16" spans="1:17">
      <c r="A16" s="449"/>
      <c r="D16" s="446"/>
      <c r="E16" s="446"/>
      <c r="F16" s="448"/>
      <c r="G16" s="86"/>
      <c r="I16" s="451"/>
      <c r="J16" s="96"/>
      <c r="N16" s="566" t="s">
        <v>268</v>
      </c>
    </row>
    <row r="17" spans="1:19" ht="20.25" customHeight="1" thickBot="1">
      <c r="A17" s="705" t="s">
        <v>368</v>
      </c>
      <c r="B17" s="706"/>
      <c r="C17" s="706"/>
      <c r="D17" s="457"/>
      <c r="E17" s="458"/>
      <c r="F17" s="706" t="s">
        <v>367</v>
      </c>
      <c r="G17" s="707"/>
      <c r="H17" s="453"/>
      <c r="I17" s="451"/>
      <c r="J17" s="84"/>
      <c r="L17" s="85"/>
      <c r="M17" s="88"/>
      <c r="N17" s="456" t="s">
        <v>137</v>
      </c>
    </row>
    <row r="18" spans="1:19" ht="39" customHeight="1" thickTop="1">
      <c r="A18" s="708" t="s">
        <v>44</v>
      </c>
      <c r="B18" s="709"/>
      <c r="C18" s="710"/>
      <c r="D18" s="459" t="s">
        <v>45</v>
      </c>
      <c r="E18" s="460"/>
      <c r="F18" s="711" t="s">
        <v>46</v>
      </c>
      <c r="G18" s="712"/>
      <c r="I18" s="451"/>
      <c r="J18" s="96"/>
      <c r="M18" s="88"/>
      <c r="Q18" s="79" t="s">
        <v>29</v>
      </c>
      <c r="S18" s="79" t="s">
        <v>21</v>
      </c>
    </row>
    <row r="19" spans="1:19" ht="30" customHeight="1">
      <c r="A19" s="713" t="s">
        <v>176</v>
      </c>
      <c r="B19" s="713"/>
      <c r="C19" s="713"/>
      <c r="D19" s="713"/>
      <c r="E19" s="713"/>
      <c r="F19" s="713"/>
      <c r="G19" s="713"/>
      <c r="H19" s="461"/>
      <c r="I19" s="97" t="s">
        <v>47</v>
      </c>
      <c r="J19" s="97"/>
      <c r="K19" s="97"/>
      <c r="L19" s="85"/>
      <c r="M19" s="88"/>
    </row>
    <row r="20" spans="1:19" ht="17.399999999999999">
      <c r="E20" s="462" t="s">
        <v>48</v>
      </c>
      <c r="F20" s="463" t="s">
        <v>49</v>
      </c>
      <c r="H20" s="464"/>
      <c r="I20" s="451"/>
      <c r="J20" s="96" t="s">
        <v>21</v>
      </c>
      <c r="K20" s="465" t="s">
        <v>21</v>
      </c>
      <c r="M20" s="88"/>
    </row>
    <row r="21" spans="1:19" ht="16.8" thickBot="1">
      <c r="A21" s="466"/>
      <c r="B21" s="714">
        <v>44556</v>
      </c>
      <c r="C21" s="715"/>
      <c r="D21" s="467" t="s">
        <v>50</v>
      </c>
      <c r="E21" s="716" t="s">
        <v>51</v>
      </c>
      <c r="F21" s="717"/>
      <c r="G21" s="87" t="s">
        <v>52</v>
      </c>
      <c r="H21" s="718" t="s">
        <v>285</v>
      </c>
      <c r="I21" s="719"/>
      <c r="J21" s="719"/>
      <c r="K21" s="719"/>
      <c r="L21" s="719"/>
      <c r="M21" s="98"/>
      <c r="N21" s="99"/>
    </row>
    <row r="22" spans="1:19" ht="36" customHeight="1" thickTop="1" thickBot="1">
      <c r="A22" s="468" t="s">
        <v>53</v>
      </c>
      <c r="B22" s="720" t="s">
        <v>54</v>
      </c>
      <c r="C22" s="721"/>
      <c r="D22" s="722"/>
      <c r="E22" s="100" t="s">
        <v>273</v>
      </c>
      <c r="F22" s="100" t="s">
        <v>284</v>
      </c>
      <c r="G22" s="469" t="s">
        <v>55</v>
      </c>
      <c r="H22" s="723" t="s">
        <v>56</v>
      </c>
      <c r="I22" s="724"/>
      <c r="J22" s="724"/>
      <c r="K22" s="724"/>
      <c r="L22" s="725"/>
      <c r="M22" s="470" t="s">
        <v>57</v>
      </c>
      <c r="N22" s="471" t="s">
        <v>58</v>
      </c>
      <c r="R22" s="79" t="s">
        <v>29</v>
      </c>
    </row>
    <row r="23" spans="1:19" ht="69.599999999999994" customHeight="1" thickBot="1">
      <c r="A23" s="472" t="s">
        <v>59</v>
      </c>
      <c r="B23" s="636" t="str">
        <f>IF(G23&gt;5,"☆☆☆☆",IF(AND(G23&gt;=2.39,G23&lt;5),"☆☆☆",IF(AND(G23&gt;=1.39,G23&lt;2.4),"☆☆",IF(AND(G23&gt;0,G23&lt;1.4),"☆",IF(AND(G23&gt;=-1.39,G23&lt;0),"★",IF(AND(G23&gt;=-2.39,G23&lt;-1.4),"★★",IF(AND(G23&gt;=-3.39,G23&lt;-2.4),"★★★")))))))</f>
        <v>★</v>
      </c>
      <c r="C23" s="637"/>
      <c r="D23" s="638"/>
      <c r="E23" s="197">
        <v>2.21</v>
      </c>
      <c r="F23" s="196">
        <v>3.09</v>
      </c>
      <c r="G23" s="271">
        <f>+E23-F23</f>
        <v>-0.87999999999999989</v>
      </c>
      <c r="H23" s="726" t="s">
        <v>274</v>
      </c>
      <c r="I23" s="727"/>
      <c r="J23" s="727"/>
      <c r="K23" s="727"/>
      <c r="L23" s="727"/>
      <c r="M23" s="574" t="s">
        <v>275</v>
      </c>
      <c r="N23" s="575">
        <v>44548</v>
      </c>
      <c r="O23" s="80" t="s">
        <v>259</v>
      </c>
    </row>
    <row r="24" spans="1:19" ht="66" customHeight="1" thickBot="1">
      <c r="A24" s="473" t="s">
        <v>60</v>
      </c>
      <c r="B24" s="636" t="str">
        <f t="shared" ref="B24" si="0">IF(G24&gt;5,"☆☆☆☆",IF(AND(G24&gt;=2.39,G24&lt;5),"☆☆☆",IF(AND(G24&gt;=1.39,G24&lt;2.4),"☆☆",IF(AND(G24&gt;0,G24&lt;1.4),"☆",IF(AND(G24&gt;=-1.39,G24&lt;0),"★",IF(AND(G24&gt;=-2.39,G24&lt;-1.4),"★★",IF(AND(G24&gt;=-3.39,G24&lt;-2.4),"★★★")))))))</f>
        <v>☆</v>
      </c>
      <c r="C24" s="637"/>
      <c r="D24" s="638"/>
      <c r="E24" s="196">
        <v>4.8099999999999996</v>
      </c>
      <c r="F24" s="196">
        <v>5.43</v>
      </c>
      <c r="G24" s="429">
        <f t="shared" ref="G24:G70" si="1">+F24-E24</f>
        <v>0.62000000000000011</v>
      </c>
      <c r="H24" s="726"/>
      <c r="I24" s="727"/>
      <c r="J24" s="727"/>
      <c r="K24" s="727"/>
      <c r="L24" s="727"/>
      <c r="M24" s="289"/>
      <c r="N24" s="290"/>
      <c r="O24" s="80" t="s">
        <v>60</v>
      </c>
      <c r="Q24" s="79" t="s">
        <v>29</v>
      </c>
    </row>
    <row r="25" spans="1:19" ht="81" customHeight="1" thickBot="1">
      <c r="A25" s="474" t="s">
        <v>61</v>
      </c>
      <c r="B25" s="636" t="str">
        <f t="shared" ref="B25:B70" si="2">IF(G25&gt;5,"☆☆☆☆",IF(AND(G25&gt;=2.39,G25&lt;5),"☆☆☆",IF(AND(G25&gt;=1.39,G25&lt;2.4),"☆☆",IF(AND(G25&gt;0,G25&lt;1.4),"☆",IF(AND(G25&gt;=-1.39,G25&lt;0),"★",IF(AND(G25&gt;=-2.39,G25&lt;-1.4),"★★",IF(AND(G25&gt;=-3.39,G25&lt;-2.4),"★★★")))))))</f>
        <v>☆</v>
      </c>
      <c r="C25" s="637"/>
      <c r="D25" s="638"/>
      <c r="E25" s="196">
        <v>4.05</v>
      </c>
      <c r="F25" s="196">
        <v>4.9800000000000004</v>
      </c>
      <c r="G25" s="254">
        <f t="shared" si="1"/>
        <v>0.9300000000000006</v>
      </c>
      <c r="H25" s="698" t="s">
        <v>388</v>
      </c>
      <c r="I25" s="699"/>
      <c r="J25" s="699"/>
      <c r="K25" s="699"/>
      <c r="L25" s="700"/>
      <c r="M25" s="585" t="s">
        <v>379</v>
      </c>
      <c r="N25" s="584">
        <v>44552</v>
      </c>
      <c r="O25" s="80" t="s">
        <v>61</v>
      </c>
    </row>
    <row r="26" spans="1:19" ht="83.25" customHeight="1" thickBot="1">
      <c r="A26" s="474" t="s">
        <v>62</v>
      </c>
      <c r="B26" s="636" t="str">
        <f t="shared" si="2"/>
        <v>☆☆</v>
      </c>
      <c r="C26" s="637"/>
      <c r="D26" s="638"/>
      <c r="E26" s="196">
        <v>4.6900000000000004</v>
      </c>
      <c r="F26" s="548">
        <v>6.93</v>
      </c>
      <c r="G26" s="101">
        <f t="shared" si="1"/>
        <v>2.2399999999999993</v>
      </c>
      <c r="H26" s="695"/>
      <c r="I26" s="696"/>
      <c r="J26" s="696"/>
      <c r="K26" s="696"/>
      <c r="L26" s="697"/>
      <c r="M26" s="475"/>
      <c r="N26" s="476"/>
      <c r="O26" s="80" t="s">
        <v>62</v>
      </c>
    </row>
    <row r="27" spans="1:19" ht="78.599999999999994" customHeight="1" thickBot="1">
      <c r="A27" s="474" t="s">
        <v>63</v>
      </c>
      <c r="B27" s="636" t="str">
        <f t="shared" si="2"/>
        <v>★</v>
      </c>
      <c r="C27" s="637"/>
      <c r="D27" s="638"/>
      <c r="E27" s="197">
        <v>2.85</v>
      </c>
      <c r="F27" s="197">
        <v>2.35</v>
      </c>
      <c r="G27" s="101">
        <f t="shared" si="1"/>
        <v>-0.5</v>
      </c>
      <c r="H27" s="704"/>
      <c r="I27" s="696"/>
      <c r="J27" s="696"/>
      <c r="K27" s="696"/>
      <c r="L27" s="697"/>
      <c r="M27" s="289"/>
      <c r="N27" s="290"/>
      <c r="O27" s="80" t="s">
        <v>63</v>
      </c>
    </row>
    <row r="28" spans="1:19" ht="87" customHeight="1" thickBot="1">
      <c r="A28" s="474" t="s">
        <v>64</v>
      </c>
      <c r="B28" s="636" t="str">
        <f t="shared" si="2"/>
        <v>☆☆☆</v>
      </c>
      <c r="C28" s="637"/>
      <c r="D28" s="638"/>
      <c r="E28" s="196">
        <v>4.59</v>
      </c>
      <c r="F28" s="548">
        <v>7.52</v>
      </c>
      <c r="G28" s="101">
        <f t="shared" si="1"/>
        <v>2.9299999999999997</v>
      </c>
      <c r="H28" s="701"/>
      <c r="I28" s="702"/>
      <c r="J28" s="702"/>
      <c r="K28" s="702"/>
      <c r="L28" s="703"/>
      <c r="M28" s="289"/>
      <c r="N28" s="290"/>
      <c r="O28" s="80" t="s">
        <v>64</v>
      </c>
    </row>
    <row r="29" spans="1:19" ht="71.25" customHeight="1" thickBot="1">
      <c r="A29" s="474" t="s">
        <v>65</v>
      </c>
      <c r="B29" s="636" t="str">
        <f t="shared" si="2"/>
        <v>☆</v>
      </c>
      <c r="C29" s="637"/>
      <c r="D29" s="638"/>
      <c r="E29" s="197">
        <v>2.6</v>
      </c>
      <c r="F29" s="196">
        <v>3.24</v>
      </c>
      <c r="G29" s="101">
        <f t="shared" si="1"/>
        <v>0.64000000000000012</v>
      </c>
      <c r="H29" s="701"/>
      <c r="I29" s="702"/>
      <c r="J29" s="702"/>
      <c r="K29" s="702"/>
      <c r="L29" s="703"/>
      <c r="M29" s="289"/>
      <c r="N29" s="290"/>
      <c r="O29" s="80" t="s">
        <v>65</v>
      </c>
    </row>
    <row r="30" spans="1:19" ht="73.5" customHeight="1" thickBot="1">
      <c r="A30" s="474" t="s">
        <v>66</v>
      </c>
      <c r="B30" s="636" t="str">
        <f t="shared" si="2"/>
        <v>☆</v>
      </c>
      <c r="C30" s="637"/>
      <c r="D30" s="638"/>
      <c r="E30" s="196">
        <v>4.53</v>
      </c>
      <c r="F30" s="196">
        <v>4.76</v>
      </c>
      <c r="G30" s="101">
        <f t="shared" si="1"/>
        <v>0.22999999999999954</v>
      </c>
      <c r="H30" s="701"/>
      <c r="I30" s="702"/>
      <c r="J30" s="702"/>
      <c r="K30" s="702"/>
      <c r="L30" s="703"/>
      <c r="M30" s="289"/>
      <c r="N30" s="290"/>
      <c r="O30" s="80" t="s">
        <v>66</v>
      </c>
    </row>
    <row r="31" spans="1:19" ht="75.75" customHeight="1" thickBot="1">
      <c r="A31" s="474" t="s">
        <v>67</v>
      </c>
      <c r="B31" s="636" t="str">
        <f t="shared" si="2"/>
        <v>☆</v>
      </c>
      <c r="C31" s="637"/>
      <c r="D31" s="638"/>
      <c r="E31" s="196">
        <v>3.79</v>
      </c>
      <c r="F31" s="196">
        <v>4.0599999999999996</v>
      </c>
      <c r="G31" s="101">
        <f t="shared" si="1"/>
        <v>0.26999999999999957</v>
      </c>
      <c r="H31" s="701"/>
      <c r="I31" s="702"/>
      <c r="J31" s="702"/>
      <c r="K31" s="702"/>
      <c r="L31" s="703"/>
      <c r="M31" s="289"/>
      <c r="N31" s="290"/>
      <c r="O31" s="80" t="s">
        <v>67</v>
      </c>
    </row>
    <row r="32" spans="1:19" ht="96" customHeight="1" thickBot="1">
      <c r="A32" s="477" t="s">
        <v>68</v>
      </c>
      <c r="B32" s="636" t="str">
        <f t="shared" si="2"/>
        <v>☆☆☆</v>
      </c>
      <c r="C32" s="637"/>
      <c r="D32" s="638"/>
      <c r="E32" s="196">
        <v>4.41</v>
      </c>
      <c r="F32" s="548">
        <v>6.98</v>
      </c>
      <c r="G32" s="101">
        <f t="shared" si="1"/>
        <v>2.5700000000000003</v>
      </c>
      <c r="H32" s="701"/>
      <c r="I32" s="702"/>
      <c r="J32" s="702"/>
      <c r="K32" s="702"/>
      <c r="L32" s="703"/>
      <c r="M32" s="289"/>
      <c r="N32" s="290"/>
      <c r="O32" s="80" t="s">
        <v>68</v>
      </c>
    </row>
    <row r="33" spans="1:16" ht="94.95" customHeight="1" thickBot="1">
      <c r="A33" s="478" t="s">
        <v>69</v>
      </c>
      <c r="B33" s="636" t="str">
        <f t="shared" si="2"/>
        <v>☆</v>
      </c>
      <c r="C33" s="637"/>
      <c r="D33" s="638"/>
      <c r="E33" s="548">
        <v>11.18</v>
      </c>
      <c r="F33" s="548">
        <v>11.56</v>
      </c>
      <c r="G33" s="101">
        <f t="shared" si="1"/>
        <v>0.38000000000000078</v>
      </c>
      <c r="H33" s="701"/>
      <c r="I33" s="702"/>
      <c r="J33" s="702"/>
      <c r="K33" s="702"/>
      <c r="L33" s="703"/>
      <c r="M33" s="289"/>
      <c r="N33" s="290"/>
      <c r="O33" s="80" t="s">
        <v>69</v>
      </c>
    </row>
    <row r="34" spans="1:16" ht="81" customHeight="1" thickBot="1">
      <c r="A34" s="473" t="s">
        <v>70</v>
      </c>
      <c r="B34" s="636" t="str">
        <f t="shared" si="2"/>
        <v>☆</v>
      </c>
      <c r="C34" s="637"/>
      <c r="D34" s="638"/>
      <c r="E34" s="196">
        <v>5.94</v>
      </c>
      <c r="F34" s="196">
        <v>5.95</v>
      </c>
      <c r="G34" s="101">
        <f t="shared" si="1"/>
        <v>9.9999999999997868E-3</v>
      </c>
      <c r="H34" s="701"/>
      <c r="I34" s="702"/>
      <c r="J34" s="702"/>
      <c r="K34" s="702"/>
      <c r="L34" s="703"/>
      <c r="M34" s="563"/>
      <c r="N34" s="564"/>
      <c r="O34" s="80" t="s">
        <v>70</v>
      </c>
    </row>
    <row r="35" spans="1:16" ht="94.5" customHeight="1" thickBot="1">
      <c r="A35" s="477" t="s">
        <v>71</v>
      </c>
      <c r="B35" s="636" t="str">
        <f t="shared" si="2"/>
        <v>☆</v>
      </c>
      <c r="C35" s="637"/>
      <c r="D35" s="638"/>
      <c r="E35" s="548">
        <v>7.83</v>
      </c>
      <c r="F35" s="548">
        <v>8.14</v>
      </c>
      <c r="G35" s="101">
        <f t="shared" si="1"/>
        <v>0.3100000000000005</v>
      </c>
      <c r="H35" s="701"/>
      <c r="I35" s="702"/>
      <c r="J35" s="702"/>
      <c r="K35" s="702"/>
      <c r="L35" s="703"/>
      <c r="M35" s="479"/>
      <c r="N35" s="480"/>
      <c r="O35" s="80" t="s">
        <v>71</v>
      </c>
    </row>
    <row r="36" spans="1:16" ht="92.4" customHeight="1" thickBot="1">
      <c r="A36" s="481" t="s">
        <v>72</v>
      </c>
      <c r="B36" s="636" t="str">
        <f t="shared" si="2"/>
        <v>☆</v>
      </c>
      <c r="C36" s="637"/>
      <c r="D36" s="638"/>
      <c r="E36" s="196">
        <v>5.3</v>
      </c>
      <c r="F36" s="196">
        <v>5.96</v>
      </c>
      <c r="G36" s="101">
        <f t="shared" si="1"/>
        <v>0.66000000000000014</v>
      </c>
      <c r="H36" s="701"/>
      <c r="I36" s="702"/>
      <c r="J36" s="702"/>
      <c r="K36" s="702"/>
      <c r="L36" s="703"/>
      <c r="M36" s="479"/>
      <c r="N36" s="480"/>
      <c r="O36" s="80" t="s">
        <v>72</v>
      </c>
    </row>
    <row r="37" spans="1:16" ht="87.75" customHeight="1" thickBot="1">
      <c r="A37" s="474" t="s">
        <v>73</v>
      </c>
      <c r="B37" s="636" t="str">
        <f t="shared" si="2"/>
        <v>☆</v>
      </c>
      <c r="C37" s="637"/>
      <c r="D37" s="638"/>
      <c r="E37" s="548">
        <v>8.82</v>
      </c>
      <c r="F37" s="548">
        <v>9.33</v>
      </c>
      <c r="G37" s="101">
        <f t="shared" si="1"/>
        <v>0.50999999999999979</v>
      </c>
      <c r="H37" s="701"/>
      <c r="I37" s="702"/>
      <c r="J37" s="702"/>
      <c r="K37" s="702"/>
      <c r="L37" s="703"/>
      <c r="M37" s="289"/>
      <c r="N37" s="290"/>
      <c r="O37" s="80" t="s">
        <v>73</v>
      </c>
    </row>
    <row r="38" spans="1:16" ht="75.75" customHeight="1" thickBot="1">
      <c r="A38" s="474" t="s">
        <v>74</v>
      </c>
      <c r="B38" s="636" t="str">
        <f t="shared" si="2"/>
        <v>☆☆</v>
      </c>
      <c r="C38" s="637"/>
      <c r="D38" s="638"/>
      <c r="E38" s="196">
        <v>5.14</v>
      </c>
      <c r="F38" s="548">
        <v>7.17</v>
      </c>
      <c r="G38" s="101">
        <f t="shared" si="1"/>
        <v>2.0300000000000002</v>
      </c>
      <c r="H38" s="695"/>
      <c r="I38" s="696"/>
      <c r="J38" s="696"/>
      <c r="K38" s="696"/>
      <c r="L38" s="697"/>
      <c r="M38" s="475"/>
      <c r="N38" s="476"/>
      <c r="O38" s="80" t="s">
        <v>74</v>
      </c>
    </row>
    <row r="39" spans="1:16" ht="76.95" customHeight="1" thickBot="1">
      <c r="A39" s="474" t="s">
        <v>75</v>
      </c>
      <c r="B39" s="636" t="str">
        <f t="shared" si="2"/>
        <v>☆☆☆</v>
      </c>
      <c r="C39" s="637"/>
      <c r="D39" s="638"/>
      <c r="E39" s="548">
        <v>7.79</v>
      </c>
      <c r="F39" s="548">
        <v>11.38</v>
      </c>
      <c r="G39" s="101">
        <f t="shared" si="1"/>
        <v>3.5900000000000007</v>
      </c>
      <c r="H39" s="701"/>
      <c r="I39" s="702"/>
      <c r="J39" s="702"/>
      <c r="K39" s="702"/>
      <c r="L39" s="703"/>
      <c r="M39" s="479"/>
      <c r="N39" s="480"/>
      <c r="O39" s="80" t="s">
        <v>75</v>
      </c>
    </row>
    <row r="40" spans="1:16" ht="78.75" customHeight="1" thickBot="1">
      <c r="A40" s="474" t="s">
        <v>76</v>
      </c>
      <c r="B40" s="636" t="str">
        <f t="shared" si="2"/>
        <v>☆</v>
      </c>
      <c r="C40" s="637"/>
      <c r="D40" s="638"/>
      <c r="E40" s="548">
        <v>7.09</v>
      </c>
      <c r="F40" s="548">
        <v>7.91</v>
      </c>
      <c r="G40" s="101">
        <f t="shared" si="1"/>
        <v>0.82000000000000028</v>
      </c>
      <c r="H40" s="695"/>
      <c r="I40" s="696"/>
      <c r="J40" s="696"/>
      <c r="K40" s="696"/>
      <c r="L40" s="697"/>
      <c r="M40" s="475"/>
      <c r="N40" s="476"/>
      <c r="O40" s="80" t="s">
        <v>76</v>
      </c>
    </row>
    <row r="41" spans="1:16" ht="66" customHeight="1" thickBot="1">
      <c r="A41" s="474" t="s">
        <v>77</v>
      </c>
      <c r="B41" s="636" t="str">
        <f t="shared" si="2"/>
        <v>★</v>
      </c>
      <c r="C41" s="637"/>
      <c r="D41" s="638"/>
      <c r="E41" s="548">
        <v>7.58</v>
      </c>
      <c r="F41" s="548">
        <v>7.04</v>
      </c>
      <c r="G41" s="101">
        <f t="shared" si="1"/>
        <v>-0.54</v>
      </c>
      <c r="H41" s="698" t="s">
        <v>382</v>
      </c>
      <c r="I41" s="699"/>
      <c r="J41" s="699"/>
      <c r="K41" s="699"/>
      <c r="L41" s="700"/>
      <c r="M41" s="583" t="s">
        <v>383</v>
      </c>
      <c r="N41" s="584">
        <v>44550</v>
      </c>
      <c r="O41" s="80" t="s">
        <v>77</v>
      </c>
    </row>
    <row r="42" spans="1:16" ht="77.25" customHeight="1" thickBot="1">
      <c r="A42" s="474" t="s">
        <v>78</v>
      </c>
      <c r="B42" s="636" t="str">
        <f t="shared" si="2"/>
        <v>★</v>
      </c>
      <c r="C42" s="637"/>
      <c r="D42" s="638"/>
      <c r="E42" s="548">
        <v>6.7</v>
      </c>
      <c r="F42" s="548">
        <v>6.58</v>
      </c>
      <c r="G42" s="101">
        <f t="shared" si="1"/>
        <v>-0.12000000000000011</v>
      </c>
      <c r="H42" s="642"/>
      <c r="I42" s="643"/>
      <c r="J42" s="643"/>
      <c r="K42" s="643"/>
      <c r="L42" s="644"/>
      <c r="M42" s="482"/>
      <c r="N42" s="476"/>
      <c r="O42" s="80" t="s">
        <v>78</v>
      </c>
      <c r="P42" s="79">
        <v>1</v>
      </c>
    </row>
    <row r="43" spans="1:16" ht="69.75" customHeight="1" thickBot="1">
      <c r="A43" s="474" t="s">
        <v>79</v>
      </c>
      <c r="B43" s="636" t="str">
        <f t="shared" si="2"/>
        <v>☆</v>
      </c>
      <c r="C43" s="637"/>
      <c r="D43" s="638"/>
      <c r="E43" s="197">
        <v>2.57</v>
      </c>
      <c r="F43" s="196">
        <v>3.02</v>
      </c>
      <c r="G43" s="101">
        <f t="shared" si="1"/>
        <v>0.45000000000000018</v>
      </c>
      <c r="H43" s="639" t="s">
        <v>278</v>
      </c>
      <c r="I43" s="640"/>
      <c r="J43" s="640"/>
      <c r="K43" s="640"/>
      <c r="L43" s="641"/>
      <c r="M43" s="289" t="s">
        <v>279</v>
      </c>
      <c r="N43" s="290">
        <v>44546</v>
      </c>
      <c r="O43" s="80" t="s">
        <v>79</v>
      </c>
    </row>
    <row r="44" spans="1:16" ht="77.25" customHeight="1" thickBot="1">
      <c r="A44" s="284" t="s">
        <v>80</v>
      </c>
      <c r="B44" s="636" t="str">
        <f t="shared" si="2"/>
        <v>☆☆</v>
      </c>
      <c r="C44" s="637"/>
      <c r="D44" s="638"/>
      <c r="E44" s="196">
        <v>5.66</v>
      </c>
      <c r="F44" s="548">
        <v>7.18</v>
      </c>
      <c r="G44" s="101">
        <f t="shared" si="1"/>
        <v>1.5199999999999996</v>
      </c>
      <c r="H44" s="692" t="s">
        <v>386</v>
      </c>
      <c r="I44" s="693"/>
      <c r="J44" s="693"/>
      <c r="K44" s="693"/>
      <c r="L44" s="694"/>
      <c r="M44" s="586" t="s">
        <v>387</v>
      </c>
      <c r="N44" s="584">
        <v>44549</v>
      </c>
      <c r="O44" s="80" t="s">
        <v>80</v>
      </c>
    </row>
    <row r="45" spans="1:16" ht="81.75" customHeight="1" thickBot="1">
      <c r="A45" s="474" t="s">
        <v>81</v>
      </c>
      <c r="B45" s="636" t="str">
        <f t="shared" si="2"/>
        <v>☆</v>
      </c>
      <c r="C45" s="637"/>
      <c r="D45" s="638"/>
      <c r="E45" s="196">
        <v>5.28</v>
      </c>
      <c r="F45" s="548">
        <v>6.27</v>
      </c>
      <c r="G45" s="101">
        <f t="shared" si="1"/>
        <v>0.98999999999999932</v>
      </c>
      <c r="H45" s="639"/>
      <c r="I45" s="643"/>
      <c r="J45" s="643"/>
      <c r="K45" s="643"/>
      <c r="L45" s="644"/>
      <c r="M45" s="289"/>
      <c r="N45" s="483"/>
      <c r="O45" s="80" t="s">
        <v>81</v>
      </c>
    </row>
    <row r="46" spans="1:16" ht="72.75" customHeight="1" thickBot="1">
      <c r="A46" s="474" t="s">
        <v>82</v>
      </c>
      <c r="B46" s="636" t="str">
        <f t="shared" si="2"/>
        <v>☆</v>
      </c>
      <c r="C46" s="637"/>
      <c r="D46" s="638"/>
      <c r="E46" s="196">
        <v>3.69</v>
      </c>
      <c r="F46" s="196">
        <v>5.04</v>
      </c>
      <c r="G46" s="101">
        <f t="shared" si="1"/>
        <v>1.35</v>
      </c>
      <c r="H46" s="639"/>
      <c r="I46" s="640"/>
      <c r="J46" s="640"/>
      <c r="K46" s="640"/>
      <c r="L46" s="641"/>
      <c r="M46" s="289"/>
      <c r="N46" s="290"/>
      <c r="O46" s="80" t="s">
        <v>82</v>
      </c>
    </row>
    <row r="47" spans="1:16" ht="81.75" customHeight="1" thickBot="1">
      <c r="A47" s="474" t="s">
        <v>83</v>
      </c>
      <c r="B47" s="636" t="str">
        <f t="shared" si="2"/>
        <v>★</v>
      </c>
      <c r="C47" s="637"/>
      <c r="D47" s="638"/>
      <c r="E47" s="196">
        <v>5</v>
      </c>
      <c r="F47" s="196">
        <v>4.75</v>
      </c>
      <c r="G47" s="101">
        <f t="shared" si="1"/>
        <v>-0.25</v>
      </c>
      <c r="H47" s="639"/>
      <c r="I47" s="640"/>
      <c r="J47" s="640"/>
      <c r="K47" s="640"/>
      <c r="L47" s="641"/>
      <c r="M47" s="535"/>
      <c r="N47" s="290"/>
      <c r="O47" s="80" t="s">
        <v>83</v>
      </c>
    </row>
    <row r="48" spans="1:16" ht="78.75" customHeight="1" thickBot="1">
      <c r="A48" s="474" t="s">
        <v>84</v>
      </c>
      <c r="B48" s="636" t="str">
        <f t="shared" si="2"/>
        <v>★</v>
      </c>
      <c r="C48" s="637"/>
      <c r="D48" s="638"/>
      <c r="E48" s="548">
        <v>8.6199999999999992</v>
      </c>
      <c r="F48" s="548">
        <v>8.3800000000000008</v>
      </c>
      <c r="G48" s="101">
        <f t="shared" si="1"/>
        <v>-0.23999999999999844</v>
      </c>
      <c r="H48" s="639"/>
      <c r="I48" s="640"/>
      <c r="J48" s="640"/>
      <c r="K48" s="640"/>
      <c r="L48" s="641"/>
      <c r="M48" s="289"/>
      <c r="N48" s="290"/>
      <c r="O48" s="80" t="s">
        <v>84</v>
      </c>
    </row>
    <row r="49" spans="1:15" ht="74.25" customHeight="1" thickBot="1">
      <c r="A49" s="474" t="s">
        <v>85</v>
      </c>
      <c r="B49" s="636" t="str">
        <f t="shared" si="2"/>
        <v>☆</v>
      </c>
      <c r="C49" s="637"/>
      <c r="D49" s="638"/>
      <c r="E49" s="548">
        <v>10.15</v>
      </c>
      <c r="F49" s="548">
        <v>10.7</v>
      </c>
      <c r="G49" s="101">
        <f t="shared" si="1"/>
        <v>0.54999999999999893</v>
      </c>
      <c r="H49" s="639"/>
      <c r="I49" s="640"/>
      <c r="J49" s="640"/>
      <c r="K49" s="640"/>
      <c r="L49" s="641"/>
      <c r="M49" s="547"/>
      <c r="N49" s="290"/>
      <c r="O49" s="80" t="s">
        <v>85</v>
      </c>
    </row>
    <row r="50" spans="1:15" ht="84" customHeight="1" thickBot="1">
      <c r="A50" s="474" t="s">
        <v>86</v>
      </c>
      <c r="B50" s="636" t="str">
        <f t="shared" si="2"/>
        <v>☆☆</v>
      </c>
      <c r="C50" s="637"/>
      <c r="D50" s="638"/>
      <c r="E50" s="548">
        <v>10.199999999999999</v>
      </c>
      <c r="F50" s="565">
        <v>12.02</v>
      </c>
      <c r="G50" s="101">
        <f t="shared" si="1"/>
        <v>1.8200000000000003</v>
      </c>
      <c r="H50" s="639"/>
      <c r="I50" s="640"/>
      <c r="J50" s="640"/>
      <c r="K50" s="640"/>
      <c r="L50" s="641"/>
      <c r="M50" s="289"/>
      <c r="N50" s="290"/>
      <c r="O50" s="80" t="s">
        <v>86</v>
      </c>
    </row>
    <row r="51" spans="1:15" ht="73.5" customHeight="1" thickBot="1">
      <c r="A51" s="474" t="s">
        <v>87</v>
      </c>
      <c r="B51" s="636" t="str">
        <f t="shared" si="2"/>
        <v>☆☆☆</v>
      </c>
      <c r="C51" s="637"/>
      <c r="D51" s="638"/>
      <c r="E51" s="548">
        <v>9.26</v>
      </c>
      <c r="F51" s="565">
        <v>12.24</v>
      </c>
      <c r="G51" s="101">
        <f t="shared" si="1"/>
        <v>2.9800000000000004</v>
      </c>
      <c r="H51" s="642"/>
      <c r="I51" s="643"/>
      <c r="J51" s="643"/>
      <c r="K51" s="643"/>
      <c r="L51" s="644"/>
      <c r="M51" s="475"/>
      <c r="N51" s="476"/>
      <c r="O51" s="80" t="s">
        <v>87</v>
      </c>
    </row>
    <row r="52" spans="1:15" ht="91.95" customHeight="1" thickBot="1">
      <c r="A52" s="474" t="s">
        <v>88</v>
      </c>
      <c r="B52" s="636" t="str">
        <f t="shared" si="2"/>
        <v>☆</v>
      </c>
      <c r="C52" s="637"/>
      <c r="D52" s="638"/>
      <c r="E52" s="196">
        <v>5</v>
      </c>
      <c r="F52" s="548">
        <v>6</v>
      </c>
      <c r="G52" s="101">
        <f t="shared" si="1"/>
        <v>1</v>
      </c>
      <c r="H52" s="692" t="s">
        <v>384</v>
      </c>
      <c r="I52" s="693"/>
      <c r="J52" s="693"/>
      <c r="K52" s="693"/>
      <c r="L52" s="694"/>
      <c r="M52" s="583" t="s">
        <v>385</v>
      </c>
      <c r="N52" s="584">
        <v>44550</v>
      </c>
      <c r="O52" s="80" t="s">
        <v>88</v>
      </c>
    </row>
    <row r="53" spans="1:15" ht="77.25" customHeight="1" thickBot="1">
      <c r="A53" s="474" t="s">
        <v>89</v>
      </c>
      <c r="B53" s="636" t="str">
        <f t="shared" si="2"/>
        <v>★</v>
      </c>
      <c r="C53" s="637"/>
      <c r="D53" s="638"/>
      <c r="E53" s="548">
        <v>6.53</v>
      </c>
      <c r="F53" s="196">
        <v>5.74</v>
      </c>
      <c r="G53" s="101">
        <f t="shared" si="1"/>
        <v>-0.79</v>
      </c>
      <c r="H53" s="639"/>
      <c r="I53" s="640"/>
      <c r="J53" s="640"/>
      <c r="K53" s="640"/>
      <c r="L53" s="641"/>
      <c r="M53" s="289"/>
      <c r="N53" s="290"/>
      <c r="O53" s="80" t="s">
        <v>89</v>
      </c>
    </row>
    <row r="54" spans="1:15" ht="63.75" customHeight="1" thickBot="1">
      <c r="A54" s="474" t="s">
        <v>90</v>
      </c>
      <c r="B54" s="636" t="str">
        <f t="shared" si="2"/>
        <v>☆</v>
      </c>
      <c r="C54" s="637"/>
      <c r="D54" s="638"/>
      <c r="E54" s="196">
        <v>4.74</v>
      </c>
      <c r="F54" s="196">
        <v>4.96</v>
      </c>
      <c r="G54" s="101">
        <f t="shared" si="1"/>
        <v>0.21999999999999975</v>
      </c>
      <c r="H54" s="692" t="s">
        <v>380</v>
      </c>
      <c r="I54" s="693"/>
      <c r="J54" s="693"/>
      <c r="K54" s="693"/>
      <c r="L54" s="694"/>
      <c r="M54" s="583" t="s">
        <v>381</v>
      </c>
      <c r="N54" s="584">
        <v>44532</v>
      </c>
      <c r="O54" s="80" t="s">
        <v>90</v>
      </c>
    </row>
    <row r="55" spans="1:15" ht="75" customHeight="1" thickBot="1">
      <c r="A55" s="474" t="s">
        <v>91</v>
      </c>
      <c r="B55" s="636" t="str">
        <f t="shared" si="2"/>
        <v>☆</v>
      </c>
      <c r="C55" s="637"/>
      <c r="D55" s="638"/>
      <c r="E55" s="196">
        <v>4.59</v>
      </c>
      <c r="F55" s="196">
        <v>5.48</v>
      </c>
      <c r="G55" s="101">
        <f t="shared" si="1"/>
        <v>0.89000000000000057</v>
      </c>
      <c r="H55" s="639" t="s">
        <v>276</v>
      </c>
      <c r="I55" s="640"/>
      <c r="J55" s="640"/>
      <c r="K55" s="640"/>
      <c r="L55" s="641"/>
      <c r="M55" s="289" t="s">
        <v>277</v>
      </c>
      <c r="N55" s="290">
        <v>44546</v>
      </c>
      <c r="O55" s="80" t="s">
        <v>91</v>
      </c>
    </row>
    <row r="56" spans="1:15" ht="80.25" customHeight="1" thickBot="1">
      <c r="A56" s="474" t="s">
        <v>92</v>
      </c>
      <c r="B56" s="636" t="str">
        <f t="shared" si="2"/>
        <v>☆</v>
      </c>
      <c r="C56" s="637"/>
      <c r="D56" s="638"/>
      <c r="E56" s="196">
        <v>5.6</v>
      </c>
      <c r="F56" s="196">
        <v>5.97</v>
      </c>
      <c r="G56" s="101">
        <f t="shared" si="1"/>
        <v>0.37000000000000011</v>
      </c>
      <c r="H56" s="639"/>
      <c r="I56" s="640"/>
      <c r="J56" s="640"/>
      <c r="K56" s="640"/>
      <c r="L56" s="641"/>
      <c r="M56" s="289"/>
      <c r="N56" s="290"/>
      <c r="O56" s="80" t="s">
        <v>92</v>
      </c>
    </row>
    <row r="57" spans="1:15" ht="63.75" customHeight="1" thickBot="1">
      <c r="A57" s="474" t="s">
        <v>93</v>
      </c>
      <c r="B57" s="636" t="str">
        <f t="shared" si="2"/>
        <v>☆☆</v>
      </c>
      <c r="C57" s="637"/>
      <c r="D57" s="638"/>
      <c r="E57" s="548">
        <v>7.98</v>
      </c>
      <c r="F57" s="548">
        <v>9.7200000000000006</v>
      </c>
      <c r="G57" s="101">
        <f t="shared" si="1"/>
        <v>1.7400000000000002</v>
      </c>
      <c r="H57" s="642"/>
      <c r="I57" s="643"/>
      <c r="J57" s="643"/>
      <c r="K57" s="643"/>
      <c r="L57" s="644"/>
      <c r="M57" s="475"/>
      <c r="N57" s="476"/>
      <c r="O57" s="80" t="s">
        <v>93</v>
      </c>
    </row>
    <row r="58" spans="1:15" ht="69.75" customHeight="1" thickBot="1">
      <c r="A58" s="474" t="s">
        <v>94</v>
      </c>
      <c r="B58" s="636" t="str">
        <f t="shared" si="2"/>
        <v>☆</v>
      </c>
      <c r="C58" s="637"/>
      <c r="D58" s="638"/>
      <c r="E58" s="548">
        <v>7.13</v>
      </c>
      <c r="F58" s="548">
        <v>7.35</v>
      </c>
      <c r="G58" s="101">
        <f t="shared" si="1"/>
        <v>0.21999999999999975</v>
      </c>
      <c r="H58" s="639"/>
      <c r="I58" s="640"/>
      <c r="J58" s="640"/>
      <c r="K58" s="640"/>
      <c r="L58" s="641"/>
      <c r="M58" s="289"/>
      <c r="N58" s="290"/>
      <c r="O58" s="80" t="s">
        <v>94</v>
      </c>
    </row>
    <row r="59" spans="1:15" ht="68.25" customHeight="1" thickBot="1">
      <c r="A59" s="474" t="s">
        <v>95</v>
      </c>
      <c r="B59" s="636" t="str">
        <f t="shared" si="2"/>
        <v>☆☆</v>
      </c>
      <c r="C59" s="637"/>
      <c r="D59" s="638"/>
      <c r="E59" s="196">
        <v>3.96</v>
      </c>
      <c r="F59" s="196">
        <v>5.61</v>
      </c>
      <c r="G59" s="101">
        <f t="shared" si="1"/>
        <v>1.6500000000000004</v>
      </c>
      <c r="H59" s="642"/>
      <c r="I59" s="643"/>
      <c r="J59" s="643"/>
      <c r="K59" s="643"/>
      <c r="L59" s="644"/>
      <c r="M59" s="475"/>
      <c r="N59" s="476"/>
      <c r="O59" s="80" t="s">
        <v>95</v>
      </c>
    </row>
    <row r="60" spans="1:15" ht="91.95" customHeight="1" thickBot="1">
      <c r="A60" s="474" t="s">
        <v>96</v>
      </c>
      <c r="B60" s="636" t="str">
        <f t="shared" si="2"/>
        <v>☆☆☆</v>
      </c>
      <c r="C60" s="637"/>
      <c r="D60" s="638"/>
      <c r="E60" s="196">
        <v>5.92</v>
      </c>
      <c r="F60" s="548">
        <v>10.14</v>
      </c>
      <c r="G60" s="101">
        <f t="shared" si="1"/>
        <v>4.2200000000000006</v>
      </c>
      <c r="H60" s="639"/>
      <c r="I60" s="640"/>
      <c r="J60" s="640"/>
      <c r="K60" s="640"/>
      <c r="L60" s="641"/>
      <c r="M60" s="289"/>
      <c r="N60" s="290"/>
      <c r="O60" s="80" t="s">
        <v>96</v>
      </c>
    </row>
    <row r="61" spans="1:15" ht="81" customHeight="1" thickBot="1">
      <c r="A61" s="474" t="s">
        <v>97</v>
      </c>
      <c r="B61" s="636" t="str">
        <f t="shared" si="2"/>
        <v>☆</v>
      </c>
      <c r="C61" s="637"/>
      <c r="D61" s="638"/>
      <c r="E61" s="197">
        <v>2.1800000000000002</v>
      </c>
      <c r="F61" s="196">
        <v>3.04</v>
      </c>
      <c r="G61" s="101">
        <f t="shared" si="1"/>
        <v>0.85999999999999988</v>
      </c>
      <c r="H61" s="639"/>
      <c r="I61" s="640"/>
      <c r="J61" s="640"/>
      <c r="K61" s="640"/>
      <c r="L61" s="641"/>
      <c r="M61" s="289"/>
      <c r="N61" s="290"/>
      <c r="O61" s="80" t="s">
        <v>97</v>
      </c>
    </row>
    <row r="62" spans="1:15" ht="75.599999999999994" customHeight="1" thickBot="1">
      <c r="A62" s="474" t="s">
        <v>98</v>
      </c>
      <c r="B62" s="636" t="str">
        <f t="shared" si="2"/>
        <v>★</v>
      </c>
      <c r="C62" s="637"/>
      <c r="D62" s="638"/>
      <c r="E62" s="548">
        <v>9.61</v>
      </c>
      <c r="F62" s="548">
        <v>9.36</v>
      </c>
      <c r="G62" s="101">
        <f t="shared" si="1"/>
        <v>-0.25</v>
      </c>
      <c r="H62" s="689"/>
      <c r="I62" s="690"/>
      <c r="J62" s="690"/>
      <c r="K62" s="690"/>
      <c r="L62" s="691"/>
      <c r="M62" s="289"/>
      <c r="N62" s="290"/>
      <c r="O62" s="80" t="s">
        <v>98</v>
      </c>
    </row>
    <row r="63" spans="1:15" ht="87" customHeight="1" thickBot="1">
      <c r="A63" s="474" t="s">
        <v>99</v>
      </c>
      <c r="B63" s="636" t="str">
        <f t="shared" si="2"/>
        <v>☆☆☆</v>
      </c>
      <c r="C63" s="637"/>
      <c r="D63" s="638"/>
      <c r="E63" s="548">
        <v>9.43</v>
      </c>
      <c r="F63" s="565">
        <v>13.09</v>
      </c>
      <c r="G63" s="101">
        <f t="shared" si="1"/>
        <v>3.66</v>
      </c>
      <c r="H63" s="639"/>
      <c r="I63" s="640"/>
      <c r="J63" s="640"/>
      <c r="K63" s="640"/>
      <c r="L63" s="641"/>
      <c r="M63" s="554"/>
      <c r="N63" s="290"/>
      <c r="O63" s="80" t="s">
        <v>99</v>
      </c>
    </row>
    <row r="64" spans="1:15" ht="69" customHeight="1" thickBot="1">
      <c r="A64" s="474" t="s">
        <v>100</v>
      </c>
      <c r="B64" s="636" t="str">
        <f t="shared" si="2"/>
        <v>★★★</v>
      </c>
      <c r="C64" s="637"/>
      <c r="D64" s="638"/>
      <c r="E64" s="565">
        <v>13.5</v>
      </c>
      <c r="F64" s="548">
        <v>10.8</v>
      </c>
      <c r="G64" s="101">
        <f t="shared" si="1"/>
        <v>-2.6999999999999993</v>
      </c>
      <c r="H64" s="645" t="s">
        <v>377</v>
      </c>
      <c r="I64" s="646"/>
      <c r="J64" s="646"/>
      <c r="K64" s="646"/>
      <c r="L64" s="647"/>
      <c r="M64" s="583" t="s">
        <v>378</v>
      </c>
      <c r="N64" s="584">
        <v>44554</v>
      </c>
      <c r="O64" s="80" t="s">
        <v>100</v>
      </c>
    </row>
    <row r="65" spans="1:18" ht="80.25" customHeight="1" thickBot="1">
      <c r="A65" s="474" t="s">
        <v>101</v>
      </c>
      <c r="B65" s="636" t="str">
        <f t="shared" si="2"/>
        <v>☆</v>
      </c>
      <c r="C65" s="637"/>
      <c r="D65" s="638"/>
      <c r="E65" s="548">
        <v>9.14</v>
      </c>
      <c r="F65" s="548">
        <v>9.5399999999999991</v>
      </c>
      <c r="G65" s="101">
        <f t="shared" si="1"/>
        <v>0.39999999999999858</v>
      </c>
      <c r="H65" s="639"/>
      <c r="I65" s="640"/>
      <c r="J65" s="640"/>
      <c r="K65" s="640"/>
      <c r="L65" s="641"/>
      <c r="M65" s="257"/>
      <c r="N65" s="290"/>
      <c r="O65" s="80" t="s">
        <v>101</v>
      </c>
    </row>
    <row r="66" spans="1:18" ht="88.5" customHeight="1" thickBot="1">
      <c r="A66" s="474" t="s">
        <v>102</v>
      </c>
      <c r="B66" s="636" t="str">
        <f t="shared" si="2"/>
        <v>☆☆</v>
      </c>
      <c r="C66" s="637"/>
      <c r="D66" s="638"/>
      <c r="E66" s="548">
        <v>8.56</v>
      </c>
      <c r="F66" s="548">
        <v>10.61</v>
      </c>
      <c r="G66" s="101">
        <f t="shared" si="1"/>
        <v>2.0499999999999989</v>
      </c>
      <c r="H66" s="642"/>
      <c r="I66" s="643"/>
      <c r="J66" s="643"/>
      <c r="K66" s="643"/>
      <c r="L66" s="644"/>
      <c r="M66" s="475"/>
      <c r="N66" s="476"/>
      <c r="O66" s="80" t="s">
        <v>102</v>
      </c>
    </row>
    <row r="67" spans="1:18" ht="78.75" customHeight="1" thickBot="1">
      <c r="A67" s="474" t="s">
        <v>103</v>
      </c>
      <c r="B67" s="636" t="str">
        <f t="shared" si="2"/>
        <v>☆</v>
      </c>
      <c r="C67" s="637"/>
      <c r="D67" s="638"/>
      <c r="E67" s="548">
        <v>6.78</v>
      </c>
      <c r="F67" s="548">
        <v>7.78</v>
      </c>
      <c r="G67" s="101">
        <f t="shared" si="1"/>
        <v>1</v>
      </c>
      <c r="H67" s="639"/>
      <c r="I67" s="640"/>
      <c r="J67" s="640"/>
      <c r="K67" s="640"/>
      <c r="L67" s="641"/>
      <c r="M67" s="289"/>
      <c r="N67" s="290"/>
      <c r="O67" s="80" t="s">
        <v>103</v>
      </c>
    </row>
    <row r="68" spans="1:18" ht="63" customHeight="1" thickBot="1">
      <c r="A68" s="481" t="s">
        <v>104</v>
      </c>
      <c r="B68" s="636" t="str">
        <f t="shared" si="2"/>
        <v>☆</v>
      </c>
      <c r="C68" s="637"/>
      <c r="D68" s="638"/>
      <c r="E68" s="548">
        <v>6.5</v>
      </c>
      <c r="F68" s="548">
        <v>7.41</v>
      </c>
      <c r="G68" s="101">
        <f t="shared" si="1"/>
        <v>0.91000000000000014</v>
      </c>
      <c r="H68" s="642"/>
      <c r="I68" s="643"/>
      <c r="J68" s="643"/>
      <c r="K68" s="643"/>
      <c r="L68" s="644"/>
      <c r="M68" s="475"/>
      <c r="N68" s="476"/>
      <c r="O68" s="80" t="s">
        <v>104</v>
      </c>
    </row>
    <row r="69" spans="1:18" ht="72.75" customHeight="1" thickBot="1">
      <c r="A69" s="477" t="s">
        <v>105</v>
      </c>
      <c r="B69" s="636" t="str">
        <f t="shared" si="2"/>
        <v>★</v>
      </c>
      <c r="C69" s="637"/>
      <c r="D69" s="638"/>
      <c r="E69" s="323">
        <v>2.09</v>
      </c>
      <c r="F69" s="323">
        <v>1.74</v>
      </c>
      <c r="G69" s="101">
        <f t="shared" si="1"/>
        <v>-0.34999999999999987</v>
      </c>
      <c r="H69" s="642"/>
      <c r="I69" s="643"/>
      <c r="J69" s="643"/>
      <c r="K69" s="643"/>
      <c r="L69" s="644"/>
      <c r="M69" s="475"/>
      <c r="N69" s="476"/>
      <c r="O69" s="80" t="s">
        <v>105</v>
      </c>
    </row>
    <row r="70" spans="1:18" ht="58.5" customHeight="1" thickBot="1">
      <c r="A70" s="484" t="s">
        <v>106</v>
      </c>
      <c r="B70" s="636" t="str">
        <f t="shared" si="2"/>
        <v>☆</v>
      </c>
      <c r="C70" s="637"/>
      <c r="D70" s="638"/>
      <c r="E70" s="548">
        <v>6.66</v>
      </c>
      <c r="F70" s="548">
        <v>7.42</v>
      </c>
      <c r="G70" s="285">
        <f t="shared" si="1"/>
        <v>0.75999999999999979</v>
      </c>
      <c r="H70" s="678"/>
      <c r="I70" s="678"/>
      <c r="J70" s="678"/>
      <c r="K70" s="678"/>
      <c r="L70" s="679"/>
      <c r="M70" s="485"/>
      <c r="N70" s="486"/>
    </row>
    <row r="71" spans="1:18" ht="42.75" customHeight="1" thickBot="1">
      <c r="A71" s="487"/>
      <c r="B71" s="487"/>
      <c r="C71" s="487"/>
      <c r="D71" s="487"/>
      <c r="E71" s="680"/>
      <c r="F71" s="680"/>
      <c r="G71" s="680"/>
      <c r="H71" s="680"/>
      <c r="I71" s="680"/>
      <c r="J71" s="680"/>
      <c r="K71" s="680"/>
      <c r="L71" s="680"/>
      <c r="M71" s="80">
        <f>COUNTIF(E23:E69,"&gt;=10")</f>
        <v>4</v>
      </c>
      <c r="N71" s="80">
        <f>COUNTIF(F23:F69,"&gt;=10")</f>
        <v>9</v>
      </c>
      <c r="O71" s="80" t="s">
        <v>29</v>
      </c>
    </row>
    <row r="72" spans="1:18" ht="36.75" customHeight="1" thickBot="1">
      <c r="A72" s="102" t="s">
        <v>21</v>
      </c>
      <c r="B72" s="103"/>
      <c r="C72" s="175"/>
      <c r="D72" s="175"/>
      <c r="E72" s="681" t="s">
        <v>250</v>
      </c>
      <c r="F72" s="681"/>
      <c r="G72" s="681"/>
      <c r="H72" s="682" t="s">
        <v>264</v>
      </c>
      <c r="I72" s="683"/>
      <c r="J72" s="103" t="s">
        <v>265</v>
      </c>
      <c r="K72" s="104"/>
      <c r="L72" s="104"/>
      <c r="M72" s="105"/>
      <c r="N72" s="106"/>
    </row>
    <row r="73" spans="1:18" ht="36.75" customHeight="1" thickBot="1">
      <c r="A73" s="107"/>
      <c r="B73" s="488"/>
      <c r="C73" s="684" t="s">
        <v>107</v>
      </c>
      <c r="D73" s="685"/>
      <c r="E73" s="685"/>
      <c r="F73" s="686"/>
      <c r="G73" s="108">
        <f>+F70</f>
        <v>7.42</v>
      </c>
      <c r="H73" s="109" t="s">
        <v>108</v>
      </c>
      <c r="I73" s="687">
        <f>+G70</f>
        <v>0.75999999999999979</v>
      </c>
      <c r="J73" s="688"/>
      <c r="K73" s="489"/>
      <c r="L73" s="489"/>
      <c r="M73" s="490"/>
      <c r="N73" s="110"/>
    </row>
    <row r="74" spans="1:18" ht="36.75" customHeight="1" thickBot="1">
      <c r="A74" s="107"/>
      <c r="B74" s="488"/>
      <c r="C74" s="648" t="s">
        <v>109</v>
      </c>
      <c r="D74" s="649"/>
      <c r="E74" s="649"/>
      <c r="F74" s="650"/>
      <c r="G74" s="111">
        <f>+F35</f>
        <v>8.14</v>
      </c>
      <c r="H74" s="112" t="s">
        <v>108</v>
      </c>
      <c r="I74" s="651">
        <f>+G35</f>
        <v>0.3100000000000005</v>
      </c>
      <c r="J74" s="652"/>
      <c r="K74" s="489"/>
      <c r="L74" s="489"/>
      <c r="M74" s="490"/>
      <c r="N74" s="110"/>
      <c r="R74" s="555" t="s">
        <v>21</v>
      </c>
    </row>
    <row r="75" spans="1:18" ht="36.75" customHeight="1" thickBot="1">
      <c r="A75" s="107"/>
      <c r="B75" s="488"/>
      <c r="C75" s="653" t="s">
        <v>110</v>
      </c>
      <c r="D75" s="654"/>
      <c r="E75" s="654"/>
      <c r="F75" s="113" t="str">
        <f>VLOOKUP(G75,F:P,10,0)</f>
        <v>佐賀県</v>
      </c>
      <c r="G75" s="114">
        <f>MAX(F23:F70)</f>
        <v>13.09</v>
      </c>
      <c r="H75" s="655" t="s">
        <v>111</v>
      </c>
      <c r="I75" s="656"/>
      <c r="J75" s="656"/>
      <c r="K75" s="115">
        <f>+N71</f>
        <v>9</v>
      </c>
      <c r="L75" s="116" t="s">
        <v>112</v>
      </c>
      <c r="M75" s="117">
        <f>N71-M71</f>
        <v>5</v>
      </c>
      <c r="N75" s="110"/>
      <c r="R75" s="556"/>
    </row>
    <row r="76" spans="1:18" ht="36.75" customHeight="1" thickBot="1">
      <c r="A76" s="118"/>
      <c r="B76" s="119"/>
      <c r="C76" s="119"/>
      <c r="D76" s="119"/>
      <c r="E76" s="119"/>
      <c r="F76" s="119"/>
      <c r="G76" s="119"/>
      <c r="H76" s="119"/>
      <c r="I76" s="119"/>
      <c r="J76" s="119"/>
      <c r="K76" s="120"/>
      <c r="L76" s="120"/>
      <c r="M76" s="121"/>
      <c r="N76" s="122"/>
      <c r="R76" s="556"/>
    </row>
    <row r="77" spans="1:18" ht="30.75" customHeight="1">
      <c r="A77" s="157"/>
      <c r="B77" s="157"/>
      <c r="C77" s="157"/>
      <c r="D77" s="157"/>
      <c r="E77" s="157"/>
      <c r="F77" s="157"/>
      <c r="G77" s="157"/>
      <c r="H77" s="157"/>
      <c r="I77" s="157"/>
      <c r="J77" s="157"/>
      <c r="K77" s="491"/>
      <c r="L77" s="491"/>
      <c r="M77" s="492"/>
      <c r="N77" s="493"/>
      <c r="R77" s="557"/>
    </row>
    <row r="78" spans="1:18" ht="30.75" customHeight="1" thickBot="1">
      <c r="A78" s="494"/>
      <c r="B78" s="494"/>
      <c r="C78" s="494"/>
      <c r="D78" s="494"/>
      <c r="E78" s="494"/>
      <c r="F78" s="494"/>
      <c r="G78" s="494"/>
      <c r="H78" s="494"/>
      <c r="I78" s="494"/>
      <c r="J78" s="494"/>
      <c r="K78" s="495"/>
      <c r="L78" s="495"/>
      <c r="M78" s="496"/>
      <c r="N78" s="494"/>
    </row>
    <row r="79" spans="1:18" ht="24.75" customHeight="1" thickTop="1">
      <c r="A79" s="657">
        <v>2</v>
      </c>
      <c r="B79" s="660" t="s">
        <v>266</v>
      </c>
      <c r="C79" s="661"/>
      <c r="D79" s="661"/>
      <c r="E79" s="661"/>
      <c r="F79" s="662"/>
      <c r="G79" s="669" t="s">
        <v>267</v>
      </c>
      <c r="H79" s="670"/>
      <c r="I79" s="670"/>
      <c r="J79" s="670"/>
      <c r="K79" s="670"/>
      <c r="L79" s="670"/>
      <c r="M79" s="670"/>
      <c r="N79" s="671"/>
    </row>
    <row r="80" spans="1:18" ht="24.75" customHeight="1">
      <c r="A80" s="658"/>
      <c r="B80" s="663"/>
      <c r="C80" s="664"/>
      <c r="D80" s="664"/>
      <c r="E80" s="664"/>
      <c r="F80" s="665"/>
      <c r="G80" s="672"/>
      <c r="H80" s="673"/>
      <c r="I80" s="673"/>
      <c r="J80" s="673"/>
      <c r="K80" s="673"/>
      <c r="L80" s="673"/>
      <c r="M80" s="673"/>
      <c r="N80" s="674"/>
      <c r="O80" s="497" t="s">
        <v>29</v>
      </c>
      <c r="P80" s="497"/>
    </row>
    <row r="81" spans="1:16" ht="24.75" customHeight="1">
      <c r="A81" s="658"/>
      <c r="B81" s="663"/>
      <c r="C81" s="664"/>
      <c r="D81" s="664"/>
      <c r="E81" s="664"/>
      <c r="F81" s="665"/>
      <c r="G81" s="672"/>
      <c r="H81" s="673"/>
      <c r="I81" s="673"/>
      <c r="J81" s="673"/>
      <c r="K81" s="673"/>
      <c r="L81" s="673"/>
      <c r="M81" s="673"/>
      <c r="N81" s="674"/>
      <c r="O81" s="497" t="s">
        <v>21</v>
      </c>
      <c r="P81" s="497" t="s">
        <v>113</v>
      </c>
    </row>
    <row r="82" spans="1:16" ht="24.75" customHeight="1">
      <c r="A82" s="658"/>
      <c r="B82" s="663"/>
      <c r="C82" s="664"/>
      <c r="D82" s="664"/>
      <c r="E82" s="664"/>
      <c r="F82" s="665"/>
      <c r="G82" s="672"/>
      <c r="H82" s="673"/>
      <c r="I82" s="673"/>
      <c r="J82" s="673"/>
      <c r="K82" s="673"/>
      <c r="L82" s="673"/>
      <c r="M82" s="673"/>
      <c r="N82" s="674"/>
      <c r="O82" s="498"/>
      <c r="P82" s="497"/>
    </row>
    <row r="83" spans="1:16" ht="24.75" customHeight="1" thickBot="1">
      <c r="A83" s="659"/>
      <c r="B83" s="666"/>
      <c r="C83" s="667"/>
      <c r="D83" s="667"/>
      <c r="E83" s="667"/>
      <c r="F83" s="668"/>
      <c r="G83" s="675"/>
      <c r="H83" s="676"/>
      <c r="I83" s="676"/>
      <c r="J83" s="676"/>
      <c r="K83" s="676"/>
      <c r="L83" s="676"/>
      <c r="M83" s="676"/>
      <c r="N83" s="677"/>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 ref="B31:D31"/>
    <mergeCell ref="H31:L31"/>
    <mergeCell ref="B32:D32"/>
    <mergeCell ref="H32:L32"/>
    <mergeCell ref="B33:D33"/>
    <mergeCell ref="H33:L33"/>
    <mergeCell ref="B29:D29"/>
    <mergeCell ref="H29:L29"/>
    <mergeCell ref="B30:D30"/>
    <mergeCell ref="H30:L30"/>
    <mergeCell ref="B37:D37"/>
    <mergeCell ref="H37:L37"/>
    <mergeCell ref="B38:D38"/>
    <mergeCell ref="H38:L38"/>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H57:L57"/>
    <mergeCell ref="B52:D52"/>
    <mergeCell ref="H52:L52"/>
    <mergeCell ref="B53:D53"/>
    <mergeCell ref="H53:L53"/>
    <mergeCell ref="B54:D54"/>
    <mergeCell ref="H54:L54"/>
    <mergeCell ref="B61:D61"/>
    <mergeCell ref="H61:L61"/>
    <mergeCell ref="B62:D62"/>
    <mergeCell ref="H62:L62"/>
    <mergeCell ref="B63:D63"/>
    <mergeCell ref="H63:L63"/>
    <mergeCell ref="B58:D58"/>
    <mergeCell ref="H58:L58"/>
    <mergeCell ref="B59:D59"/>
    <mergeCell ref="H59:L59"/>
    <mergeCell ref="B60:D60"/>
    <mergeCell ref="H60:L60"/>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7:D67"/>
    <mergeCell ref="H67:L67"/>
    <mergeCell ref="B68:D68"/>
    <mergeCell ref="H68:L68"/>
    <mergeCell ref="B69:D69"/>
    <mergeCell ref="H69:L69"/>
    <mergeCell ref="B64:D64"/>
    <mergeCell ref="H64:L64"/>
    <mergeCell ref="B65:D65"/>
    <mergeCell ref="H65:L65"/>
    <mergeCell ref="B66:D66"/>
    <mergeCell ref="H66:L66"/>
  </mergeCells>
  <phoneticPr fontId="109"/>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11F78-BCA8-487B-82B8-52CE4A88F260}">
  <sheetPr>
    <pageSetUpPr fitToPage="1"/>
  </sheetPr>
  <dimension ref="A1:R24"/>
  <sheetViews>
    <sheetView view="pageBreakPreview" zoomScale="95" zoomScaleNormal="100" zoomScaleSheetLayoutView="95" workbookViewId="0">
      <selection activeCell="O7" sqref="O7"/>
    </sheetView>
  </sheetViews>
  <sheetFormatPr defaultColWidth="9" defaultRowHeight="13.2"/>
  <cols>
    <col min="1" max="1" width="4.88671875" style="567" customWidth="1"/>
    <col min="2" max="7" width="9" style="567"/>
    <col min="8" max="8" width="14.33203125" style="567" customWidth="1"/>
    <col min="9" max="9" width="6" style="567" customWidth="1"/>
    <col min="10" max="10" width="9" style="567"/>
    <col min="11" max="11" width="5.77734375" style="567" customWidth="1"/>
    <col min="12" max="12" width="35" style="567" customWidth="1"/>
    <col min="13" max="13" width="4.109375" style="567" customWidth="1"/>
    <col min="14" max="14" width="3.44140625" style="567" customWidth="1"/>
    <col min="15" max="16384" width="9" style="567"/>
  </cols>
  <sheetData>
    <row r="1" spans="1:18" ht="23.4">
      <c r="A1" s="730" t="s">
        <v>280</v>
      </c>
      <c r="B1" s="730"/>
      <c r="C1" s="730"/>
      <c r="D1" s="730"/>
      <c r="E1" s="730"/>
      <c r="F1" s="730"/>
      <c r="G1" s="730"/>
      <c r="H1" s="730"/>
      <c r="I1" s="730"/>
      <c r="J1" s="731"/>
      <c r="K1" s="731"/>
      <c r="L1" s="731"/>
      <c r="M1" s="731"/>
      <c r="O1" s="587"/>
      <c r="Q1" s="587"/>
    </row>
    <row r="2" spans="1:18" ht="19.2">
      <c r="A2" s="732" t="s">
        <v>432</v>
      </c>
      <c r="B2" s="732"/>
      <c r="C2" s="732"/>
      <c r="D2" s="732"/>
      <c r="E2" s="732"/>
      <c r="F2" s="732"/>
      <c r="G2" s="732"/>
      <c r="H2" s="732"/>
      <c r="I2" s="732"/>
      <c r="J2" s="733"/>
      <c r="K2" s="733"/>
      <c r="L2" s="733"/>
      <c r="M2" s="733"/>
      <c r="N2" s="588"/>
      <c r="O2" s="587"/>
      <c r="P2" s="589"/>
      <c r="Q2" s="568"/>
    </row>
    <row r="3" spans="1:18" ht="24.75" customHeight="1">
      <c r="A3" s="734" t="s">
        <v>433</v>
      </c>
      <c r="B3" s="734"/>
      <c r="C3" s="734"/>
      <c r="D3" s="734"/>
      <c r="E3" s="734"/>
      <c r="F3" s="734"/>
      <c r="G3" s="734"/>
      <c r="H3" s="734"/>
      <c r="I3" s="734"/>
      <c r="J3" s="735"/>
      <c r="K3" s="735"/>
      <c r="L3" s="735"/>
      <c r="M3" s="735"/>
      <c r="N3" s="590"/>
      <c r="O3" s="587"/>
      <c r="P3" s="589"/>
      <c r="Q3" s="587"/>
    </row>
    <row r="4" spans="1:18" ht="17.25" customHeight="1">
      <c r="A4" s="736" t="s">
        <v>281</v>
      </c>
      <c r="B4" s="736"/>
      <c r="C4" s="736"/>
      <c r="D4" s="736"/>
      <c r="E4" s="736"/>
      <c r="F4" s="736"/>
      <c r="G4" s="736"/>
      <c r="H4" s="736"/>
      <c r="I4" s="736"/>
      <c r="J4" s="737"/>
      <c r="K4" s="737"/>
      <c r="L4" s="737"/>
      <c r="M4" s="737"/>
      <c r="N4" s="590"/>
      <c r="O4" s="587"/>
      <c r="P4" s="587"/>
      <c r="Q4" s="587"/>
    </row>
    <row r="5" spans="1:18" ht="16.2">
      <c r="A5" s="591"/>
      <c r="B5" s="592"/>
      <c r="C5" s="593"/>
      <c r="D5" s="593"/>
      <c r="E5" s="593"/>
      <c r="F5" s="593"/>
      <c r="G5" s="593"/>
      <c r="H5" s="593"/>
      <c r="I5" s="593"/>
      <c r="J5" s="593"/>
      <c r="K5" s="593"/>
      <c r="L5" s="593"/>
      <c r="M5" s="593"/>
      <c r="N5" s="590"/>
      <c r="O5" s="594"/>
      <c r="P5" s="568"/>
    </row>
    <row r="6" spans="1:18" ht="21.75" customHeight="1">
      <c r="A6" s="593"/>
      <c r="B6" s="738"/>
      <c r="C6" s="739"/>
      <c r="D6" s="739"/>
      <c r="E6" s="739"/>
      <c r="F6" s="593"/>
      <c r="G6" s="593" t="s">
        <v>21</v>
      </c>
      <c r="H6" s="741" t="s">
        <v>500</v>
      </c>
      <c r="I6" s="742"/>
      <c r="J6" s="742"/>
      <c r="K6" s="742"/>
      <c r="L6" s="742"/>
      <c r="M6" s="593"/>
      <c r="N6" s="590"/>
      <c r="O6" s="587"/>
      <c r="P6" s="587"/>
      <c r="R6" s="587"/>
    </row>
    <row r="7" spans="1:18" ht="21.75" customHeight="1">
      <c r="A7" s="593"/>
      <c r="B7" s="739"/>
      <c r="C7" s="739"/>
      <c r="D7" s="739"/>
      <c r="E7" s="739"/>
      <c r="F7" s="593"/>
      <c r="G7" s="593"/>
      <c r="H7" s="742"/>
      <c r="I7" s="742"/>
      <c r="J7" s="742"/>
      <c r="K7" s="742"/>
      <c r="L7" s="742"/>
      <c r="M7" s="593"/>
      <c r="N7" s="590"/>
      <c r="O7" s="587"/>
      <c r="P7" s="595" t="s">
        <v>21</v>
      </c>
    </row>
    <row r="8" spans="1:18" ht="21.75" customHeight="1">
      <c r="A8" s="593"/>
      <c r="B8" s="739"/>
      <c r="C8" s="739"/>
      <c r="D8" s="739"/>
      <c r="E8" s="739"/>
      <c r="F8" s="593"/>
      <c r="G8" s="593"/>
      <c r="H8" s="742"/>
      <c r="I8" s="742"/>
      <c r="J8" s="742"/>
      <c r="K8" s="742"/>
      <c r="L8" s="742"/>
      <c r="M8" s="593"/>
      <c r="O8" s="568"/>
      <c r="P8" s="589"/>
    </row>
    <row r="9" spans="1:18" ht="21.75" customHeight="1">
      <c r="A9" s="593"/>
      <c r="B9" s="739"/>
      <c r="C9" s="739"/>
      <c r="D9" s="739"/>
      <c r="E9" s="739"/>
      <c r="F9" s="593"/>
      <c r="G9" s="593"/>
      <c r="H9" s="742"/>
      <c r="I9" s="742"/>
      <c r="J9" s="742"/>
      <c r="K9" s="742"/>
      <c r="L9" s="742"/>
      <c r="M9" s="593"/>
      <c r="O9" s="587"/>
      <c r="P9" s="589"/>
    </row>
    <row r="10" spans="1:18" ht="21.75" customHeight="1">
      <c r="A10" s="593"/>
      <c r="B10" s="739"/>
      <c r="C10" s="739"/>
      <c r="D10" s="739"/>
      <c r="E10" s="739"/>
      <c r="F10" s="593"/>
      <c r="G10" s="593"/>
      <c r="H10" s="742"/>
      <c r="I10" s="742"/>
      <c r="J10" s="742"/>
      <c r="K10" s="742"/>
      <c r="L10" s="742"/>
      <c r="M10" s="593"/>
      <c r="O10" s="587"/>
      <c r="P10" s="589"/>
    </row>
    <row r="11" spans="1:18" ht="21.75" customHeight="1">
      <c r="A11" s="593"/>
      <c r="B11" s="739"/>
      <c r="C11" s="739"/>
      <c r="D11" s="739"/>
      <c r="E11" s="739"/>
      <c r="F11" s="596"/>
      <c r="G11" s="596"/>
      <c r="H11" s="742"/>
      <c r="I11" s="742"/>
      <c r="J11" s="742"/>
      <c r="K11" s="742"/>
      <c r="L11" s="742"/>
      <c r="M11" s="593"/>
      <c r="O11" s="587"/>
      <c r="P11" s="589"/>
    </row>
    <row r="12" spans="1:18" ht="21.75" customHeight="1">
      <c r="A12" s="593"/>
      <c r="B12" s="739"/>
      <c r="C12" s="739"/>
      <c r="D12" s="739"/>
      <c r="E12" s="739"/>
      <c r="F12" s="597"/>
      <c r="G12" s="597"/>
      <c r="H12" s="742"/>
      <c r="I12" s="742"/>
      <c r="J12" s="742"/>
      <c r="K12" s="742"/>
      <c r="L12" s="742"/>
      <c r="M12" s="593"/>
      <c r="O12" s="568"/>
      <c r="P12" s="589"/>
    </row>
    <row r="13" spans="1:18" ht="21.75" customHeight="1">
      <c r="A13" s="593"/>
      <c r="B13" s="740"/>
      <c r="C13" s="740"/>
      <c r="D13" s="740"/>
      <c r="E13" s="740"/>
      <c r="F13" s="597"/>
      <c r="G13" s="597"/>
      <c r="H13" s="742"/>
      <c r="I13" s="742"/>
      <c r="J13" s="742"/>
      <c r="K13" s="742"/>
      <c r="L13" s="742"/>
      <c r="M13" s="593"/>
      <c r="O13" s="587"/>
      <c r="P13" s="589"/>
    </row>
    <row r="14" spans="1:18" ht="21.75" customHeight="1">
      <c r="A14" s="593"/>
      <c r="B14" s="740"/>
      <c r="C14" s="740"/>
      <c r="D14" s="740"/>
      <c r="E14" s="740"/>
      <c r="F14" s="596"/>
      <c r="G14" s="596"/>
      <c r="H14" s="742"/>
      <c r="I14" s="742"/>
      <c r="J14" s="742"/>
      <c r="K14" s="742"/>
      <c r="L14" s="742"/>
      <c r="M14" s="593"/>
      <c r="P14" s="589"/>
    </row>
    <row r="15" spans="1:18" ht="21.75" customHeight="1" thickBot="1">
      <c r="A15" s="598"/>
      <c r="B15" s="593"/>
      <c r="C15" s="593"/>
      <c r="D15" s="593"/>
      <c r="E15" s="593"/>
      <c r="F15" s="593"/>
      <c r="G15" s="593"/>
      <c r="H15" s="593"/>
      <c r="I15" s="593"/>
      <c r="J15" s="593"/>
      <c r="K15" s="593"/>
      <c r="L15" s="593"/>
      <c r="M15" s="593"/>
      <c r="P15" s="589"/>
    </row>
    <row r="16" spans="1:18" ht="16.2">
      <c r="A16" s="599"/>
      <c r="B16" s="600"/>
      <c r="C16" s="601"/>
      <c r="D16" s="601"/>
      <c r="E16" s="601"/>
      <c r="F16" s="601"/>
      <c r="G16" s="601"/>
      <c r="H16" s="601"/>
      <c r="I16" s="601"/>
      <c r="J16" s="601"/>
      <c r="K16" s="601"/>
      <c r="L16" s="601"/>
      <c r="M16" s="602"/>
      <c r="P16" s="589"/>
    </row>
    <row r="17" spans="1:16" ht="14.25" customHeight="1">
      <c r="A17" s="603"/>
      <c r="B17" s="728" t="s">
        <v>434</v>
      </c>
      <c r="C17" s="729"/>
      <c r="D17" s="729"/>
      <c r="E17" s="729"/>
      <c r="F17" s="729"/>
      <c r="G17" s="729"/>
      <c r="H17" s="729"/>
      <c r="I17" s="729"/>
      <c r="J17" s="729"/>
      <c r="K17" s="729"/>
      <c r="L17" s="729"/>
      <c r="M17" s="604"/>
      <c r="P17" s="589"/>
    </row>
    <row r="18" spans="1:16" ht="13.5" customHeight="1">
      <c r="A18" s="603"/>
      <c r="B18" s="729"/>
      <c r="C18" s="729"/>
      <c r="D18" s="729"/>
      <c r="E18" s="729"/>
      <c r="F18" s="729"/>
      <c r="G18" s="729"/>
      <c r="H18" s="729"/>
      <c r="I18" s="729"/>
      <c r="J18" s="729"/>
      <c r="K18" s="729"/>
      <c r="L18" s="729"/>
      <c r="M18" s="604"/>
      <c r="P18" s="589"/>
    </row>
    <row r="19" spans="1:16" ht="13.5" customHeight="1">
      <c r="A19" s="603"/>
      <c r="B19" s="729"/>
      <c r="C19" s="729"/>
      <c r="D19" s="729"/>
      <c r="E19" s="729"/>
      <c r="F19" s="729"/>
      <c r="G19" s="729"/>
      <c r="H19" s="729"/>
      <c r="I19" s="729"/>
      <c r="J19" s="729"/>
      <c r="K19" s="729"/>
      <c r="L19" s="729"/>
      <c r="M19" s="604"/>
      <c r="P19" s="589"/>
    </row>
    <row r="20" spans="1:16" ht="13.5" customHeight="1">
      <c r="A20" s="603"/>
      <c r="B20" s="729"/>
      <c r="C20" s="729"/>
      <c r="D20" s="729"/>
      <c r="E20" s="729"/>
      <c r="F20" s="729"/>
      <c r="G20" s="729"/>
      <c r="H20" s="729"/>
      <c r="I20" s="729"/>
      <c r="J20" s="729"/>
      <c r="K20" s="729"/>
      <c r="L20" s="729"/>
      <c r="M20" s="604"/>
      <c r="P20" s="589"/>
    </row>
    <row r="21" spans="1:16" ht="27.75" customHeight="1">
      <c r="A21" s="603"/>
      <c r="B21" s="729"/>
      <c r="C21" s="729"/>
      <c r="D21" s="729"/>
      <c r="E21" s="729"/>
      <c r="F21" s="729"/>
      <c r="G21" s="729"/>
      <c r="H21" s="729"/>
      <c r="I21" s="729"/>
      <c r="J21" s="729"/>
      <c r="K21" s="729"/>
      <c r="L21" s="729"/>
      <c r="M21" s="604"/>
      <c r="P21" s="589"/>
    </row>
    <row r="22" spans="1:16" ht="18.75" customHeight="1">
      <c r="A22" s="603"/>
      <c r="B22" s="729"/>
      <c r="C22" s="729"/>
      <c r="D22" s="729"/>
      <c r="E22" s="729"/>
      <c r="F22" s="729"/>
      <c r="G22" s="729"/>
      <c r="H22" s="729"/>
      <c r="I22" s="729"/>
      <c r="J22" s="729"/>
      <c r="K22" s="729"/>
      <c r="L22" s="729"/>
      <c r="M22" s="604"/>
      <c r="P22" s="589"/>
    </row>
    <row r="23" spans="1:16" ht="25.8" customHeight="1">
      <c r="A23" s="603"/>
      <c r="B23" s="729"/>
      <c r="C23" s="729"/>
      <c r="D23" s="729"/>
      <c r="E23" s="729"/>
      <c r="F23" s="729"/>
      <c r="G23" s="729"/>
      <c r="H23" s="729"/>
      <c r="I23" s="729"/>
      <c r="J23" s="729"/>
      <c r="K23" s="729"/>
      <c r="L23" s="729"/>
      <c r="M23" s="604"/>
    </row>
    <row r="24" spans="1:16" ht="13.8" thickBot="1">
      <c r="A24" s="605"/>
      <c r="B24" s="606"/>
      <c r="C24" s="606"/>
      <c r="D24" s="606"/>
      <c r="E24" s="606"/>
      <c r="F24" s="606"/>
      <c r="G24" s="606"/>
      <c r="H24" s="606"/>
      <c r="I24" s="606"/>
      <c r="J24" s="606"/>
      <c r="K24" s="606"/>
      <c r="L24" s="606"/>
      <c r="M24" s="607"/>
    </row>
  </sheetData>
  <mergeCells count="7">
    <mergeCell ref="B17:L23"/>
    <mergeCell ref="A1:M1"/>
    <mergeCell ref="A2:M2"/>
    <mergeCell ref="A3:M3"/>
    <mergeCell ref="A4:M4"/>
    <mergeCell ref="B6:E14"/>
    <mergeCell ref="H6:L14"/>
  </mergeCells>
  <phoneticPr fontId="109"/>
  <pageMargins left="0.74803149606299213" right="0.74803149606299213" top="0.98425196850393704" bottom="0.98425196850393704" header="0.51181102362204722" footer="0.51181102362204722"/>
  <pageSetup paperSize="9" scale="9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82"/>
  <sheetViews>
    <sheetView topLeftCell="B1" zoomScale="75" zoomScaleNormal="75" workbookViewId="0">
      <selection activeCell="B3" sqref="B3:N3"/>
    </sheetView>
  </sheetViews>
  <sheetFormatPr defaultColWidth="8.88671875" defaultRowHeight="14.4"/>
  <cols>
    <col min="1" max="1" width="12.77734375" style="151" customWidth="1"/>
    <col min="2" max="2" width="25" style="204" customWidth="1"/>
    <col min="3" max="3" width="9.109375" style="204" customWidth="1"/>
    <col min="4" max="4" width="23" style="204" customWidth="1"/>
    <col min="5" max="5" width="19.44140625" style="204" customWidth="1"/>
    <col min="6" max="6" width="12.21875" style="204" customWidth="1"/>
    <col min="7" max="7" width="14.77734375" style="204" customWidth="1"/>
    <col min="8" max="8" width="20.88671875" style="204" customWidth="1"/>
    <col min="9" max="9" width="19" style="204" customWidth="1"/>
    <col min="10" max="10" width="13.21875" style="204" customWidth="1"/>
    <col min="11" max="11" width="10.88671875" style="204" customWidth="1"/>
    <col min="12" max="12" width="13" style="204" customWidth="1"/>
    <col min="13" max="13" width="16.109375" style="204" customWidth="1"/>
    <col min="14" max="14" width="28.77734375" style="204" customWidth="1"/>
    <col min="15" max="15" width="7.88671875" style="204" customWidth="1"/>
    <col min="16" max="16" width="40.44140625" style="314" customWidth="1"/>
    <col min="17" max="17" width="28.109375" style="363" customWidth="1"/>
    <col min="18" max="16384" width="8.88671875" style="204"/>
  </cols>
  <sheetData>
    <row r="1" spans="2:19" ht="31.2" customHeight="1">
      <c r="B1" s="161"/>
      <c r="C1" s="562" t="s">
        <v>456</v>
      </c>
      <c r="D1" s="221"/>
      <c r="E1" s="221"/>
      <c r="F1" s="221"/>
      <c r="G1" s="221" t="s">
        <v>233</v>
      </c>
      <c r="H1" s="221"/>
      <c r="I1" s="221"/>
      <c r="J1" s="221"/>
      <c r="K1" s="221"/>
      <c r="L1" s="221"/>
      <c r="M1" s="221"/>
      <c r="N1" s="221"/>
      <c r="O1" s="151"/>
      <c r="P1" s="312"/>
    </row>
    <row r="2" spans="2:19" ht="31.2" customHeight="1">
      <c r="B2" s="161"/>
      <c r="C2" s="221"/>
      <c r="D2" s="221"/>
      <c r="E2" s="221"/>
      <c r="F2" s="221"/>
      <c r="G2" s="221"/>
      <c r="H2" s="221"/>
      <c r="I2" s="221"/>
      <c r="J2" s="221"/>
      <c r="K2" s="221"/>
      <c r="L2" s="221"/>
      <c r="M2" s="221"/>
      <c r="N2" s="221"/>
      <c r="O2" s="151"/>
      <c r="P2" s="312"/>
    </row>
    <row r="3" spans="2:19" ht="266.39999999999998" customHeight="1">
      <c r="B3" s="743"/>
      <c r="C3" s="743"/>
      <c r="D3" s="743"/>
      <c r="E3" s="743"/>
      <c r="F3" s="743"/>
      <c r="G3" s="743"/>
      <c r="H3" s="743"/>
      <c r="I3" s="743"/>
      <c r="J3" s="743"/>
      <c r="K3" s="743"/>
      <c r="L3" s="743"/>
      <c r="M3" s="743"/>
      <c r="N3" s="743"/>
      <c r="O3" s="151" t="s">
        <v>211</v>
      </c>
      <c r="P3" s="312"/>
    </row>
    <row r="4" spans="2:19" ht="29.25" customHeight="1">
      <c r="B4" s="261"/>
      <c r="C4" s="262" t="s">
        <v>451</v>
      </c>
      <c r="D4" s="263"/>
      <c r="E4" s="263"/>
      <c r="F4" s="263"/>
      <c r="G4" s="264"/>
      <c r="H4" s="263"/>
      <c r="I4" s="263"/>
      <c r="J4" s="265"/>
      <c r="K4" s="265"/>
      <c r="L4" s="265"/>
      <c r="M4" s="265"/>
      <c r="N4" s="266"/>
      <c r="O4" s="151"/>
      <c r="P4" s="291"/>
    </row>
    <row r="5" spans="2:19" ht="267" customHeight="1">
      <c r="B5" s="748" t="s">
        <v>452</v>
      </c>
      <c r="C5" s="749"/>
      <c r="D5" s="749"/>
      <c r="E5" s="749"/>
      <c r="F5" s="749"/>
      <c r="G5" s="749"/>
      <c r="H5" s="749"/>
      <c r="I5" s="749"/>
      <c r="J5" s="749"/>
      <c r="K5" s="749"/>
      <c r="L5" s="749"/>
      <c r="M5" s="749"/>
      <c r="N5" s="749"/>
      <c r="O5" s="151"/>
      <c r="P5" s="358"/>
      <c r="Q5" s="364"/>
    </row>
    <row r="6" spans="2:19" ht="36.6" customHeight="1">
      <c r="B6" s="753" t="s">
        <v>245</v>
      </c>
      <c r="C6" s="754"/>
      <c r="D6" s="754"/>
      <c r="E6" s="754"/>
      <c r="F6" s="754"/>
      <c r="G6" s="754"/>
      <c r="H6" s="754"/>
      <c r="I6" s="754"/>
      <c r="J6" s="754"/>
      <c r="K6" s="754"/>
      <c r="L6" s="754"/>
      <c r="M6" s="754"/>
      <c r="N6" s="754"/>
      <c r="O6" s="151"/>
      <c r="P6" s="288"/>
      <c r="Q6" s="313"/>
    </row>
    <row r="7" spans="2:19" ht="109.2" customHeight="1">
      <c r="B7" s="751" t="s">
        <v>455</v>
      </c>
      <c r="C7" s="752"/>
      <c r="D7" s="752"/>
      <c r="E7" s="752"/>
      <c r="F7" s="752"/>
      <c r="G7" s="752"/>
      <c r="H7" s="752"/>
      <c r="I7" s="752"/>
      <c r="J7" s="752"/>
      <c r="K7" s="752"/>
      <c r="L7" s="752"/>
      <c r="M7" s="752"/>
      <c r="N7" s="752"/>
      <c r="O7" s="151"/>
      <c r="P7" s="359"/>
      <c r="Q7" s="313"/>
      <c r="R7" s="198"/>
      <c r="S7" s="204" t="s">
        <v>232</v>
      </c>
    </row>
    <row r="8" spans="2:19" ht="21.6" customHeight="1">
      <c r="B8" s="270"/>
      <c r="C8" s="744" t="s">
        <v>453</v>
      </c>
      <c r="D8" s="744"/>
      <c r="E8" s="744"/>
      <c r="F8" s="744"/>
      <c r="G8" s="744"/>
      <c r="H8" s="744"/>
      <c r="I8" s="744"/>
      <c r="J8" s="744"/>
      <c r="K8" s="744"/>
      <c r="L8" s="744"/>
      <c r="M8" s="162" t="s">
        <v>211</v>
      </c>
      <c r="N8" s="162"/>
      <c r="O8" s="151"/>
      <c r="P8" s="360"/>
    </row>
    <row r="9" spans="2:19" ht="21.6" customHeight="1">
      <c r="B9" s="270"/>
      <c r="C9" s="745" t="s">
        <v>180</v>
      </c>
      <c r="D9" s="745"/>
      <c r="E9" s="745"/>
      <c r="F9" s="745"/>
      <c r="G9" s="745"/>
      <c r="H9" s="745"/>
      <c r="I9" s="745"/>
      <c r="J9" s="745"/>
      <c r="K9" s="745"/>
      <c r="L9" s="745"/>
      <c r="M9" s="162"/>
      <c r="N9" s="188"/>
      <c r="O9" s="151"/>
      <c r="P9" s="361"/>
    </row>
    <row r="10" spans="2:19" ht="21.6" customHeight="1">
      <c r="B10" s="162"/>
      <c r="C10" s="162"/>
      <c r="D10" s="188"/>
      <c r="E10" s="188"/>
      <c r="F10" s="188"/>
      <c r="G10" s="211"/>
      <c r="H10" s="188"/>
      <c r="I10" s="188"/>
      <c r="J10" s="188"/>
      <c r="K10" s="188"/>
      <c r="L10" s="188"/>
      <c r="M10" s="188"/>
      <c r="N10" s="188"/>
      <c r="O10" s="151"/>
      <c r="P10" s="373"/>
    </row>
    <row r="11" spans="2:19" ht="15" customHeight="1">
      <c r="B11" s="151"/>
      <c r="C11" s="151"/>
      <c r="D11" s="212"/>
      <c r="E11" s="212"/>
      <c r="F11" s="212"/>
      <c r="G11" s="213"/>
      <c r="H11" s="212"/>
      <c r="I11" s="212"/>
      <c r="J11" s="212"/>
      <c r="K11" s="212"/>
      <c r="L11" s="212"/>
      <c r="M11" s="212"/>
      <c r="N11" s="212"/>
      <c r="O11" s="151"/>
      <c r="P11" s="561"/>
    </row>
    <row r="12" spans="2:19" ht="13.5" customHeight="1">
      <c r="B12" s="151"/>
      <c r="C12" s="151"/>
      <c r="D12" s="746" t="s">
        <v>181</v>
      </c>
      <c r="E12" s="746"/>
      <c r="F12" s="214"/>
      <c r="G12" s="215" t="s">
        <v>182</v>
      </c>
      <c r="H12" s="216" t="s">
        <v>183</v>
      </c>
      <c r="I12" s="217" t="s">
        <v>184</v>
      </c>
      <c r="J12" s="216" t="s">
        <v>185</v>
      </c>
      <c r="K12" s="216" t="s">
        <v>186</v>
      </c>
      <c r="L12" s="218" t="s">
        <v>200</v>
      </c>
      <c r="M12" s="212"/>
      <c r="N12" s="212"/>
      <c r="O12" s="151"/>
      <c r="P12" s="560"/>
    </row>
    <row r="13" spans="2:19" ht="18" customHeight="1">
      <c r="B13" s="151"/>
      <c r="C13" s="151"/>
      <c r="D13" s="746"/>
      <c r="E13" s="746"/>
      <c r="F13" s="274" t="s">
        <v>187</v>
      </c>
      <c r="G13" s="330">
        <v>274104059</v>
      </c>
      <c r="H13" s="330">
        <v>279415877</v>
      </c>
      <c r="I13" s="269">
        <f t="shared" ref="I13:I23" si="0">+H13/$H$13</f>
        <v>1</v>
      </c>
      <c r="J13" s="330">
        <v>5396158</v>
      </c>
      <c r="K13" s="275">
        <f>+J13/G13</f>
        <v>1.9686530800333751E-2</v>
      </c>
      <c r="L13" s="269">
        <f t="shared" ref="L13:L29" si="1">+H13/G13</f>
        <v>1.0193788374363328</v>
      </c>
      <c r="M13" s="747" t="s">
        <v>188</v>
      </c>
      <c r="N13" s="747"/>
      <c r="O13" s="151"/>
      <c r="P13" s="560"/>
    </row>
    <row r="14" spans="2:19" ht="17.25" customHeight="1">
      <c r="B14" s="151"/>
      <c r="C14" s="151"/>
      <c r="D14" s="746"/>
      <c r="E14" s="746"/>
      <c r="F14" s="613" t="s">
        <v>237</v>
      </c>
      <c r="G14" s="614">
        <v>50745897</v>
      </c>
      <c r="H14" s="614">
        <v>52092894</v>
      </c>
      <c r="I14" s="539">
        <f t="shared" si="0"/>
        <v>0.18643498200354591</v>
      </c>
      <c r="J14" s="615">
        <v>816463</v>
      </c>
      <c r="K14" s="569">
        <f>+J14/H14</f>
        <v>1.5673212549872924E-2</v>
      </c>
      <c r="L14" s="542">
        <f t="shared" si="1"/>
        <v>1.0265439588150349</v>
      </c>
      <c r="M14" s="306" t="s">
        <v>236</v>
      </c>
      <c r="N14" s="307">
        <f>+H13-G13</f>
        <v>5311818</v>
      </c>
      <c r="O14" s="151"/>
      <c r="P14" s="561"/>
    </row>
    <row r="15" spans="2:19" ht="17.25" customHeight="1">
      <c r="B15" s="151"/>
      <c r="C15" s="151"/>
      <c r="D15" s="746"/>
      <c r="E15" s="746"/>
      <c r="F15" s="570" t="s">
        <v>282</v>
      </c>
      <c r="G15" s="571">
        <v>1878590</v>
      </c>
      <c r="H15" s="571">
        <v>1987909</v>
      </c>
      <c r="I15" s="572">
        <f t="shared" si="0"/>
        <v>7.1145169749963783E-3</v>
      </c>
      <c r="J15" s="573">
        <v>30203</v>
      </c>
      <c r="K15" s="569">
        <f>+J15/G15</f>
        <v>1.607748364464838E-2</v>
      </c>
      <c r="L15" s="542">
        <f t="shared" si="1"/>
        <v>1.0581920482915379</v>
      </c>
      <c r="M15" s="304"/>
      <c r="N15" s="305"/>
      <c r="O15" s="151"/>
      <c r="P15" s="560"/>
    </row>
    <row r="16" spans="2:19" ht="17.25" customHeight="1">
      <c r="B16" s="151"/>
      <c r="C16" s="151"/>
      <c r="D16" s="746"/>
      <c r="E16" s="746"/>
      <c r="F16" s="377" t="s">
        <v>242</v>
      </c>
      <c r="G16" s="378">
        <v>3930015</v>
      </c>
      <c r="H16" s="378">
        <v>3947284</v>
      </c>
      <c r="I16" s="269">
        <f t="shared" si="0"/>
        <v>1.4126913768754808E-2</v>
      </c>
      <c r="J16" s="273">
        <v>298670</v>
      </c>
      <c r="K16" s="367">
        <f t="shared" ref="K16:K23" si="2">+J16/H16</f>
        <v>7.5664684882060684E-2</v>
      </c>
      <c r="L16" s="316">
        <f t="shared" si="1"/>
        <v>1.0043941308112057</v>
      </c>
      <c r="M16" s="750"/>
      <c r="N16" s="750"/>
      <c r="O16" s="151"/>
      <c r="P16" s="560"/>
      <c r="S16" s="204" t="s">
        <v>221</v>
      </c>
    </row>
    <row r="17" spans="2:17" ht="17.25" customHeight="1">
      <c r="B17" s="151"/>
      <c r="C17" s="151"/>
      <c r="D17" s="746"/>
      <c r="E17" s="746"/>
      <c r="F17" s="317" t="s">
        <v>231</v>
      </c>
      <c r="G17" s="318">
        <v>22204941</v>
      </c>
      <c r="H17" s="318">
        <v>22234623</v>
      </c>
      <c r="I17" s="269">
        <f t="shared" si="0"/>
        <v>7.9575374308454211E-2</v>
      </c>
      <c r="J17" s="318">
        <v>618655</v>
      </c>
      <c r="K17" s="315">
        <f t="shared" si="2"/>
        <v>2.7823948263031039E-2</v>
      </c>
      <c r="L17" s="316">
        <f t="shared" si="1"/>
        <v>1.0013367295143905</v>
      </c>
      <c r="M17" s="750"/>
      <c r="N17" s="750"/>
      <c r="O17" s="151"/>
      <c r="P17" s="561"/>
    </row>
    <row r="18" spans="2:17" ht="17.25" customHeight="1">
      <c r="B18" s="151"/>
      <c r="C18" s="151"/>
      <c r="D18" s="746"/>
      <c r="E18" s="746"/>
      <c r="F18" s="365" t="s">
        <v>189</v>
      </c>
      <c r="G18" s="366">
        <v>5382290</v>
      </c>
      <c r="H18" s="366">
        <v>5445236</v>
      </c>
      <c r="I18" s="269">
        <f t="shared" si="0"/>
        <v>1.9487926235487327E-2</v>
      </c>
      <c r="J18" s="273">
        <v>117008</v>
      </c>
      <c r="K18" s="315">
        <f t="shared" si="2"/>
        <v>2.148814119351301E-2</v>
      </c>
      <c r="L18" s="272">
        <f t="shared" si="1"/>
        <v>1.0116950220073613</v>
      </c>
      <c r="M18" s="750"/>
      <c r="N18" s="750"/>
      <c r="O18" s="151"/>
      <c r="P18" s="560"/>
    </row>
    <row r="19" spans="2:17" ht="17.25" customHeight="1">
      <c r="B19" s="151"/>
      <c r="C19" s="151"/>
      <c r="D19" s="746"/>
      <c r="E19" s="746"/>
      <c r="F19" s="377" t="s">
        <v>241</v>
      </c>
      <c r="G19" s="375">
        <v>1790524</v>
      </c>
      <c r="H19" s="375">
        <v>1799125</v>
      </c>
      <c r="I19" s="269">
        <f t="shared" si="0"/>
        <v>6.4388789188239296E-3</v>
      </c>
      <c r="J19" s="273">
        <v>39013</v>
      </c>
      <c r="K19" s="315">
        <f t="shared" si="2"/>
        <v>2.1684429931216564E-2</v>
      </c>
      <c r="L19" s="316">
        <f t="shared" si="1"/>
        <v>1.0048036217330794</v>
      </c>
      <c r="M19" s="750"/>
      <c r="N19" s="750"/>
      <c r="O19" s="151"/>
      <c r="P19" s="560"/>
    </row>
    <row r="20" spans="2:17" ht="17.25" customHeight="1">
      <c r="B20" s="151"/>
      <c r="C20" s="151"/>
      <c r="D20" s="746"/>
      <c r="E20" s="746"/>
      <c r="F20" s="397" t="s">
        <v>219</v>
      </c>
      <c r="G20" s="378">
        <v>3292609</v>
      </c>
      <c r="H20" s="378">
        <v>3407937</v>
      </c>
      <c r="I20" s="269">
        <f t="shared" si="0"/>
        <v>1.2196647651486175E-2</v>
      </c>
      <c r="J20" s="273">
        <v>90773</v>
      </c>
      <c r="K20" s="367">
        <f t="shared" si="2"/>
        <v>2.6635762339503342E-2</v>
      </c>
      <c r="L20" s="272">
        <f t="shared" si="1"/>
        <v>1.0350263271466487</v>
      </c>
      <c r="M20" s="750"/>
      <c r="N20" s="750"/>
      <c r="O20" s="151"/>
      <c r="P20" s="561"/>
    </row>
    <row r="21" spans="2:17" ht="17.25" customHeight="1">
      <c r="B21" s="151"/>
      <c r="C21" s="151"/>
      <c r="D21" s="746"/>
      <c r="E21" s="746"/>
      <c r="F21" s="377" t="s">
        <v>240</v>
      </c>
      <c r="G21" s="378">
        <v>9138535</v>
      </c>
      <c r="H21" s="378">
        <v>9268486</v>
      </c>
      <c r="I21" s="269">
        <f t="shared" si="0"/>
        <v>3.3170935379595486E-2</v>
      </c>
      <c r="J21" s="612">
        <v>81258</v>
      </c>
      <c r="K21" s="315">
        <f>+J21/H21</f>
        <v>8.7671276624898611E-3</v>
      </c>
      <c r="L21" s="316">
        <f>+H21/G21</f>
        <v>1.0142201129612132</v>
      </c>
      <c r="M21" s="750"/>
      <c r="N21" s="750"/>
      <c r="O21" s="151"/>
      <c r="P21" s="560"/>
    </row>
    <row r="22" spans="2:17" ht="17.25" customHeight="1">
      <c r="B22" s="151"/>
      <c r="C22" s="151"/>
      <c r="D22" s="746"/>
      <c r="E22" s="746"/>
      <c r="F22" s="377" t="s">
        <v>229</v>
      </c>
      <c r="G22" s="405">
        <v>6169011</v>
      </c>
      <c r="H22" s="405">
        <v>6182905</v>
      </c>
      <c r="I22" s="269">
        <f t="shared" si="0"/>
        <v>2.2127965906532935E-2</v>
      </c>
      <c r="J22" s="273">
        <v>131348</v>
      </c>
      <c r="K22" s="315">
        <f t="shared" si="2"/>
        <v>2.1243735752045356E-2</v>
      </c>
      <c r="L22" s="316">
        <f t="shared" si="1"/>
        <v>1.0022522248704047</v>
      </c>
      <c r="M22" s="750"/>
      <c r="N22" s="750"/>
      <c r="O22" s="151"/>
      <c r="P22" s="560"/>
    </row>
    <row r="23" spans="2:17" ht="17.25" customHeight="1">
      <c r="B23" s="151"/>
      <c r="C23" s="151"/>
      <c r="D23" s="746"/>
      <c r="E23" s="746"/>
      <c r="F23" s="377" t="s">
        <v>238</v>
      </c>
      <c r="G23" s="378">
        <v>34733194</v>
      </c>
      <c r="H23" s="378">
        <v>34779815</v>
      </c>
      <c r="I23" s="269">
        <f t="shared" si="0"/>
        <v>0.12447329540976657</v>
      </c>
      <c r="J23" s="379">
        <v>479520</v>
      </c>
      <c r="K23" s="315">
        <f t="shared" si="2"/>
        <v>1.378730737929457E-2</v>
      </c>
      <c r="L23" s="316">
        <f t="shared" si="1"/>
        <v>1.0013422606628115</v>
      </c>
      <c r="M23" s="750"/>
      <c r="N23" s="750"/>
      <c r="O23" s="151"/>
      <c r="P23" s="561"/>
    </row>
    <row r="24" spans="2:17" ht="17.25" customHeight="1">
      <c r="B24" s="151"/>
      <c r="C24" s="151"/>
      <c r="D24" s="746"/>
      <c r="E24" s="746"/>
      <c r="F24" s="374" t="s">
        <v>235</v>
      </c>
      <c r="G24" s="375">
        <v>1290848</v>
      </c>
      <c r="H24" s="375">
        <v>1293081</v>
      </c>
      <c r="I24" s="269">
        <f>+G24/$H$13</f>
        <v>4.6198090597407244E-3</v>
      </c>
      <c r="J24" s="375">
        <v>28905</v>
      </c>
      <c r="K24" s="315">
        <f>+J24/G24</f>
        <v>2.2392256873001313E-2</v>
      </c>
      <c r="L24" s="316">
        <f t="shared" si="1"/>
        <v>1.0017298705966931</v>
      </c>
      <c r="M24" s="750"/>
      <c r="N24" s="750"/>
      <c r="O24" s="151"/>
      <c r="P24" s="560"/>
    </row>
    <row r="25" spans="2:17" ht="17.25" customHeight="1">
      <c r="B25" s="151"/>
      <c r="C25" s="151"/>
      <c r="D25" s="746"/>
      <c r="E25" s="746"/>
      <c r="F25" s="537" t="s">
        <v>230</v>
      </c>
      <c r="G25" s="538">
        <v>10009866</v>
      </c>
      <c r="H25" s="538">
        <v>10189722</v>
      </c>
      <c r="I25" s="539">
        <f>+H25/$H$13</f>
        <v>3.6467942013187746E-2</v>
      </c>
      <c r="J25" s="540">
        <v>297223</v>
      </c>
      <c r="K25" s="608">
        <f>+J25/H25</f>
        <v>2.9168901761991151E-2</v>
      </c>
      <c r="L25" s="609">
        <f t="shared" si="1"/>
        <v>1.0179678728966002</v>
      </c>
      <c r="M25" s="750"/>
      <c r="N25" s="750"/>
      <c r="O25" s="151"/>
      <c r="P25" s="560"/>
    </row>
    <row r="26" spans="2:17" ht="17.25" customHeight="1">
      <c r="B26" s="151"/>
      <c r="C26" s="151"/>
      <c r="D26" s="746"/>
      <c r="E26" s="746"/>
      <c r="F26" s="610" t="s">
        <v>234</v>
      </c>
      <c r="G26" s="538">
        <v>5455527</v>
      </c>
      <c r="H26" s="538">
        <v>5718007</v>
      </c>
      <c r="I26" s="539">
        <f>+H26/$H$13</f>
        <v>2.0464144920440581E-2</v>
      </c>
      <c r="J26" s="540">
        <v>89019</v>
      </c>
      <c r="K26" s="611">
        <f>+J26/H26</f>
        <v>1.5568186607676416E-2</v>
      </c>
      <c r="L26" s="542">
        <f t="shared" si="1"/>
        <v>1.0481126754573848</v>
      </c>
      <c r="M26" s="750"/>
      <c r="N26" s="750"/>
      <c r="O26" s="151"/>
      <c r="P26" s="561"/>
    </row>
    <row r="27" spans="2:17" ht="17.25" customHeight="1">
      <c r="B27" s="151"/>
      <c r="C27" s="151"/>
      <c r="D27" s="746"/>
      <c r="E27" s="746"/>
      <c r="F27" s="552" t="s">
        <v>198</v>
      </c>
      <c r="G27" s="538">
        <v>8681667</v>
      </c>
      <c r="H27" s="538">
        <v>9192843</v>
      </c>
      <c r="I27" s="539">
        <f>+H27/$H$13</f>
        <v>3.2900217048152922E-2</v>
      </c>
      <c r="J27" s="540">
        <v>123531</v>
      </c>
      <c r="K27" s="541">
        <f>+J27/H27</f>
        <v>1.3437736291156065E-2</v>
      </c>
      <c r="L27" s="542">
        <f t="shared" si="1"/>
        <v>1.058879936307163</v>
      </c>
      <c r="M27" s="750"/>
      <c r="N27" s="750"/>
      <c r="O27" s="151"/>
      <c r="P27" s="560"/>
    </row>
    <row r="28" spans="2:17" ht="22.2" customHeight="1">
      <c r="B28" s="151"/>
      <c r="C28" s="151"/>
      <c r="D28" s="746"/>
      <c r="E28" s="746"/>
      <c r="F28" s="543" t="s">
        <v>199</v>
      </c>
      <c r="G28" s="544">
        <v>6775248</v>
      </c>
      <c r="H28" s="544">
        <v>6999476</v>
      </c>
      <c r="I28" s="539">
        <f>+H28/$H$13</f>
        <v>2.5050387526833345E-2</v>
      </c>
      <c r="J28" s="545">
        <v>110317</v>
      </c>
      <c r="K28" s="541">
        <f>+J28/H28</f>
        <v>1.5760751233378043E-2</v>
      </c>
      <c r="L28" s="542">
        <f t="shared" si="1"/>
        <v>1.0330951723095598</v>
      </c>
      <c r="M28" s="750"/>
      <c r="N28" s="750"/>
      <c r="O28" s="151"/>
      <c r="P28" s="560"/>
    </row>
    <row r="29" spans="2:17" ht="22.2" customHeight="1">
      <c r="B29" s="151"/>
      <c r="C29" s="151"/>
      <c r="D29" s="755"/>
      <c r="E29" s="755"/>
      <c r="F29" s="393" t="s">
        <v>209</v>
      </c>
      <c r="G29" s="403">
        <v>1728880</v>
      </c>
      <c r="H29" s="403">
        <v>1730347</v>
      </c>
      <c r="I29" s="269">
        <f>+H29/$H$13</f>
        <v>6.1927296994651456E-3</v>
      </c>
      <c r="J29" s="404">
        <v>18383</v>
      </c>
      <c r="K29" s="315">
        <f>+J29/H29</f>
        <v>1.0623880643593453E-2</v>
      </c>
      <c r="L29" s="316">
        <f t="shared" si="1"/>
        <v>1.0008485262135023</v>
      </c>
      <c r="M29" s="750"/>
      <c r="N29" s="750"/>
      <c r="O29" s="151"/>
      <c r="P29" s="373"/>
    </row>
    <row r="30" spans="2:17" ht="22.2" customHeight="1">
      <c r="B30" s="160"/>
      <c r="C30" s="151"/>
      <c r="D30" s="159"/>
      <c r="E30" s="159"/>
      <c r="F30" s="159"/>
      <c r="G30" s="219"/>
      <c r="H30" s="159"/>
      <c r="I30" s="159"/>
      <c r="J30" s="159"/>
      <c r="K30" s="159"/>
      <c r="L30" s="159"/>
      <c r="M30" s="159"/>
      <c r="N30" s="159"/>
      <c r="O30" s="151"/>
      <c r="P30" s="372"/>
    </row>
    <row r="31" spans="2:17" ht="17.399999999999999">
      <c r="B31" s="151"/>
      <c r="C31" s="151"/>
      <c r="D31" s="151"/>
      <c r="E31" s="151"/>
      <c r="F31" s="151"/>
      <c r="G31" s="151"/>
      <c r="H31" s="151"/>
      <c r="I31" s="151"/>
      <c r="J31" s="151"/>
      <c r="K31" s="151"/>
      <c r="L31" s="151"/>
      <c r="M31" s="151"/>
      <c r="N31" s="151"/>
      <c r="O31" s="151"/>
      <c r="P31" s="373"/>
      <c r="Q31" s="372"/>
    </row>
    <row r="32" spans="2:17" ht="21.6" customHeight="1">
      <c r="B32" s="151"/>
      <c r="C32" s="151"/>
      <c r="D32" s="151"/>
      <c r="E32" s="151"/>
      <c r="F32" s="151"/>
      <c r="G32" s="151"/>
      <c r="H32" s="151"/>
      <c r="I32" s="151"/>
      <c r="J32" s="151"/>
      <c r="K32" s="151"/>
      <c r="L32" s="320"/>
      <c r="M32" s="319"/>
      <c r="N32" s="319"/>
      <c r="O32" s="151"/>
      <c r="P32" s="373"/>
    </row>
    <row r="33" spans="2:16" ht="21.6" customHeight="1">
      <c r="B33" s="151"/>
      <c r="C33" s="151"/>
      <c r="D33" s="151"/>
      <c r="E33" s="151"/>
      <c r="F33" s="151"/>
      <c r="G33" s="151"/>
      <c r="H33" s="151"/>
      <c r="I33" s="151"/>
      <c r="J33" s="151"/>
      <c r="K33" s="151"/>
      <c r="L33" s="769" t="s">
        <v>454</v>
      </c>
      <c r="M33" s="769"/>
      <c r="N33" s="769"/>
      <c r="O33" s="151" t="s">
        <v>211</v>
      </c>
      <c r="P33" s="372"/>
    </row>
    <row r="34" spans="2:16" ht="21.6" customHeight="1">
      <c r="B34" s="151"/>
      <c r="C34" s="151"/>
      <c r="D34" s="151"/>
      <c r="E34" s="151"/>
      <c r="F34" s="151"/>
      <c r="G34" s="151"/>
      <c r="H34" s="151"/>
      <c r="I34" s="151"/>
      <c r="J34" s="151"/>
      <c r="K34" s="151"/>
      <c r="L34" s="769"/>
      <c r="M34" s="769"/>
      <c r="N34" s="769"/>
      <c r="O34" s="376"/>
      <c r="P34" s="373"/>
    </row>
    <row r="35" spans="2:16" ht="21.6" customHeight="1">
      <c r="B35" s="151"/>
      <c r="C35" s="151"/>
      <c r="D35" s="151"/>
      <c r="E35" s="151"/>
      <c r="F35" s="151"/>
      <c r="G35" s="151"/>
      <c r="H35" s="151"/>
      <c r="I35" s="151"/>
      <c r="J35" s="151"/>
      <c r="K35" s="151"/>
      <c r="L35" s="769"/>
      <c r="M35" s="769"/>
      <c r="N35" s="769"/>
      <c r="O35" s="376"/>
      <c r="P35" s="373"/>
    </row>
    <row r="36" spans="2:16" ht="21.6" customHeight="1">
      <c r="B36" s="151"/>
      <c r="C36" s="151"/>
      <c r="D36" s="151"/>
      <c r="E36" s="151"/>
      <c r="F36" s="151"/>
      <c r="G36" s="151"/>
      <c r="H36" s="151"/>
      <c r="I36" s="151"/>
      <c r="J36" s="151"/>
      <c r="K36" s="151"/>
      <c r="L36" s="769"/>
      <c r="M36" s="769"/>
      <c r="N36" s="769"/>
      <c r="O36" s="376"/>
      <c r="P36" s="372"/>
    </row>
    <row r="37" spans="2:16" ht="21.6" customHeight="1">
      <c r="B37" s="380"/>
      <c r="C37" s="151"/>
      <c r="D37" s="151"/>
      <c r="E37" s="151"/>
      <c r="F37" s="151"/>
      <c r="G37" s="151"/>
      <c r="H37" s="151"/>
      <c r="I37" s="151"/>
      <c r="J37" s="151"/>
      <c r="K37" s="151"/>
      <c r="L37" s="769"/>
      <c r="M37" s="769"/>
      <c r="N37" s="769"/>
      <c r="O37" s="376"/>
      <c r="P37" s="373"/>
    </row>
    <row r="38" spans="2:16" ht="21.6" customHeight="1">
      <c r="B38" s="151"/>
      <c r="C38" s="151"/>
      <c r="D38" s="151"/>
      <c r="E38" s="151"/>
      <c r="F38" s="151"/>
      <c r="G38" s="151"/>
      <c r="H38" s="151"/>
      <c r="I38" s="151"/>
      <c r="J38" s="151"/>
      <c r="K38" s="151"/>
      <c r="L38" s="769"/>
      <c r="M38" s="769"/>
      <c r="N38" s="769"/>
      <c r="O38" s="376"/>
      <c r="P38" s="373"/>
    </row>
    <row r="39" spans="2:16" ht="21.6" customHeight="1">
      <c r="B39" s="151"/>
      <c r="C39" s="151"/>
      <c r="D39" s="151"/>
      <c r="E39" s="151"/>
      <c r="F39" s="151"/>
      <c r="G39" s="151"/>
      <c r="H39" s="151"/>
      <c r="I39" s="151"/>
      <c r="J39" s="151"/>
      <c r="K39" s="151"/>
      <c r="L39" s="769"/>
      <c r="M39" s="769"/>
      <c r="N39" s="769"/>
      <c r="O39" s="376"/>
      <c r="P39" s="372"/>
    </row>
    <row r="40" spans="2:16" ht="21.6" customHeight="1">
      <c r="B40" s="151"/>
      <c r="C40" s="151"/>
      <c r="D40" s="151"/>
      <c r="E40" s="151"/>
      <c r="F40" s="151"/>
      <c r="G40" s="151"/>
      <c r="H40" s="151"/>
      <c r="I40" s="151"/>
      <c r="J40" s="151"/>
      <c r="K40" s="151"/>
      <c r="L40" s="769"/>
      <c r="M40" s="769"/>
      <c r="N40" s="769"/>
      <c r="O40" s="376"/>
      <c r="P40" s="373"/>
    </row>
    <row r="41" spans="2:16" ht="21.6" customHeight="1">
      <c r="B41" s="151"/>
      <c r="C41" s="151"/>
      <c r="D41" s="151"/>
      <c r="E41" s="151"/>
      <c r="F41" s="151"/>
      <c r="G41" s="151"/>
      <c r="H41" s="151"/>
      <c r="I41" s="151"/>
      <c r="J41" s="151"/>
      <c r="K41" s="151"/>
      <c r="L41" s="769"/>
      <c r="M41" s="769"/>
      <c r="N41" s="769"/>
      <c r="O41" s="376"/>
      <c r="P41" s="373"/>
    </row>
    <row r="42" spans="2:16" ht="21.6" customHeight="1">
      <c r="B42" s="151"/>
      <c r="C42" s="151"/>
      <c r="D42" s="151"/>
      <c r="E42" s="151"/>
      <c r="F42" s="151"/>
      <c r="G42" s="151"/>
      <c r="H42" s="151"/>
      <c r="I42" s="151"/>
      <c r="J42" s="151"/>
      <c r="K42" s="151"/>
      <c r="L42" s="769"/>
      <c r="M42" s="769"/>
      <c r="N42" s="769"/>
      <c r="O42" s="376"/>
      <c r="P42" s="372"/>
    </row>
    <row r="43" spans="2:16" ht="21.6" customHeight="1">
      <c r="B43" s="151"/>
      <c r="C43" s="151"/>
      <c r="D43" s="151"/>
      <c r="E43" s="151"/>
      <c r="F43" s="151"/>
      <c r="G43" s="151"/>
      <c r="H43" s="151"/>
      <c r="I43" s="151"/>
      <c r="J43" s="151"/>
      <c r="K43" s="151"/>
      <c r="L43" s="769"/>
      <c r="M43" s="769"/>
      <c r="N43" s="769"/>
      <c r="O43" s="376"/>
      <c r="P43" s="373"/>
    </row>
    <row r="44" spans="2:16" ht="21.6" customHeight="1">
      <c r="B44" s="151"/>
      <c r="C44" s="151"/>
      <c r="D44" s="151"/>
      <c r="E44" s="151"/>
      <c r="F44" s="151"/>
      <c r="G44" s="151"/>
      <c r="H44" s="151"/>
      <c r="I44" s="151"/>
      <c r="J44" s="151"/>
      <c r="K44" s="151"/>
      <c r="L44" s="769"/>
      <c r="M44" s="769"/>
      <c r="N44" s="769"/>
      <c r="O44" s="376"/>
      <c r="P44" s="373"/>
    </row>
    <row r="45" spans="2:16" ht="21.6" customHeight="1">
      <c r="B45" s="151"/>
      <c r="C45" s="151"/>
      <c r="D45" s="151"/>
      <c r="E45" s="151"/>
      <c r="F45" s="151"/>
      <c r="G45" s="151"/>
      <c r="H45" s="151"/>
      <c r="I45" s="151"/>
      <c r="J45" s="151"/>
      <c r="K45" s="151"/>
      <c r="L45" s="769"/>
      <c r="M45" s="769"/>
      <c r="N45" s="769"/>
      <c r="O45" s="376"/>
      <c r="P45" s="372"/>
    </row>
    <row r="46" spans="2:16" ht="21.6" customHeight="1">
      <c r="B46" s="151"/>
      <c r="C46" s="151"/>
      <c r="D46" s="151"/>
      <c r="E46" s="151"/>
      <c r="F46" s="151"/>
      <c r="G46" s="151"/>
      <c r="H46" s="151"/>
      <c r="I46" s="151"/>
      <c r="J46" s="151"/>
      <c r="K46" s="151"/>
      <c r="L46" s="769"/>
      <c r="M46" s="769"/>
      <c r="N46" s="769"/>
      <c r="O46" s="376"/>
      <c r="P46" s="373"/>
    </row>
    <row r="47" spans="2:16" ht="21.6" customHeight="1">
      <c r="B47" s="151"/>
      <c r="C47" s="151"/>
      <c r="D47" s="151"/>
      <c r="E47" s="151"/>
      <c r="F47" s="151"/>
      <c r="G47" s="151"/>
      <c r="H47" s="151"/>
      <c r="I47" s="151"/>
      <c r="J47" s="151"/>
      <c r="K47" s="151"/>
      <c r="L47" s="769"/>
      <c r="M47" s="769"/>
      <c r="N47" s="769"/>
      <c r="O47" s="376"/>
      <c r="P47" s="373"/>
    </row>
    <row r="48" spans="2:16" ht="21.6" customHeight="1">
      <c r="B48" s="151"/>
      <c r="C48" s="151"/>
      <c r="D48" s="151"/>
      <c r="E48" s="151"/>
      <c r="F48" s="151"/>
      <c r="G48" s="151"/>
      <c r="H48" s="151"/>
      <c r="I48" s="151"/>
      <c r="J48" s="151"/>
      <c r="K48" s="151"/>
      <c r="L48" s="769"/>
      <c r="M48" s="769"/>
      <c r="N48" s="769"/>
      <c r="O48" s="376"/>
      <c r="P48" s="372"/>
    </row>
    <row r="49" spans="2:16" ht="39" customHeight="1">
      <c r="B49" s="220" t="s">
        <v>29</v>
      </c>
      <c r="C49" s="220"/>
      <c r="D49" s="220"/>
      <c r="E49" s="220"/>
      <c r="F49" s="220"/>
      <c r="G49" s="220"/>
      <c r="H49" s="220"/>
      <c r="I49" s="220"/>
      <c r="J49" s="220"/>
      <c r="K49" s="220"/>
      <c r="L49" s="769"/>
      <c r="M49" s="769"/>
      <c r="N49" s="769"/>
      <c r="O49" s="151"/>
      <c r="P49" s="373"/>
    </row>
    <row r="50" spans="2:16" ht="32.4">
      <c r="B50" s="776" t="s">
        <v>190</v>
      </c>
      <c r="C50" s="776"/>
      <c r="D50" s="776"/>
      <c r="E50" s="776"/>
      <c r="F50" s="776"/>
      <c r="G50" s="776"/>
      <c r="H50" s="776"/>
      <c r="I50" s="166"/>
      <c r="J50" s="165"/>
      <c r="K50" s="151"/>
      <c r="L50" s="151"/>
      <c r="M50" s="151"/>
      <c r="N50" s="151"/>
      <c r="O50" s="151"/>
      <c r="P50" s="373"/>
    </row>
    <row r="51" spans="2:16" ht="18">
      <c r="B51" s="199" t="s">
        <v>141</v>
      </c>
      <c r="C51" s="151"/>
      <c r="D51" s="151"/>
      <c r="E51" s="151"/>
      <c r="F51" s="151"/>
      <c r="G51" s="151"/>
      <c r="H51" s="151"/>
      <c r="I51" s="151"/>
      <c r="J51" s="151"/>
      <c r="K51" s="151"/>
      <c r="L51" s="151"/>
      <c r="M51" s="151"/>
      <c r="N51" s="151"/>
      <c r="O51" s="151"/>
      <c r="P51" s="372"/>
    </row>
    <row r="52" spans="2:16" ht="18">
      <c r="B52" s="771" t="s">
        <v>142</v>
      </c>
      <c r="C52" s="771"/>
      <c r="D52" s="771"/>
      <c r="E52" s="771"/>
      <c r="F52" s="771"/>
      <c r="G52" s="771"/>
      <c r="H52" s="771"/>
      <c r="I52" s="771"/>
      <c r="J52" s="771"/>
      <c r="K52" s="771"/>
      <c r="L52" s="771"/>
      <c r="M52" s="771"/>
      <c r="N52" s="151"/>
      <c r="O52" s="151"/>
      <c r="P52" s="373"/>
    </row>
    <row r="53" spans="2:16" ht="18">
      <c r="B53" s="770" t="s">
        <v>143</v>
      </c>
      <c r="C53" s="770"/>
      <c r="D53" s="770"/>
      <c r="E53" s="770"/>
      <c r="F53" s="770"/>
      <c r="G53" s="770"/>
      <c r="H53" s="770"/>
      <c r="I53" s="770"/>
      <c r="J53" s="770"/>
      <c r="K53" s="770"/>
      <c r="L53" s="770"/>
      <c r="M53" s="770"/>
      <c r="N53" s="151"/>
      <c r="O53" s="151"/>
      <c r="P53" s="373"/>
    </row>
    <row r="54" spans="2:16" ht="22.5" customHeight="1">
      <c r="B54" s="773" t="s">
        <v>206</v>
      </c>
      <c r="C54" s="774"/>
      <c r="D54" s="774"/>
      <c r="E54" s="774"/>
      <c r="F54" s="774"/>
      <c r="G54" s="774"/>
      <c r="H54" s="774"/>
      <c r="I54" s="774"/>
      <c r="J54" s="774"/>
      <c r="K54" s="774"/>
      <c r="L54" s="774"/>
      <c r="M54" s="775"/>
      <c r="N54" s="772" t="s">
        <v>191</v>
      </c>
      <c r="O54" s="151"/>
      <c r="P54" s="372"/>
    </row>
    <row r="55" spans="2:16" ht="22.5" customHeight="1">
      <c r="B55" s="242" t="s">
        <v>212</v>
      </c>
      <c r="C55" s="240"/>
      <c r="D55" s="240"/>
      <c r="E55" s="240"/>
      <c r="F55" s="240"/>
      <c r="G55" s="240"/>
      <c r="H55" s="240"/>
      <c r="I55" s="240"/>
      <c r="J55" s="240"/>
      <c r="K55" s="240"/>
      <c r="L55" s="240"/>
      <c r="M55" s="241"/>
      <c r="N55" s="772"/>
      <c r="O55" s="151"/>
      <c r="P55" s="373"/>
    </row>
    <row r="56" spans="2:16" ht="18">
      <c r="B56" s="771" t="s">
        <v>202</v>
      </c>
      <c r="C56" s="771"/>
      <c r="D56" s="771"/>
      <c r="E56" s="771"/>
      <c r="F56" s="771"/>
      <c r="G56" s="771"/>
      <c r="H56" s="771"/>
      <c r="I56" s="771"/>
      <c r="J56" s="771"/>
      <c r="K56" s="771"/>
      <c r="L56" s="771"/>
      <c r="M56" s="771"/>
      <c r="N56" s="772"/>
      <c r="O56" s="151"/>
      <c r="P56" s="373"/>
    </row>
    <row r="57" spans="2:16" ht="18">
      <c r="B57" s="770" t="s">
        <v>203</v>
      </c>
      <c r="C57" s="770"/>
      <c r="D57" s="770"/>
      <c r="E57" s="770"/>
      <c r="F57" s="770"/>
      <c r="G57" s="770"/>
      <c r="H57" s="770"/>
      <c r="I57" s="770"/>
      <c r="J57" s="770"/>
      <c r="K57" s="770"/>
      <c r="L57" s="770"/>
      <c r="M57" s="770"/>
      <c r="N57" s="772"/>
      <c r="O57" s="151"/>
      <c r="P57" s="372"/>
    </row>
    <row r="58" spans="2:16" ht="18">
      <c r="B58" s="771" t="s">
        <v>204</v>
      </c>
      <c r="C58" s="771"/>
      <c r="D58" s="771"/>
      <c r="E58" s="771"/>
      <c r="F58" s="771"/>
      <c r="G58" s="771"/>
      <c r="H58" s="771"/>
      <c r="I58" s="771"/>
      <c r="J58" s="771"/>
      <c r="K58" s="771"/>
      <c r="L58" s="771"/>
      <c r="M58" s="771"/>
      <c r="N58" s="772"/>
      <c r="O58" s="151"/>
      <c r="P58" s="373"/>
    </row>
    <row r="59" spans="2:16" ht="18">
      <c r="B59" s="771" t="s">
        <v>205</v>
      </c>
      <c r="C59" s="771"/>
      <c r="D59" s="771"/>
      <c r="E59" s="771"/>
      <c r="F59" s="771"/>
      <c r="G59" s="771"/>
      <c r="H59" s="771"/>
      <c r="I59" s="771"/>
      <c r="J59" s="771"/>
      <c r="K59" s="771"/>
      <c r="L59" s="771"/>
      <c r="M59" s="771"/>
      <c r="N59" s="772"/>
      <c r="O59" s="151"/>
      <c r="P59" s="373"/>
    </row>
    <row r="60" spans="2:16" ht="18">
      <c r="B60" s="168"/>
      <c r="M60" s="151"/>
      <c r="N60" s="772"/>
      <c r="O60" s="151"/>
      <c r="P60" s="372"/>
    </row>
    <row r="61" spans="2:16" ht="17.25" customHeight="1">
      <c r="B61" s="762" t="s">
        <v>144</v>
      </c>
      <c r="C61" s="763"/>
      <c r="D61" s="763"/>
      <c r="E61" s="763"/>
      <c r="F61" s="763"/>
      <c r="G61" s="763"/>
      <c r="H61" s="763"/>
      <c r="I61" s="763"/>
      <c r="J61" s="763"/>
      <c r="K61" s="763"/>
      <c r="L61" s="763"/>
      <c r="M61" s="764"/>
      <c r="N61" s="772"/>
      <c r="O61" s="151"/>
      <c r="P61" s="373"/>
    </row>
    <row r="62" spans="2:16" ht="17.25" customHeight="1">
      <c r="B62" s="762" t="s">
        <v>145</v>
      </c>
      <c r="C62" s="763"/>
      <c r="D62" s="763"/>
      <c r="E62" s="763"/>
      <c r="F62" s="763"/>
      <c r="G62" s="763"/>
      <c r="H62" s="763"/>
      <c r="I62" s="763"/>
      <c r="J62" s="763"/>
      <c r="K62" s="763"/>
      <c r="L62" s="763"/>
      <c r="M62" s="764"/>
      <c r="N62" s="772"/>
      <c r="O62" s="151"/>
      <c r="P62" s="373"/>
    </row>
    <row r="63" spans="2:16" ht="17.25" customHeight="1">
      <c r="B63" s="762" t="s">
        <v>146</v>
      </c>
      <c r="C63" s="763"/>
      <c r="D63" s="763"/>
      <c r="E63" s="763"/>
      <c r="F63" s="763"/>
      <c r="G63" s="763"/>
      <c r="H63" s="763"/>
      <c r="I63" s="763"/>
      <c r="J63" s="763"/>
      <c r="K63" s="763"/>
      <c r="L63" s="763"/>
      <c r="M63" s="764"/>
      <c r="N63" s="772"/>
      <c r="O63" s="151"/>
      <c r="P63" s="372"/>
    </row>
    <row r="64" spans="2:16" ht="18">
      <c r="B64" s="762" t="s">
        <v>147</v>
      </c>
      <c r="C64" s="763"/>
      <c r="D64" s="763"/>
      <c r="E64" s="763"/>
      <c r="F64" s="763"/>
      <c r="G64" s="763"/>
      <c r="H64" s="763"/>
      <c r="I64" s="763"/>
      <c r="J64" s="763"/>
      <c r="K64" s="763"/>
      <c r="L64" s="763"/>
      <c r="M64" s="764"/>
      <c r="N64" s="772"/>
      <c r="O64" s="151"/>
      <c r="P64" s="373"/>
    </row>
    <row r="65" spans="1:17" ht="18">
      <c r="B65" s="762" t="s">
        <v>148</v>
      </c>
      <c r="C65" s="763"/>
      <c r="D65" s="763"/>
      <c r="E65" s="763"/>
      <c r="F65" s="763"/>
      <c r="G65" s="763"/>
      <c r="H65" s="763"/>
      <c r="I65" s="763"/>
      <c r="J65" s="763"/>
      <c r="K65" s="763"/>
      <c r="L65" s="763"/>
      <c r="M65" s="764"/>
      <c r="N65" s="772"/>
      <c r="O65" s="151"/>
      <c r="P65" s="373"/>
    </row>
    <row r="66" spans="1:17" ht="18">
      <c r="B66" s="756" t="s">
        <v>149</v>
      </c>
      <c r="C66" s="757"/>
      <c r="D66" s="757"/>
      <c r="E66" s="757"/>
      <c r="F66" s="757"/>
      <c r="G66" s="757"/>
      <c r="H66" s="757"/>
      <c r="I66" s="757"/>
      <c r="J66" s="757"/>
      <c r="K66" s="757"/>
      <c r="L66" s="757"/>
      <c r="M66" s="758"/>
      <c r="N66" s="151"/>
      <c r="O66" s="151"/>
      <c r="P66" s="372"/>
    </row>
    <row r="67" spans="1:17" ht="18">
      <c r="B67" s="759" t="s">
        <v>150</v>
      </c>
      <c r="C67" s="760"/>
      <c r="D67" s="760"/>
      <c r="E67" s="760"/>
      <c r="F67" s="760"/>
      <c r="G67" s="760"/>
      <c r="H67" s="760"/>
      <c r="I67" s="760"/>
      <c r="J67" s="760"/>
      <c r="K67" s="760"/>
      <c r="L67" s="760"/>
      <c r="M67" s="761"/>
      <c r="N67" s="151"/>
      <c r="O67" s="151"/>
      <c r="P67" s="373"/>
    </row>
    <row r="68" spans="1:17" ht="18">
      <c r="B68" s="762" t="s">
        <v>210</v>
      </c>
      <c r="C68" s="763"/>
      <c r="D68" s="763"/>
      <c r="E68" s="763"/>
      <c r="F68" s="763"/>
      <c r="G68" s="763"/>
      <c r="H68" s="763"/>
      <c r="I68" s="763"/>
      <c r="J68" s="763"/>
      <c r="K68" s="763"/>
      <c r="L68" s="763"/>
      <c r="M68" s="764"/>
      <c r="N68" s="151"/>
      <c r="O68" s="151"/>
      <c r="P68" s="373"/>
    </row>
    <row r="69" spans="1:17" ht="18">
      <c r="B69" s="168"/>
      <c r="M69" s="151"/>
      <c r="N69" s="151"/>
      <c r="O69" s="151"/>
      <c r="P69" s="372"/>
    </row>
    <row r="70" spans="1:17" ht="18.600000000000001" thickBot="1">
      <c r="B70" s="168"/>
      <c r="M70" s="151"/>
      <c r="N70" s="151"/>
      <c r="O70" s="151"/>
      <c r="P70" s="373"/>
    </row>
    <row r="71" spans="1:17" ht="20.25" customHeight="1">
      <c r="B71" s="765" t="s">
        <v>151</v>
      </c>
      <c r="C71" s="765" t="s">
        <v>152</v>
      </c>
      <c r="D71" s="765" t="s">
        <v>153</v>
      </c>
      <c r="E71" s="765" t="s">
        <v>154</v>
      </c>
      <c r="F71" s="169" t="s">
        <v>155</v>
      </c>
      <c r="G71" s="190" t="s">
        <v>218</v>
      </c>
      <c r="H71" s="767" t="s">
        <v>217</v>
      </c>
      <c r="I71" s="767" t="s">
        <v>157</v>
      </c>
      <c r="J71" s="767" t="s">
        <v>158</v>
      </c>
      <c r="K71" s="767" t="s">
        <v>192</v>
      </c>
      <c r="L71" s="765" t="s">
        <v>159</v>
      </c>
      <c r="M71" s="765" t="s">
        <v>213</v>
      </c>
      <c r="N71" s="151"/>
      <c r="O71" s="151"/>
      <c r="P71" s="373"/>
    </row>
    <row r="72" spans="1:17" ht="18.600000000000001" thickBot="1">
      <c r="B72" s="766"/>
      <c r="C72" s="766"/>
      <c r="D72" s="766"/>
      <c r="E72" s="766"/>
      <c r="F72" s="170" t="s">
        <v>156</v>
      </c>
      <c r="G72" s="191"/>
      <c r="H72" s="768"/>
      <c r="I72" s="768"/>
      <c r="J72" s="768"/>
      <c r="K72" s="768"/>
      <c r="L72" s="766"/>
      <c r="M72" s="766"/>
      <c r="N72" s="151"/>
      <c r="O72" s="151"/>
      <c r="P72" s="373"/>
    </row>
    <row r="73" spans="1:17" ht="18.600000000000001" thickBot="1">
      <c r="B73" s="171">
        <v>1</v>
      </c>
      <c r="C73" s="172" t="s">
        <v>160</v>
      </c>
      <c r="D73" s="173"/>
      <c r="E73" s="173"/>
      <c r="F73" s="173"/>
      <c r="G73" s="192"/>
      <c r="H73" s="173"/>
      <c r="I73" s="173"/>
      <c r="J73" s="173"/>
      <c r="K73" s="174" t="s">
        <v>160</v>
      </c>
      <c r="L73" s="173"/>
      <c r="M73" s="173"/>
      <c r="N73" s="151"/>
      <c r="O73" s="151"/>
      <c r="P73" s="373"/>
    </row>
    <row r="74" spans="1:17" ht="18.600000000000001" thickBot="1">
      <c r="A74" s="184" t="s">
        <v>29</v>
      </c>
      <c r="B74" s="185">
        <v>2</v>
      </c>
      <c r="C74" s="186" t="s">
        <v>160</v>
      </c>
      <c r="D74" s="187" t="s">
        <v>160</v>
      </c>
      <c r="E74" s="187" t="s">
        <v>160</v>
      </c>
      <c r="F74" s="187" t="s">
        <v>193</v>
      </c>
      <c r="G74" s="192"/>
      <c r="H74" s="173"/>
      <c r="I74" s="173"/>
      <c r="J74" s="187" t="s">
        <v>194</v>
      </c>
      <c r="K74" s="187" t="s">
        <v>160</v>
      </c>
      <c r="L74" s="173"/>
      <c r="M74" s="173"/>
      <c r="N74" s="151" t="s">
        <v>195</v>
      </c>
      <c r="O74" s="151"/>
      <c r="P74" s="372"/>
      <c r="Q74" s="362"/>
    </row>
    <row r="75" spans="1:17" ht="18.600000000000001" thickBot="1">
      <c r="A75" s="184" t="s">
        <v>21</v>
      </c>
      <c r="B75" s="185">
        <v>3</v>
      </c>
      <c r="C75" s="186" t="s">
        <v>160</v>
      </c>
      <c r="D75" s="187" t="s">
        <v>160</v>
      </c>
      <c r="E75" s="187" t="s">
        <v>160</v>
      </c>
      <c r="F75" s="187" t="s">
        <v>160</v>
      </c>
      <c r="G75" s="192"/>
      <c r="H75" s="173"/>
      <c r="I75" s="173"/>
      <c r="J75" s="187" t="s">
        <v>160</v>
      </c>
      <c r="K75" s="187" t="s">
        <v>160</v>
      </c>
      <c r="L75" s="187" t="s">
        <v>160</v>
      </c>
      <c r="M75" s="173"/>
      <c r="N75" s="151"/>
      <c r="O75" s="151"/>
      <c r="P75" s="373"/>
      <c r="Q75" s="362"/>
    </row>
    <row r="76" spans="1:17" ht="18.600000000000001" thickBot="1">
      <c r="A76" s="184" t="s">
        <v>196</v>
      </c>
      <c r="B76" s="181">
        <v>4</v>
      </c>
      <c r="C76" s="182" t="s">
        <v>160</v>
      </c>
      <c r="D76" s="183" t="s">
        <v>160</v>
      </c>
      <c r="E76" s="183" t="s">
        <v>160</v>
      </c>
      <c r="F76" s="183" t="s">
        <v>160</v>
      </c>
      <c r="G76" s="183" t="s">
        <v>160</v>
      </c>
      <c r="H76" s="183" t="s">
        <v>160</v>
      </c>
      <c r="I76" s="173" t="s">
        <v>215</v>
      </c>
      <c r="J76" s="183" t="s">
        <v>160</v>
      </c>
      <c r="K76" s="183" t="s">
        <v>160</v>
      </c>
      <c r="L76" s="183" t="s">
        <v>160</v>
      </c>
      <c r="M76" s="183" t="s">
        <v>160</v>
      </c>
      <c r="N76" s="204" t="s">
        <v>214</v>
      </c>
      <c r="O76" s="151"/>
      <c r="P76" s="373"/>
    </row>
    <row r="77" spans="1:17" ht="18.600000000000001" thickBot="1">
      <c r="A77" s="184"/>
      <c r="B77" s="185">
        <v>5</v>
      </c>
      <c r="C77" s="186" t="s">
        <v>160</v>
      </c>
      <c r="D77" s="187" t="s">
        <v>160</v>
      </c>
      <c r="E77" s="187" t="s">
        <v>160</v>
      </c>
      <c r="F77" s="187" t="s">
        <v>160</v>
      </c>
      <c r="G77" s="187" t="s">
        <v>160</v>
      </c>
      <c r="H77" s="187" t="s">
        <v>160</v>
      </c>
      <c r="I77" s="187" t="s">
        <v>160</v>
      </c>
      <c r="J77" s="187" t="s">
        <v>160</v>
      </c>
      <c r="K77" s="187" t="s">
        <v>160</v>
      </c>
      <c r="L77" s="187" t="s">
        <v>160</v>
      </c>
      <c r="M77" s="187" t="s">
        <v>160</v>
      </c>
      <c r="N77" s="151"/>
      <c r="O77" s="151"/>
      <c r="Q77" s="362"/>
    </row>
    <row r="78" spans="1:17" ht="18.600000000000001" thickBot="1">
      <c r="B78" s="171">
        <v>6</v>
      </c>
      <c r="C78" s="172" t="s">
        <v>160</v>
      </c>
      <c r="D78" s="174" t="s">
        <v>160</v>
      </c>
      <c r="E78" s="174" t="s">
        <v>160</v>
      </c>
      <c r="F78" s="174" t="s">
        <v>160</v>
      </c>
      <c r="G78" s="174" t="s">
        <v>160</v>
      </c>
      <c r="H78" s="174" t="s">
        <v>160</v>
      </c>
      <c r="I78" s="174" t="s">
        <v>160</v>
      </c>
      <c r="J78" s="174" t="s">
        <v>160</v>
      </c>
      <c r="K78" s="174" t="s">
        <v>160</v>
      </c>
      <c r="L78" s="174" t="s">
        <v>160</v>
      </c>
      <c r="M78" s="174" t="s">
        <v>160</v>
      </c>
      <c r="N78" s="151"/>
      <c r="O78" s="151"/>
      <c r="Q78" s="362"/>
    </row>
    <row r="79" spans="1:17" ht="18.600000000000001" thickBot="1">
      <c r="B79" s="171">
        <v>7</v>
      </c>
      <c r="C79" s="172" t="s">
        <v>160</v>
      </c>
      <c r="D79" s="174" t="s">
        <v>160</v>
      </c>
      <c r="E79" s="174" t="s">
        <v>160</v>
      </c>
      <c r="F79" s="174" t="s">
        <v>160</v>
      </c>
      <c r="G79" s="174" t="s">
        <v>160</v>
      </c>
      <c r="H79" s="174" t="s">
        <v>160</v>
      </c>
      <c r="I79" s="174" t="s">
        <v>160</v>
      </c>
      <c r="J79" s="174" t="s">
        <v>160</v>
      </c>
      <c r="K79" s="174" t="s">
        <v>160</v>
      </c>
      <c r="L79" s="174" t="s">
        <v>160</v>
      </c>
      <c r="M79" s="174" t="s">
        <v>160</v>
      </c>
      <c r="N79" s="151"/>
      <c r="O79" s="151"/>
      <c r="Q79" s="362"/>
    </row>
    <row r="80" spans="1:17">
      <c r="N80" s="151"/>
      <c r="O80" s="151"/>
      <c r="Q80" s="362"/>
    </row>
    <row r="81" spans="9:17">
      <c r="I81" s="204" t="s">
        <v>216</v>
      </c>
      <c r="N81" s="151"/>
      <c r="O81" s="151"/>
      <c r="Q81" s="362"/>
    </row>
    <row r="82" spans="9:17">
      <c r="N82" s="151"/>
      <c r="O82" s="151"/>
      <c r="Q82" s="362"/>
    </row>
  </sheetData>
  <mergeCells count="38">
    <mergeCell ref="L33:N49"/>
    <mergeCell ref="B53:M53"/>
    <mergeCell ref="B57:M57"/>
    <mergeCell ref="B58:M58"/>
    <mergeCell ref="N54:N65"/>
    <mergeCell ref="B56:M56"/>
    <mergeCell ref="B63:M63"/>
    <mergeCell ref="B64:M64"/>
    <mergeCell ref="B65:M65"/>
    <mergeCell ref="B54:M54"/>
    <mergeCell ref="B59:M59"/>
    <mergeCell ref="B61:M61"/>
    <mergeCell ref="B62:M62"/>
    <mergeCell ref="B50:H50"/>
    <mergeCell ref="B52:M52"/>
    <mergeCell ref="B66:M66"/>
    <mergeCell ref="B67:M67"/>
    <mergeCell ref="B68:M68"/>
    <mergeCell ref="B71:B72"/>
    <mergeCell ref="C71:C72"/>
    <mergeCell ref="D71:D72"/>
    <mergeCell ref="E71:E72"/>
    <mergeCell ref="H71:H72"/>
    <mergeCell ref="I71:I72"/>
    <mergeCell ref="J71:J72"/>
    <mergeCell ref="K71:K72"/>
    <mergeCell ref="L71:L72"/>
    <mergeCell ref="M71:M72"/>
    <mergeCell ref="B3:N3"/>
    <mergeCell ref="C8:L8"/>
    <mergeCell ref="C9:L9"/>
    <mergeCell ref="D12:E28"/>
    <mergeCell ref="M13:N13"/>
    <mergeCell ref="B5:N5"/>
    <mergeCell ref="M16:N29"/>
    <mergeCell ref="B7:N7"/>
    <mergeCell ref="B6:N6"/>
    <mergeCell ref="D29:E29"/>
  </mergeCells>
  <phoneticPr fontId="109"/>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
  <sheetViews>
    <sheetView showGridLines="0" zoomScale="85" zoomScaleNormal="85" zoomScaleSheetLayoutView="79" workbookViewId="0">
      <selection activeCell="C27" sqref="C27:C28"/>
    </sheetView>
  </sheetViews>
  <sheetFormatPr defaultColWidth="9" defaultRowHeight="19.2"/>
  <cols>
    <col min="1" max="1" width="185.33203125" style="6" customWidth="1"/>
    <col min="2" max="2" width="11.21875" style="4" customWidth="1"/>
    <col min="3" max="3" width="27.44140625" style="4" customWidth="1"/>
    <col min="4" max="4" width="17.88671875" style="70" customWidth="1"/>
    <col min="5" max="16384" width="9" style="7"/>
  </cols>
  <sheetData>
    <row r="1" spans="1:4" s="60" customFormat="1" ht="44.25" customHeight="1" thickBot="1">
      <c r="A1" s="389" t="s">
        <v>286</v>
      </c>
      <c r="B1" s="390" t="s">
        <v>0</v>
      </c>
      <c r="C1" s="391" t="s">
        <v>1</v>
      </c>
      <c r="D1" s="392" t="s">
        <v>2</v>
      </c>
    </row>
    <row r="2" spans="1:4" s="205" customFormat="1" ht="44.25" customHeight="1" thickBot="1">
      <c r="A2" s="345" t="s">
        <v>389</v>
      </c>
      <c r="B2" s="325"/>
      <c r="C2" s="800" t="s">
        <v>391</v>
      </c>
      <c r="D2" s="789">
        <v>44554</v>
      </c>
    </row>
    <row r="3" spans="1:4" s="205" customFormat="1" ht="115.8" customHeight="1" thickBot="1">
      <c r="A3" s="346" t="s">
        <v>390</v>
      </c>
      <c r="B3" s="326" t="s">
        <v>392</v>
      </c>
      <c r="C3" s="801"/>
      <c r="D3" s="790"/>
    </row>
    <row r="4" spans="1:4" s="205" customFormat="1" ht="34.950000000000003" customHeight="1" thickBot="1">
      <c r="A4" s="347" t="s">
        <v>393</v>
      </c>
      <c r="B4" s="327"/>
      <c r="C4" s="802"/>
      <c r="D4" s="790"/>
    </row>
    <row r="5" spans="1:4" s="205" customFormat="1" ht="51.6" customHeight="1" thickTop="1" thickBot="1">
      <c r="A5" s="350" t="s">
        <v>394</v>
      </c>
      <c r="B5" s="809" t="s">
        <v>398</v>
      </c>
      <c r="C5" s="786" t="s">
        <v>397</v>
      </c>
      <c r="D5" s="789">
        <v>44553</v>
      </c>
    </row>
    <row r="6" spans="1:4" s="205" customFormat="1" ht="258" customHeight="1" thickBot="1">
      <c r="A6" s="351" t="s">
        <v>395</v>
      </c>
      <c r="B6" s="810"/>
      <c r="C6" s="787"/>
      <c r="D6" s="790"/>
    </row>
    <row r="7" spans="1:4" s="205" customFormat="1" ht="30.6" customHeight="1" thickBot="1">
      <c r="A7" s="352" t="s">
        <v>396</v>
      </c>
      <c r="B7" s="811"/>
      <c r="C7" s="788"/>
      <c r="D7" s="791"/>
    </row>
    <row r="8" spans="1:4" s="60" customFormat="1" ht="44.25" customHeight="1" thickTop="1" thickBot="1">
      <c r="A8" s="551" t="s">
        <v>399</v>
      </c>
      <c r="B8" s="796" t="s">
        <v>400</v>
      </c>
      <c r="C8" s="786" t="s">
        <v>402</v>
      </c>
      <c r="D8" s="789">
        <v>44550</v>
      </c>
    </row>
    <row r="9" spans="1:4" s="60" customFormat="1" ht="91.2" customHeight="1" thickBot="1">
      <c r="A9" s="349" t="s">
        <v>401</v>
      </c>
      <c r="B9" s="797"/>
      <c r="C9" s="787"/>
      <c r="D9" s="790"/>
    </row>
    <row r="10" spans="1:4" s="60" customFormat="1" ht="35.4" customHeight="1" thickBot="1">
      <c r="A10" s="409" t="s">
        <v>403</v>
      </c>
      <c r="B10" s="798"/>
      <c r="C10" s="799"/>
      <c r="D10" s="790"/>
    </row>
    <row r="11" spans="1:4" s="205" customFormat="1" ht="43.2" customHeight="1" thickTop="1" thickBot="1">
      <c r="A11" s="348" t="s">
        <v>404</v>
      </c>
      <c r="B11" s="796" t="s">
        <v>405</v>
      </c>
      <c r="C11" s="786" t="s">
        <v>406</v>
      </c>
      <c r="D11" s="789">
        <v>44552</v>
      </c>
    </row>
    <row r="12" spans="1:4" s="205" customFormat="1" ht="286.8" customHeight="1" thickBot="1">
      <c r="A12" s="349" t="s">
        <v>407</v>
      </c>
      <c r="B12" s="797"/>
      <c r="C12" s="787"/>
      <c r="D12" s="790"/>
    </row>
    <row r="13" spans="1:4" s="205" customFormat="1" ht="43.2" customHeight="1" thickBot="1">
      <c r="A13" s="430" t="s">
        <v>408</v>
      </c>
      <c r="B13" s="798"/>
      <c r="C13" s="799"/>
      <c r="D13" s="790"/>
    </row>
    <row r="14" spans="1:4" s="205" customFormat="1" ht="44.25" customHeight="1" thickTop="1" thickBot="1">
      <c r="A14" s="348" t="s">
        <v>409</v>
      </c>
      <c r="B14" s="796" t="s">
        <v>411</v>
      </c>
      <c r="C14" s="786" t="s">
        <v>412</v>
      </c>
      <c r="D14" s="789">
        <v>44551</v>
      </c>
    </row>
    <row r="15" spans="1:4" s="205" customFormat="1" ht="222.6" customHeight="1" thickBot="1">
      <c r="A15" s="349" t="s">
        <v>410</v>
      </c>
      <c r="B15" s="797"/>
      <c r="C15" s="787"/>
      <c r="D15" s="790"/>
    </row>
    <row r="16" spans="1:4" s="205" customFormat="1" ht="43.2" customHeight="1" thickBot="1">
      <c r="A16" s="430" t="s">
        <v>413</v>
      </c>
      <c r="B16" s="798"/>
      <c r="C16" s="799"/>
      <c r="D16" s="790"/>
    </row>
    <row r="17" spans="1:4" s="205" customFormat="1" ht="48.6" customHeight="1" thickTop="1" thickBot="1">
      <c r="A17" s="350" t="s">
        <v>394</v>
      </c>
      <c r="B17" s="809" t="s">
        <v>398</v>
      </c>
      <c r="C17" s="786" t="s">
        <v>414</v>
      </c>
      <c r="D17" s="789">
        <v>44551</v>
      </c>
    </row>
    <row r="18" spans="1:4" s="205" customFormat="1" ht="276.60000000000002" customHeight="1" thickBot="1">
      <c r="A18" s="351" t="s">
        <v>415</v>
      </c>
      <c r="B18" s="810"/>
      <c r="C18" s="787"/>
      <c r="D18" s="790"/>
    </row>
    <row r="19" spans="1:4" s="205" customFormat="1" ht="40.950000000000003" customHeight="1" thickBot="1">
      <c r="A19" s="352" t="s">
        <v>416</v>
      </c>
      <c r="B19" s="811"/>
      <c r="C19" s="788"/>
      <c r="D19" s="791"/>
    </row>
    <row r="20" spans="1:4" s="60" customFormat="1" ht="45.6" customHeight="1" thickTop="1" thickBot="1">
      <c r="A20" s="353" t="s">
        <v>417</v>
      </c>
      <c r="B20" s="803" t="s">
        <v>419</v>
      </c>
      <c r="C20" s="806" t="s">
        <v>421</v>
      </c>
      <c r="D20" s="789">
        <v>44550</v>
      </c>
    </row>
    <row r="21" spans="1:4" s="205" customFormat="1" ht="279.60000000000002" customHeight="1" thickBot="1">
      <c r="A21" s="354" t="s">
        <v>418</v>
      </c>
      <c r="B21" s="804"/>
      <c r="C21" s="807"/>
      <c r="D21" s="790"/>
    </row>
    <row r="22" spans="1:4" s="205" customFormat="1" ht="33" customHeight="1" thickBot="1">
      <c r="A22" s="401" t="s">
        <v>420</v>
      </c>
      <c r="B22" s="805"/>
      <c r="C22" s="808"/>
      <c r="D22" s="790"/>
    </row>
    <row r="23" spans="1:4" s="60" customFormat="1" ht="43.95" customHeight="1" thickTop="1" thickBot="1">
      <c r="A23" s="355" t="s">
        <v>422</v>
      </c>
      <c r="B23" s="777" t="s">
        <v>423</v>
      </c>
      <c r="C23" s="793" t="s">
        <v>425</v>
      </c>
      <c r="D23" s="789">
        <v>44550</v>
      </c>
    </row>
    <row r="24" spans="1:4" s="60" customFormat="1" ht="55.8" customHeight="1" thickBot="1">
      <c r="A24" s="356" t="s">
        <v>424</v>
      </c>
      <c r="B24" s="778"/>
      <c r="C24" s="794"/>
      <c r="D24" s="790"/>
    </row>
    <row r="25" spans="1:4" s="311" customFormat="1" ht="34.200000000000003" customHeight="1" thickBot="1">
      <c r="A25" s="402" t="s">
        <v>426</v>
      </c>
      <c r="B25" s="779"/>
      <c r="C25" s="795"/>
      <c r="D25" s="792"/>
    </row>
    <row r="26" spans="1:4" s="60" customFormat="1" ht="37.950000000000003" customHeight="1" thickBot="1">
      <c r="A26" s="224" t="s">
        <v>427</v>
      </c>
      <c r="B26" s="222"/>
      <c r="C26" s="223"/>
      <c r="D26" s="300"/>
    </row>
    <row r="27" spans="1:4" s="60" customFormat="1" ht="169.2" customHeight="1" thickTop="1">
      <c r="A27" s="549" t="s">
        <v>428</v>
      </c>
      <c r="B27" s="782" t="s">
        <v>431</v>
      </c>
      <c r="C27" s="784" t="s">
        <v>430</v>
      </c>
      <c r="D27" s="780">
        <v>44552</v>
      </c>
    </row>
    <row r="28" spans="1:4" s="60" customFormat="1" ht="37.950000000000003" customHeight="1" thickBot="1">
      <c r="A28" s="550" t="s">
        <v>429</v>
      </c>
      <c r="B28" s="783"/>
      <c r="C28" s="785"/>
      <c r="D28" s="781"/>
    </row>
    <row r="29" spans="1:4" s="60" customFormat="1" ht="36.75" customHeight="1">
      <c r="A29" s="303"/>
      <c r="B29" s="293"/>
      <c r="C29" s="293"/>
      <c r="D29" s="293"/>
    </row>
    <row r="30" spans="1:4" s="60" customFormat="1" ht="44.25" customHeight="1">
      <c r="A30" s="308" t="s">
        <v>28</v>
      </c>
      <c r="B30" s="4"/>
      <c r="C30" s="4"/>
      <c r="D30" s="70"/>
    </row>
    <row r="31" spans="1:4">
      <c r="A31" s="309" t="s">
        <v>27</v>
      </c>
    </row>
  </sheetData>
  <mergeCells count="26">
    <mergeCell ref="C2:C4"/>
    <mergeCell ref="D2:D4"/>
    <mergeCell ref="B20:B22"/>
    <mergeCell ref="C20:C22"/>
    <mergeCell ref="D20:D22"/>
    <mergeCell ref="B17:B19"/>
    <mergeCell ref="D17:D19"/>
    <mergeCell ref="C17:C19"/>
    <mergeCell ref="B8:B10"/>
    <mergeCell ref="C8:C10"/>
    <mergeCell ref="D8:D10"/>
    <mergeCell ref="B14:B16"/>
    <mergeCell ref="C14:C16"/>
    <mergeCell ref="B5:B7"/>
    <mergeCell ref="B23:B25"/>
    <mergeCell ref="D27:D28"/>
    <mergeCell ref="B27:B28"/>
    <mergeCell ref="C27:C28"/>
    <mergeCell ref="C5:C7"/>
    <mergeCell ref="D5:D7"/>
    <mergeCell ref="D14:D16"/>
    <mergeCell ref="D23:D25"/>
    <mergeCell ref="C23:C25"/>
    <mergeCell ref="B11:B13"/>
    <mergeCell ref="C11:C13"/>
    <mergeCell ref="D11:D13"/>
  </mergeCells>
  <phoneticPr fontId="16"/>
  <hyperlinks>
    <hyperlink ref="A4" r:id="rId1" xr:uid="{AACCCD6A-BAF6-4011-A4EC-34429ADD2B9F}"/>
    <hyperlink ref="A7" r:id="rId2" xr:uid="{6CF1378F-FB81-4462-B141-512D81775630}"/>
    <hyperlink ref="A10" r:id="rId3" xr:uid="{71DA2281-B805-429D-B811-C3B0DBC6D0C7}"/>
    <hyperlink ref="A13" r:id="rId4" xr:uid="{42CECB55-FB8B-4652-94F9-E91CCDF03A25}"/>
    <hyperlink ref="A16" r:id="rId5" xr:uid="{05E852CD-BFA8-41FA-A8F1-ECC9A7365BAE}"/>
    <hyperlink ref="A19" r:id="rId6" xr:uid="{B154A389-B9AE-4A78-9010-CAB50DBC2F07}"/>
    <hyperlink ref="A22" r:id="rId7" xr:uid="{258576FA-3FEA-4F4D-86AB-8974F3C3E9EE}"/>
    <hyperlink ref="A25" r:id="rId8" xr:uid="{6F67EF0B-9280-4BD9-A048-E1E16CCBF681}"/>
    <hyperlink ref="A28" r:id="rId9" xr:uid="{E32B0565-25B8-4E3A-A337-73A56A7CD3CB}"/>
  </hyperlinks>
  <pageMargins left="0" right="0" top="0.19685039370078741" bottom="0.39370078740157483" header="0" footer="0.19685039370078741"/>
  <pageSetup paperSize="8" scale="28" orientation="portrait" horizontalDpi="300" verticalDpi="300" r:id="rId1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62"/>
  <sheetViews>
    <sheetView view="pageBreakPreview" zoomScale="85" zoomScaleNormal="66" zoomScaleSheetLayoutView="85" workbookViewId="0">
      <selection activeCell="C3" sqref="C3"/>
    </sheetView>
  </sheetViews>
  <sheetFormatPr defaultColWidth="9" defaultRowHeight="19.2"/>
  <cols>
    <col min="1" max="1" width="206.44140625" style="47" customWidth="1"/>
    <col min="2" max="2" width="17.109375" style="238" customWidth="1"/>
    <col min="3" max="3" width="20.109375" style="239" customWidth="1"/>
    <col min="4" max="16384" width="9" style="46"/>
  </cols>
  <sheetData>
    <row r="1" spans="1:3" ht="58.95" customHeight="1" thickBot="1">
      <c r="A1" s="45" t="s">
        <v>287</v>
      </c>
      <c r="B1" s="226" t="s">
        <v>24</v>
      </c>
      <c r="C1" s="227" t="s">
        <v>2</v>
      </c>
    </row>
    <row r="2" spans="1:3" ht="48" customHeight="1">
      <c r="A2" s="206" t="s">
        <v>457</v>
      </c>
      <c r="B2" s="228"/>
      <c r="C2" s="229"/>
    </row>
    <row r="3" spans="1:3" ht="261.60000000000002" customHeight="1">
      <c r="A3" s="158" t="s">
        <v>479</v>
      </c>
      <c r="B3" s="230" t="s">
        <v>491</v>
      </c>
      <c r="C3" s="231">
        <v>44554</v>
      </c>
    </row>
    <row r="4" spans="1:3" ht="27.6" customHeight="1" thickBot="1">
      <c r="A4" s="433" t="s">
        <v>467</v>
      </c>
      <c r="B4" s="230"/>
      <c r="C4" s="231"/>
    </row>
    <row r="5" spans="1:3" ht="48" customHeight="1">
      <c r="A5" s="206" t="s">
        <v>458</v>
      </c>
      <c r="B5" s="228"/>
      <c r="C5" s="229"/>
    </row>
    <row r="6" spans="1:3" ht="121.8" customHeight="1">
      <c r="A6" s="546" t="s">
        <v>480</v>
      </c>
      <c r="B6" s="310" t="s">
        <v>492</v>
      </c>
      <c r="C6" s="292">
        <v>44553</v>
      </c>
    </row>
    <row r="7" spans="1:3" ht="39.75" customHeight="1" thickBot="1">
      <c r="A7" s="255" t="s">
        <v>468</v>
      </c>
      <c r="B7" s="232"/>
      <c r="C7" s="233"/>
    </row>
    <row r="8" spans="1:3" ht="48" customHeight="1">
      <c r="A8" s="206" t="s">
        <v>459</v>
      </c>
      <c r="B8" s="228"/>
      <c r="C8" s="229" t="s">
        <v>490</v>
      </c>
    </row>
    <row r="9" spans="1:3" ht="283.2" customHeight="1">
      <c r="A9" s="616" t="s">
        <v>470</v>
      </c>
      <c r="B9" s="310" t="s">
        <v>423</v>
      </c>
      <c r="C9" s="292">
        <v>44553</v>
      </c>
    </row>
    <row r="10" spans="1:3" ht="39.75" customHeight="1" thickBot="1">
      <c r="A10" s="255" t="s">
        <v>469</v>
      </c>
      <c r="B10" s="232"/>
      <c r="C10" s="233"/>
    </row>
    <row r="11" spans="1:3" ht="44.4" customHeight="1">
      <c r="A11" s="559" t="s">
        <v>460</v>
      </c>
      <c r="B11" s="228"/>
      <c r="C11" s="229"/>
    </row>
    <row r="12" spans="1:3" ht="94.2" customHeight="1">
      <c r="A12" s="158" t="s">
        <v>481</v>
      </c>
      <c r="B12" s="230" t="s">
        <v>493</v>
      </c>
      <c r="C12" s="231">
        <v>44552</v>
      </c>
    </row>
    <row r="13" spans="1:3" ht="46.2" customHeight="1" thickBot="1">
      <c r="A13" s="67" t="s">
        <v>471</v>
      </c>
      <c r="B13" s="232"/>
      <c r="C13" s="233"/>
    </row>
    <row r="14" spans="1:3" ht="48" customHeight="1">
      <c r="A14" s="206" t="s">
        <v>461</v>
      </c>
      <c r="B14" s="228"/>
      <c r="C14" s="229"/>
    </row>
    <row r="15" spans="1:3" ht="184.8" customHeight="1">
      <c r="A15" s="357" t="s">
        <v>482</v>
      </c>
      <c r="B15" s="310" t="s">
        <v>494</v>
      </c>
      <c r="C15" s="292">
        <v>44552</v>
      </c>
    </row>
    <row r="16" spans="1:3" ht="39.75" customHeight="1" thickBot="1">
      <c r="A16" s="255" t="s">
        <v>472</v>
      </c>
      <c r="B16" s="232"/>
      <c r="C16" s="233"/>
    </row>
    <row r="17" spans="1:3" ht="45.6" customHeight="1">
      <c r="A17" s="206" t="s">
        <v>462</v>
      </c>
      <c r="B17" s="228"/>
      <c r="C17" s="229"/>
    </row>
    <row r="18" spans="1:3" ht="225.6" customHeight="1">
      <c r="A18" s="158" t="s">
        <v>483</v>
      </c>
      <c r="B18" s="230" t="s">
        <v>491</v>
      </c>
      <c r="C18" s="231">
        <v>44552</v>
      </c>
    </row>
    <row r="19" spans="1:3" ht="37.200000000000003" customHeight="1" thickBot="1">
      <c r="A19" s="67" t="s">
        <v>473</v>
      </c>
      <c r="B19" s="232"/>
      <c r="C19" s="233"/>
    </row>
    <row r="20" spans="1:3" ht="40.950000000000003" customHeight="1">
      <c r="A20" s="206" t="s">
        <v>463</v>
      </c>
      <c r="B20" s="228"/>
      <c r="C20" s="229"/>
    </row>
    <row r="21" spans="1:3" ht="129" customHeight="1">
      <c r="A21" s="210" t="s">
        <v>484</v>
      </c>
      <c r="B21" s="230" t="s">
        <v>495</v>
      </c>
      <c r="C21" s="292">
        <v>44551</v>
      </c>
    </row>
    <row r="22" spans="1:3" ht="36" customHeight="1" thickBot="1">
      <c r="A22" s="256" t="s">
        <v>474</v>
      </c>
      <c r="B22" s="232"/>
      <c r="C22" s="233"/>
    </row>
    <row r="23" spans="1:3" ht="36" customHeight="1">
      <c r="A23" s="206" t="s">
        <v>464</v>
      </c>
      <c r="B23" s="228" t="s">
        <v>490</v>
      </c>
      <c r="C23" s="229"/>
    </row>
    <row r="24" spans="1:3" ht="174" customHeight="1" thickBot="1">
      <c r="A24" s="158" t="s">
        <v>485</v>
      </c>
      <c r="B24" s="329" t="s">
        <v>419</v>
      </c>
      <c r="C24" s="292">
        <v>44551</v>
      </c>
    </row>
    <row r="25" spans="1:3" ht="36" customHeight="1" thickBot="1">
      <c r="A25" s="67" t="s">
        <v>475</v>
      </c>
      <c r="B25" s="329"/>
      <c r="C25" s="233"/>
    </row>
    <row r="26" spans="1:3" ht="36" customHeight="1" thickBot="1">
      <c r="A26" s="206" t="s">
        <v>465</v>
      </c>
      <c r="B26" s="228"/>
      <c r="C26" s="229"/>
    </row>
    <row r="27" spans="1:3" ht="138" customHeight="1">
      <c r="A27" s="158" t="s">
        <v>486</v>
      </c>
      <c r="B27" s="230" t="s">
        <v>496</v>
      </c>
      <c r="C27" s="229">
        <v>44550</v>
      </c>
    </row>
    <row r="28" spans="1:3" ht="36" customHeight="1" thickBot="1">
      <c r="A28" s="67" t="s">
        <v>476</v>
      </c>
      <c r="B28" s="232"/>
      <c r="C28" s="233"/>
    </row>
    <row r="29" spans="1:3" ht="36" customHeight="1" thickBot="1">
      <c r="A29" s="206" t="s">
        <v>487</v>
      </c>
      <c r="B29" s="228"/>
      <c r="C29" s="229"/>
    </row>
    <row r="30" spans="1:3" ht="169.2" customHeight="1">
      <c r="A30" s="158" t="s">
        <v>488</v>
      </c>
      <c r="B30" s="234" t="s">
        <v>497</v>
      </c>
      <c r="C30" s="229">
        <v>44550</v>
      </c>
    </row>
    <row r="31" spans="1:3" ht="36" customHeight="1" thickBot="1">
      <c r="A31" s="67" t="s">
        <v>489</v>
      </c>
      <c r="B31" s="232"/>
      <c r="C31" s="233"/>
    </row>
    <row r="32" spans="1:3" s="145" customFormat="1" ht="36" customHeight="1">
      <c r="A32" s="206" t="s">
        <v>466</v>
      </c>
      <c r="B32" s="228"/>
      <c r="C32" s="229"/>
    </row>
    <row r="33" spans="1:3" s="143" customFormat="1" ht="206.4" customHeight="1">
      <c r="A33" s="158" t="s">
        <v>478</v>
      </c>
      <c r="B33" s="234" t="s">
        <v>498</v>
      </c>
      <c r="C33" s="231">
        <v>44542</v>
      </c>
    </row>
    <row r="34" spans="1:3" s="2" customFormat="1" ht="39.6" customHeight="1" thickBot="1">
      <c r="A34" s="67" t="s">
        <v>477</v>
      </c>
      <c r="B34" s="232"/>
      <c r="C34" s="233"/>
    </row>
    <row r="35" spans="1:3" s="2" customFormat="1" ht="39.6" hidden="1" customHeight="1">
      <c r="A35" s="206"/>
      <c r="B35" s="228"/>
      <c r="C35" s="229"/>
    </row>
    <row r="36" spans="1:3" s="2" customFormat="1" ht="191.4" hidden="1" customHeight="1">
      <c r="A36" s="158"/>
      <c r="B36" s="234"/>
      <c r="C36" s="231"/>
    </row>
    <row r="37" spans="1:3" s="2" customFormat="1" ht="39.6" hidden="1" customHeight="1" thickBot="1">
      <c r="A37" s="67"/>
      <c r="B37" s="232"/>
      <c r="C37" s="233"/>
    </row>
    <row r="38" spans="1:3" ht="27" hidden="1" customHeight="1">
      <c r="A38" s="206"/>
      <c r="B38" s="228"/>
      <c r="C38" s="229"/>
    </row>
    <row r="39" spans="1:3" ht="28.5" hidden="1" customHeight="1">
      <c r="A39" s="158"/>
      <c r="B39" s="234"/>
      <c r="C39" s="231"/>
    </row>
    <row r="40" spans="1:3" ht="23.4" hidden="1" customHeight="1" thickBot="1">
      <c r="A40" s="67"/>
      <c r="B40" s="232"/>
      <c r="C40" s="233"/>
    </row>
    <row r="41" spans="1:3" ht="23.4" customHeight="1">
      <c r="A41" s="144"/>
      <c r="B41" s="235"/>
      <c r="C41" s="236"/>
    </row>
    <row r="42" spans="1:3" ht="28.5" customHeight="1" thickBot="1">
      <c r="A42" s="176"/>
      <c r="B42" s="237"/>
      <c r="C42" s="237"/>
    </row>
    <row r="43" spans="1:3" ht="28.5" customHeight="1">
      <c r="A43" s="812" t="s">
        <v>28</v>
      </c>
      <c r="B43" s="813"/>
      <c r="C43" s="813"/>
    </row>
    <row r="44" spans="1:3" ht="28.5" customHeight="1">
      <c r="A44" s="814" t="s">
        <v>27</v>
      </c>
      <c r="B44" s="815"/>
      <c r="C44" s="815"/>
    </row>
    <row r="45" spans="1:3" ht="248.25" customHeight="1"/>
    <row r="46" spans="1:3" ht="37.5" customHeight="1"/>
    <row r="47" spans="1:3" ht="24" customHeight="1"/>
    <row r="48" spans="1:3" ht="24" customHeight="1"/>
    <row r="49" ht="26.25" customHeight="1"/>
    <row r="50" ht="26.25" customHeight="1"/>
    <row r="51" ht="199.5" customHeight="1"/>
    <row r="52" ht="33.75" customHeight="1"/>
    <row r="53" ht="48.75" customHeight="1"/>
    <row r="54" ht="233.25" customHeight="1"/>
    <row r="55" ht="33.75" customHeight="1"/>
    <row r="56" ht="19.5" customHeight="1"/>
    <row r="57" ht="19.5" customHeight="1"/>
    <row r="58" ht="28.5" customHeight="1"/>
    <row r="59" ht="35.25" customHeight="1"/>
    <row r="60" ht="218.25" customHeight="1"/>
    <row r="61" ht="218.25" customHeight="1"/>
    <row r="62" ht="218.25" customHeight="1"/>
  </sheetData>
  <mergeCells count="2">
    <mergeCell ref="A43:C43"/>
    <mergeCell ref="A44:C44"/>
  </mergeCells>
  <phoneticPr fontId="16"/>
  <hyperlinks>
    <hyperlink ref="A4" r:id="rId1" xr:uid="{A64B0800-009B-405E-817B-481A94CCEE18}"/>
    <hyperlink ref="A7" r:id="rId2" xr:uid="{DC6E6C7E-0B3C-42A7-8B0C-085314949F71}"/>
    <hyperlink ref="A9" r:id="rId3" display="https://www.sakigake.jp/news/article/20211222PR0044/は_x000a_" xr:uid="{390B62B8-30D8-4F63-8D61-EFC57671E8B3}"/>
    <hyperlink ref="A10" r:id="rId4" xr:uid="{59B60E4A-730D-4890-BD41-6BA624B9CFE4}"/>
    <hyperlink ref="A13" r:id="rId5" xr:uid="{1301BADC-C0F1-4CAB-A8CA-216DFFEE52A1}"/>
    <hyperlink ref="A16" r:id="rId6" xr:uid="{E0D00254-6DC1-46BB-9BEA-9AFD805C4C17}"/>
    <hyperlink ref="A19" r:id="rId7" xr:uid="{6AA5EEE0-C00E-46A6-BC4C-65F482A405CF}"/>
    <hyperlink ref="A22" r:id="rId8" xr:uid="{FEC73B84-B247-4733-B423-731EF2EEEEC4}"/>
    <hyperlink ref="A25" r:id="rId9" xr:uid="{260E42DE-9C5A-43E5-8976-2782CEFE99CD}"/>
    <hyperlink ref="A28" r:id="rId10" xr:uid="{A3CD0F6C-0288-48FF-AE03-1E6035968A00}"/>
    <hyperlink ref="A34" r:id="rId11" xr:uid="{F74125F6-A126-4D49-BDAF-D38044CA16D6}"/>
    <hyperlink ref="A31" r:id="rId12" xr:uid="{FF2E4534-18CA-45B5-A1B8-DEC766875A73}"/>
  </hyperlinks>
  <pageMargins left="0.74803149606299213" right="0.74803149606299213" top="0.98425196850393704" bottom="0.98425196850393704" header="0.51181102362204722" footer="0.51181102362204722"/>
  <pageSetup paperSize="9" scale="19" fitToHeight="3" orientation="portrait" r:id="rId1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88EE1-4261-43B0-ADBC-2399AA980E35}">
  <sheetPr>
    <tabColor indexed="46"/>
  </sheetPr>
  <dimension ref="A1:AD37"/>
  <sheetViews>
    <sheetView zoomScale="94" zoomScaleNormal="94" zoomScaleSheetLayoutView="100" workbookViewId="0">
      <selection activeCell="AE24" sqref="AE24"/>
    </sheetView>
  </sheetViews>
  <sheetFormatPr defaultColWidth="9" defaultRowHeight="13.2"/>
  <cols>
    <col min="1" max="13" width="6.77734375" style="436" customWidth="1"/>
    <col min="14" max="14" width="7.44140625" style="436" customWidth="1"/>
    <col min="15" max="15" width="5.88671875" style="436" customWidth="1"/>
    <col min="16" max="16" width="7.109375" style="436" customWidth="1"/>
    <col min="17" max="29" width="6.77734375" style="436" customWidth="1"/>
    <col min="30" max="16384" width="9" style="436"/>
  </cols>
  <sheetData>
    <row r="1" spans="1:29" ht="15" customHeight="1">
      <c r="A1" s="818" t="s">
        <v>3</v>
      </c>
      <c r="B1" s="819"/>
      <c r="C1" s="819"/>
      <c r="D1" s="819"/>
      <c r="E1" s="819"/>
      <c r="F1" s="819"/>
      <c r="G1" s="819"/>
      <c r="H1" s="819"/>
      <c r="I1" s="819"/>
      <c r="J1" s="819"/>
      <c r="K1" s="819"/>
      <c r="L1" s="819"/>
      <c r="M1" s="819"/>
      <c r="N1" s="820"/>
      <c r="P1" s="821" t="s">
        <v>4</v>
      </c>
      <c r="Q1" s="822"/>
      <c r="R1" s="822"/>
      <c r="S1" s="822"/>
      <c r="T1" s="822"/>
      <c r="U1" s="822"/>
      <c r="V1" s="822"/>
      <c r="W1" s="822"/>
      <c r="X1" s="822"/>
      <c r="Y1" s="822"/>
      <c r="Z1" s="822"/>
      <c r="AA1" s="822"/>
      <c r="AB1" s="822"/>
      <c r="AC1" s="823"/>
    </row>
    <row r="2" spans="1:29" ht="18" customHeight="1" thickBot="1">
      <c r="A2" s="824" t="s">
        <v>5</v>
      </c>
      <c r="B2" s="825"/>
      <c r="C2" s="825"/>
      <c r="D2" s="825"/>
      <c r="E2" s="825"/>
      <c r="F2" s="825"/>
      <c r="G2" s="825"/>
      <c r="H2" s="825"/>
      <c r="I2" s="825"/>
      <c r="J2" s="825"/>
      <c r="K2" s="825"/>
      <c r="L2" s="825"/>
      <c r="M2" s="825"/>
      <c r="N2" s="826"/>
      <c r="P2" s="827" t="s">
        <v>6</v>
      </c>
      <c r="Q2" s="825"/>
      <c r="R2" s="825"/>
      <c r="S2" s="825"/>
      <c r="T2" s="825"/>
      <c r="U2" s="825"/>
      <c r="V2" s="825"/>
      <c r="W2" s="825"/>
      <c r="X2" s="825"/>
      <c r="Y2" s="825"/>
      <c r="Z2" s="825"/>
      <c r="AA2" s="825"/>
      <c r="AB2" s="825"/>
      <c r="AC2" s="828"/>
    </row>
    <row r="3" spans="1:29" ht="13.8" thickBot="1">
      <c r="A3" s="9"/>
      <c r="B3" s="268" t="s">
        <v>251</v>
      </c>
      <c r="C3" s="268" t="s">
        <v>7</v>
      </c>
      <c r="D3" s="268" t="s">
        <v>8</v>
      </c>
      <c r="E3" s="268" t="s">
        <v>9</v>
      </c>
      <c r="F3" s="268" t="s">
        <v>10</v>
      </c>
      <c r="G3" s="268" t="s">
        <v>11</v>
      </c>
      <c r="H3" s="268" t="s">
        <v>12</v>
      </c>
      <c r="I3" s="268" t="s">
        <v>13</v>
      </c>
      <c r="J3" s="268" t="s">
        <v>14</v>
      </c>
      <c r="K3" s="268" t="s">
        <v>15</v>
      </c>
      <c r="L3" s="268" t="s">
        <v>16</v>
      </c>
      <c r="M3" s="246" t="s">
        <v>17</v>
      </c>
      <c r="N3" s="10" t="s">
        <v>18</v>
      </c>
      <c r="P3" s="11"/>
      <c r="Q3" s="267" t="s">
        <v>251</v>
      </c>
      <c r="R3" s="267" t="s">
        <v>7</v>
      </c>
      <c r="S3" s="267" t="s">
        <v>8</v>
      </c>
      <c r="T3" s="267" t="s">
        <v>9</v>
      </c>
      <c r="U3" s="267" t="s">
        <v>10</v>
      </c>
      <c r="V3" s="267" t="s">
        <v>11</v>
      </c>
      <c r="W3" s="267" t="s">
        <v>12</v>
      </c>
      <c r="X3" s="267" t="s">
        <v>13</v>
      </c>
      <c r="Y3" s="268" t="s">
        <v>14</v>
      </c>
      <c r="Z3" s="268" t="s">
        <v>15</v>
      </c>
      <c r="AA3" s="268" t="s">
        <v>16</v>
      </c>
      <c r="AB3" s="246" t="s">
        <v>17</v>
      </c>
      <c r="AC3" s="12" t="s">
        <v>19</v>
      </c>
    </row>
    <row r="4" spans="1:29" ht="19.8" thickBot="1">
      <c r="A4" s="886" t="s">
        <v>501</v>
      </c>
      <c r="B4" s="499">
        <f>AVERAGE(B7:B16)</f>
        <v>65.400000000000006</v>
      </c>
      <c r="C4" s="499">
        <f t="shared" ref="C4:L4" si="0">AVERAGE(C6:C16)</f>
        <v>57.2</v>
      </c>
      <c r="D4" s="499">
        <f t="shared" si="0"/>
        <v>63.7</v>
      </c>
      <c r="E4" s="499">
        <f t="shared" si="0"/>
        <v>103.8</v>
      </c>
      <c r="F4" s="499">
        <f t="shared" si="0"/>
        <v>177.5</v>
      </c>
      <c r="G4" s="499">
        <f t="shared" si="0"/>
        <v>404.2</v>
      </c>
      <c r="H4" s="499">
        <f t="shared" si="0"/>
        <v>621</v>
      </c>
      <c r="I4" s="499">
        <f t="shared" si="0"/>
        <v>905.9</v>
      </c>
      <c r="J4" s="499">
        <f t="shared" si="0"/>
        <v>563.29999999999995</v>
      </c>
      <c r="K4" s="499">
        <f t="shared" si="0"/>
        <v>366.1</v>
      </c>
      <c r="L4" s="499">
        <f t="shared" si="0"/>
        <v>210.7</v>
      </c>
      <c r="M4" s="499">
        <f>AVERAGE(M6:M16)</f>
        <v>119.81818181818181</v>
      </c>
      <c r="N4" s="499">
        <f>SUM(B4:M4)</f>
        <v>3658.6181818181817</v>
      </c>
      <c r="O4" s="14"/>
      <c r="P4" s="13" t="str">
        <f>+A4</f>
        <v>12-21年月平均</v>
      </c>
      <c r="Q4" s="499">
        <f>AVERAGE(Q7:Q16)</f>
        <v>9.6999999999999993</v>
      </c>
      <c r="R4" s="499">
        <f>AVERAGE(R7:R16)</f>
        <v>9.9</v>
      </c>
      <c r="S4" s="499">
        <f t="shared" ref="S4:AB4" si="1">AVERAGE(S7:S16)</f>
        <v>15</v>
      </c>
      <c r="T4" s="499">
        <f t="shared" si="1"/>
        <v>7.5</v>
      </c>
      <c r="U4" s="499">
        <f t="shared" si="1"/>
        <v>10.7</v>
      </c>
      <c r="V4" s="499">
        <f t="shared" si="1"/>
        <v>9.9</v>
      </c>
      <c r="W4" s="499">
        <f t="shared" si="1"/>
        <v>8.9</v>
      </c>
      <c r="X4" s="499">
        <f t="shared" si="1"/>
        <v>12.6</v>
      </c>
      <c r="Y4" s="499">
        <f t="shared" si="1"/>
        <v>10.9</v>
      </c>
      <c r="Z4" s="499">
        <f t="shared" si="1"/>
        <v>21.8</v>
      </c>
      <c r="AA4" s="499">
        <f t="shared" si="1"/>
        <v>12.8</v>
      </c>
      <c r="AB4" s="499">
        <f t="shared" si="1"/>
        <v>12.9</v>
      </c>
      <c r="AC4" s="499">
        <f>SUM(Q4:AB4)</f>
        <v>142.6</v>
      </c>
    </row>
    <row r="5" spans="1:29" ht="13.8" thickBot="1">
      <c r="A5" s="245"/>
      <c r="B5" s="500"/>
      <c r="C5" s="500"/>
      <c r="D5" s="500"/>
      <c r="E5" s="500"/>
      <c r="F5" s="500"/>
      <c r="G5" s="500"/>
      <c r="H5" s="500"/>
      <c r="I5" s="500"/>
      <c r="J5" s="500"/>
      <c r="K5" s="500"/>
      <c r="L5" s="500"/>
      <c r="M5" s="501" t="s">
        <v>20</v>
      </c>
      <c r="N5" s="502"/>
      <c r="O5" s="14"/>
      <c r="P5" s="252"/>
      <c r="Q5" s="141"/>
      <c r="R5" s="141"/>
      <c r="S5" s="141"/>
      <c r="T5" s="141"/>
      <c r="U5" s="141"/>
      <c r="V5" s="141"/>
      <c r="W5" s="141"/>
      <c r="X5" s="141"/>
      <c r="Y5" s="141"/>
      <c r="Z5" s="141"/>
      <c r="AA5" s="141"/>
      <c r="AB5" s="16" t="s">
        <v>20</v>
      </c>
      <c r="AC5" s="502"/>
    </row>
    <row r="6" spans="1:29" ht="13.8" thickBot="1">
      <c r="A6" s="15"/>
      <c r="B6" s="500"/>
      <c r="C6" s="500"/>
      <c r="D6" s="500"/>
      <c r="E6" s="500"/>
      <c r="F6" s="500"/>
      <c r="G6" s="500"/>
      <c r="H6" s="500"/>
      <c r="I6" s="500"/>
      <c r="J6" s="500"/>
      <c r="K6" s="500"/>
      <c r="L6" s="500"/>
      <c r="M6" s="407">
        <v>72</v>
      </c>
      <c r="N6" s="17"/>
      <c r="O6" s="157" t="s">
        <v>21</v>
      </c>
      <c r="P6" s="253"/>
      <c r="Q6" s="500"/>
      <c r="R6" s="500"/>
      <c r="S6" s="500"/>
      <c r="T6" s="500"/>
      <c r="U6" s="500"/>
      <c r="V6" s="500"/>
      <c r="W6" s="500" t="s">
        <v>29</v>
      </c>
      <c r="X6" s="500" t="s">
        <v>29</v>
      </c>
      <c r="Y6" s="500" t="s">
        <v>29</v>
      </c>
      <c r="Z6" s="500" t="s">
        <v>29</v>
      </c>
      <c r="AA6" s="500" t="s">
        <v>29</v>
      </c>
      <c r="AB6" s="407">
        <v>0</v>
      </c>
      <c r="AC6" s="503"/>
    </row>
    <row r="7" spans="1:29" ht="18" thickBot="1">
      <c r="A7" s="156" t="s">
        <v>208</v>
      </c>
      <c r="B7" s="323">
        <v>81</v>
      </c>
      <c r="C7" s="323">
        <v>48</v>
      </c>
      <c r="D7" s="398">
        <v>71</v>
      </c>
      <c r="E7" s="323">
        <v>128</v>
      </c>
      <c r="F7" s="323">
        <v>171</v>
      </c>
      <c r="G7" s="323">
        <v>350</v>
      </c>
      <c r="H7" s="323">
        <v>569</v>
      </c>
      <c r="I7" s="323">
        <v>553</v>
      </c>
      <c r="J7" s="323">
        <v>457</v>
      </c>
      <c r="K7" s="323">
        <v>303</v>
      </c>
      <c r="L7" s="323">
        <v>219</v>
      </c>
      <c r="M7" s="398">
        <v>160</v>
      </c>
      <c r="N7" s="251">
        <f>SUM(B7:M7)</f>
        <v>3110</v>
      </c>
      <c r="O7" s="157"/>
      <c r="P7" s="156" t="s">
        <v>207</v>
      </c>
      <c r="Q7" s="301">
        <v>1</v>
      </c>
      <c r="R7" s="301">
        <v>2</v>
      </c>
      <c r="S7" s="301">
        <v>1</v>
      </c>
      <c r="T7" s="301">
        <v>0</v>
      </c>
      <c r="U7" s="504">
        <v>0</v>
      </c>
      <c r="V7" s="504">
        <v>0</v>
      </c>
      <c r="W7" s="504">
        <v>1</v>
      </c>
      <c r="X7" s="142">
        <v>1</v>
      </c>
      <c r="Y7" s="142">
        <v>0</v>
      </c>
      <c r="Z7" s="142">
        <v>1</v>
      </c>
      <c r="AA7" s="142">
        <v>0</v>
      </c>
      <c r="AB7" s="142">
        <v>0</v>
      </c>
      <c r="AC7" s="247">
        <f>SUM(Q7:AB7)</f>
        <v>7</v>
      </c>
    </row>
    <row r="8" spans="1:29" ht="15" thickBot="1">
      <c r="A8" s="244" t="s">
        <v>138</v>
      </c>
      <c r="B8" s="394">
        <v>112</v>
      </c>
      <c r="C8" s="394">
        <v>85</v>
      </c>
      <c r="D8" s="394">
        <v>60</v>
      </c>
      <c r="E8" s="394">
        <v>97</v>
      </c>
      <c r="F8" s="394">
        <v>95</v>
      </c>
      <c r="G8" s="394">
        <v>305</v>
      </c>
      <c r="H8" s="394">
        <v>544</v>
      </c>
      <c r="I8" s="394">
        <v>449</v>
      </c>
      <c r="J8" s="394">
        <v>475</v>
      </c>
      <c r="K8" s="394">
        <v>505</v>
      </c>
      <c r="L8" s="394">
        <v>219</v>
      </c>
      <c r="M8" s="395">
        <v>98</v>
      </c>
      <c r="N8" s="247">
        <f>SUM(B8:M8)</f>
        <v>3044</v>
      </c>
      <c r="O8" s="157"/>
      <c r="P8" s="244" t="s">
        <v>138</v>
      </c>
      <c r="Q8" s="505">
        <v>16</v>
      </c>
      <c r="R8" s="505">
        <v>1</v>
      </c>
      <c r="S8" s="505">
        <v>19</v>
      </c>
      <c r="T8" s="500">
        <v>3</v>
      </c>
      <c r="U8" s="500">
        <v>13</v>
      </c>
      <c r="V8" s="500">
        <v>1</v>
      </c>
      <c r="W8" s="500">
        <v>2</v>
      </c>
      <c r="X8" s="500">
        <v>2</v>
      </c>
      <c r="Y8" s="500">
        <v>0</v>
      </c>
      <c r="Z8" s="500">
        <v>24</v>
      </c>
      <c r="AA8" s="500">
        <v>4</v>
      </c>
      <c r="AB8" s="500">
        <v>1</v>
      </c>
      <c r="AC8" s="500">
        <f>SUM(Q8:AB8)</f>
        <v>86</v>
      </c>
    </row>
    <row r="9" spans="1:29" ht="15.6" thickBot="1">
      <c r="A9" s="19" t="s">
        <v>30</v>
      </c>
      <c r="B9" s="506">
        <v>84</v>
      </c>
      <c r="C9" s="506">
        <v>100</v>
      </c>
      <c r="D9" s="507">
        <v>77</v>
      </c>
      <c r="E9" s="507">
        <v>80</v>
      </c>
      <c r="F9" s="208">
        <v>236</v>
      </c>
      <c r="G9" s="208">
        <v>438</v>
      </c>
      <c r="H9" s="209">
        <v>631</v>
      </c>
      <c r="I9" s="208">
        <v>752</v>
      </c>
      <c r="J9" s="207">
        <v>523</v>
      </c>
      <c r="K9" s="208">
        <v>427</v>
      </c>
      <c r="L9" s="207">
        <v>253</v>
      </c>
      <c r="M9" s="508">
        <v>136</v>
      </c>
      <c r="N9" s="509">
        <f>SUM(B9:M9)</f>
        <v>3737</v>
      </c>
      <c r="O9" s="157"/>
      <c r="P9" s="20" t="s">
        <v>22</v>
      </c>
      <c r="Q9" s="510">
        <v>7</v>
      </c>
      <c r="R9" s="510">
        <v>7</v>
      </c>
      <c r="S9" s="511">
        <v>13</v>
      </c>
      <c r="T9" s="511">
        <v>3</v>
      </c>
      <c r="U9" s="511">
        <v>8</v>
      </c>
      <c r="V9" s="511">
        <v>11</v>
      </c>
      <c r="W9" s="510">
        <v>5</v>
      </c>
      <c r="X9" s="511">
        <v>11</v>
      </c>
      <c r="Y9" s="511">
        <v>9</v>
      </c>
      <c r="Z9" s="511">
        <v>9</v>
      </c>
      <c r="AA9" s="512">
        <v>20</v>
      </c>
      <c r="AB9" s="512">
        <v>35</v>
      </c>
      <c r="AC9" s="510">
        <f>SUM(Q9:AB9)</f>
        <v>138</v>
      </c>
    </row>
    <row r="10" spans="1:29" ht="15" thickBot="1">
      <c r="A10" s="19" t="s">
        <v>31</v>
      </c>
      <c r="B10" s="511">
        <v>41</v>
      </c>
      <c r="C10" s="511">
        <v>44</v>
      </c>
      <c r="D10" s="511">
        <v>67</v>
      </c>
      <c r="E10" s="511">
        <v>103</v>
      </c>
      <c r="F10" s="513">
        <v>311</v>
      </c>
      <c r="G10" s="511">
        <v>415</v>
      </c>
      <c r="H10" s="511">
        <v>539</v>
      </c>
      <c r="I10" s="513">
        <v>1165</v>
      </c>
      <c r="J10" s="511">
        <v>534</v>
      </c>
      <c r="K10" s="511">
        <v>297</v>
      </c>
      <c r="L10" s="510">
        <v>205</v>
      </c>
      <c r="M10" s="514">
        <v>92</v>
      </c>
      <c r="N10" s="514">
        <f>SUM(B10:M10)</f>
        <v>3813</v>
      </c>
      <c r="O10" s="157"/>
      <c r="P10" s="19" t="s">
        <v>31</v>
      </c>
      <c r="Q10" s="511">
        <v>9</v>
      </c>
      <c r="R10" s="511">
        <v>22</v>
      </c>
      <c r="S10" s="510">
        <v>18</v>
      </c>
      <c r="T10" s="511">
        <v>9</v>
      </c>
      <c r="U10" s="515">
        <v>21</v>
      </c>
      <c r="V10" s="511">
        <v>14</v>
      </c>
      <c r="W10" s="511">
        <v>6</v>
      </c>
      <c r="X10" s="511">
        <v>13</v>
      </c>
      <c r="Y10" s="511">
        <v>7</v>
      </c>
      <c r="Z10" s="516">
        <v>81</v>
      </c>
      <c r="AA10" s="515">
        <v>31</v>
      </c>
      <c r="AB10" s="516">
        <v>37</v>
      </c>
      <c r="AC10" s="517">
        <f t="shared" ref="AC10:AC17" si="2">SUM(Q10:AB10)</f>
        <v>268</v>
      </c>
    </row>
    <row r="11" spans="1:29" ht="15" thickBot="1">
      <c r="A11" s="19" t="s">
        <v>32</v>
      </c>
      <c r="B11" s="511">
        <v>57</v>
      </c>
      <c r="C11" s="510">
        <v>35</v>
      </c>
      <c r="D11" s="511">
        <v>95</v>
      </c>
      <c r="E11" s="510">
        <v>112</v>
      </c>
      <c r="F11" s="511">
        <v>131</v>
      </c>
      <c r="G11" s="21">
        <v>340</v>
      </c>
      <c r="H11" s="21">
        <v>483</v>
      </c>
      <c r="I11" s="22">
        <v>1339</v>
      </c>
      <c r="J11" s="21">
        <v>614</v>
      </c>
      <c r="K11" s="21">
        <v>349</v>
      </c>
      <c r="L11" s="21">
        <v>236</v>
      </c>
      <c r="M11" s="518">
        <v>68</v>
      </c>
      <c r="N11" s="152">
        <f t="shared" ref="N11:N17" si="3">SUM(B11:M11)</f>
        <v>3859</v>
      </c>
      <c r="O11" s="157"/>
      <c r="P11" s="19" t="s">
        <v>32</v>
      </c>
      <c r="Q11" s="511">
        <v>19</v>
      </c>
      <c r="R11" s="511">
        <v>12</v>
      </c>
      <c r="S11" s="511">
        <v>8</v>
      </c>
      <c r="T11" s="510">
        <v>12</v>
      </c>
      <c r="U11" s="511">
        <v>7</v>
      </c>
      <c r="V11" s="511">
        <v>15</v>
      </c>
      <c r="W11" s="21">
        <v>16</v>
      </c>
      <c r="X11" s="518">
        <v>12</v>
      </c>
      <c r="Y11" s="510">
        <v>16</v>
      </c>
      <c r="Z11" s="511">
        <v>6</v>
      </c>
      <c r="AA11" s="510">
        <v>12</v>
      </c>
      <c r="AB11" s="510">
        <v>6</v>
      </c>
      <c r="AC11" s="510">
        <f t="shared" si="2"/>
        <v>141</v>
      </c>
    </row>
    <row r="12" spans="1:29" ht="13.8" thickBot="1">
      <c r="A12" s="19" t="s">
        <v>33</v>
      </c>
      <c r="B12" s="519">
        <v>68</v>
      </c>
      <c r="C12" s="511">
        <v>42</v>
      </c>
      <c r="D12" s="511">
        <v>44</v>
      </c>
      <c r="E12" s="510">
        <v>75</v>
      </c>
      <c r="F12" s="510">
        <v>135</v>
      </c>
      <c r="G12" s="510">
        <v>448</v>
      </c>
      <c r="H12" s="511">
        <v>507</v>
      </c>
      <c r="I12" s="511">
        <v>808</v>
      </c>
      <c r="J12" s="515">
        <v>795</v>
      </c>
      <c r="K12" s="510">
        <v>313</v>
      </c>
      <c r="L12" s="510">
        <v>246</v>
      </c>
      <c r="M12" s="510">
        <v>143</v>
      </c>
      <c r="N12" s="520">
        <f>SUM(B12:M12)</f>
        <v>3624</v>
      </c>
      <c r="O12" s="157"/>
      <c r="P12" s="19" t="s">
        <v>33</v>
      </c>
      <c r="Q12" s="521">
        <v>9</v>
      </c>
      <c r="R12" s="511">
        <v>16</v>
      </c>
      <c r="S12" s="511">
        <v>12</v>
      </c>
      <c r="T12" s="510">
        <v>6</v>
      </c>
      <c r="U12" s="522">
        <v>7</v>
      </c>
      <c r="V12" s="522">
        <v>14</v>
      </c>
      <c r="W12" s="511">
        <v>9</v>
      </c>
      <c r="X12" s="511">
        <v>14</v>
      </c>
      <c r="Y12" s="511">
        <v>9</v>
      </c>
      <c r="Z12" s="511">
        <v>9</v>
      </c>
      <c r="AA12" s="522">
        <v>8</v>
      </c>
      <c r="AB12" s="522">
        <v>7</v>
      </c>
      <c r="AC12" s="510">
        <f t="shared" si="2"/>
        <v>120</v>
      </c>
    </row>
    <row r="13" spans="1:29" ht="13.8" thickBot="1">
      <c r="A13" s="19" t="s">
        <v>34</v>
      </c>
      <c r="B13" s="523">
        <v>71</v>
      </c>
      <c r="C13" s="523">
        <v>97</v>
      </c>
      <c r="D13" s="523">
        <v>61</v>
      </c>
      <c r="E13" s="524">
        <v>105</v>
      </c>
      <c r="F13" s="524">
        <v>198</v>
      </c>
      <c r="G13" s="524">
        <v>442</v>
      </c>
      <c r="H13" s="525">
        <v>790</v>
      </c>
      <c r="I13" s="23">
        <v>674</v>
      </c>
      <c r="J13" s="23">
        <v>594</v>
      </c>
      <c r="K13" s="524">
        <v>275</v>
      </c>
      <c r="L13" s="524">
        <v>133</v>
      </c>
      <c r="M13" s="524">
        <v>108</v>
      </c>
      <c r="N13" s="520">
        <f t="shared" si="3"/>
        <v>3548</v>
      </c>
      <c r="O13" s="14"/>
      <c r="P13" s="24" t="s">
        <v>34</v>
      </c>
      <c r="Q13" s="523">
        <v>7</v>
      </c>
      <c r="R13" s="523">
        <v>13</v>
      </c>
      <c r="S13" s="523">
        <v>11</v>
      </c>
      <c r="T13" s="524">
        <v>11</v>
      </c>
      <c r="U13" s="524">
        <v>12</v>
      </c>
      <c r="V13" s="524">
        <v>15</v>
      </c>
      <c r="W13" s="524">
        <v>20</v>
      </c>
      <c r="X13" s="524">
        <v>15</v>
      </c>
      <c r="Y13" s="524">
        <v>15</v>
      </c>
      <c r="Z13" s="524">
        <v>20</v>
      </c>
      <c r="AA13" s="524">
        <v>9</v>
      </c>
      <c r="AB13" s="524">
        <v>7</v>
      </c>
      <c r="AC13" s="524">
        <f t="shared" si="2"/>
        <v>155</v>
      </c>
    </row>
    <row r="14" spans="1:29" ht="13.8" hidden="1" thickBot="1">
      <c r="A14" s="25" t="s">
        <v>35</v>
      </c>
      <c r="B14" s="521">
        <v>38</v>
      </c>
      <c r="C14" s="524">
        <v>19</v>
      </c>
      <c r="D14" s="524">
        <v>38</v>
      </c>
      <c r="E14" s="524">
        <v>203</v>
      </c>
      <c r="F14" s="524">
        <v>146</v>
      </c>
      <c r="G14" s="524">
        <v>439</v>
      </c>
      <c r="H14" s="525">
        <v>964</v>
      </c>
      <c r="I14" s="525">
        <v>1154</v>
      </c>
      <c r="J14" s="524">
        <v>423</v>
      </c>
      <c r="K14" s="524">
        <v>388</v>
      </c>
      <c r="L14" s="524">
        <v>176</v>
      </c>
      <c r="M14" s="524">
        <v>143</v>
      </c>
      <c r="N14" s="526">
        <f t="shared" si="3"/>
        <v>4131</v>
      </c>
      <c r="O14" s="14"/>
      <c r="P14" s="24" t="s">
        <v>35</v>
      </c>
      <c r="Q14" s="524">
        <v>7</v>
      </c>
      <c r="R14" s="524">
        <v>7</v>
      </c>
      <c r="S14" s="524">
        <v>8</v>
      </c>
      <c r="T14" s="524">
        <v>12</v>
      </c>
      <c r="U14" s="524">
        <v>9</v>
      </c>
      <c r="V14" s="524">
        <v>6</v>
      </c>
      <c r="W14" s="524">
        <v>11</v>
      </c>
      <c r="X14" s="524">
        <v>8</v>
      </c>
      <c r="Y14" s="524">
        <v>16</v>
      </c>
      <c r="Z14" s="524">
        <v>40</v>
      </c>
      <c r="AA14" s="524">
        <v>17</v>
      </c>
      <c r="AB14" s="524">
        <v>16</v>
      </c>
      <c r="AC14" s="524">
        <f t="shared" si="2"/>
        <v>157</v>
      </c>
    </row>
    <row r="15" spans="1:29" ht="13.8" hidden="1" thickBot="1">
      <c r="A15" s="527" t="s">
        <v>36</v>
      </c>
      <c r="B15" s="23">
        <v>49</v>
      </c>
      <c r="C15" s="23">
        <v>63</v>
      </c>
      <c r="D15" s="23">
        <v>50</v>
      </c>
      <c r="E15" s="23">
        <v>71</v>
      </c>
      <c r="F15" s="23">
        <v>144</v>
      </c>
      <c r="G15" s="23">
        <v>374</v>
      </c>
      <c r="H15" s="153">
        <v>729</v>
      </c>
      <c r="I15" s="153">
        <v>1097</v>
      </c>
      <c r="J15" s="153">
        <v>650</v>
      </c>
      <c r="K15" s="23">
        <v>397</v>
      </c>
      <c r="L15" s="23">
        <v>192</v>
      </c>
      <c r="M15" s="23">
        <v>217</v>
      </c>
      <c r="N15" s="526">
        <f t="shared" si="3"/>
        <v>4033</v>
      </c>
      <c r="O15" s="14"/>
      <c r="P15" s="26" t="s">
        <v>36</v>
      </c>
      <c r="Q15" s="23">
        <v>10</v>
      </c>
      <c r="R15" s="23">
        <v>6</v>
      </c>
      <c r="S15" s="23">
        <v>14</v>
      </c>
      <c r="T15" s="23">
        <v>10</v>
      </c>
      <c r="U15" s="23">
        <v>10</v>
      </c>
      <c r="V15" s="23">
        <v>19</v>
      </c>
      <c r="W15" s="23">
        <v>11</v>
      </c>
      <c r="X15" s="23">
        <v>20</v>
      </c>
      <c r="Y15" s="23">
        <v>15</v>
      </c>
      <c r="Z15" s="23">
        <v>8</v>
      </c>
      <c r="AA15" s="23">
        <v>11</v>
      </c>
      <c r="AB15" s="23">
        <v>8</v>
      </c>
      <c r="AC15" s="524">
        <f t="shared" si="2"/>
        <v>142</v>
      </c>
    </row>
    <row r="16" spans="1:29" ht="13.8" hidden="1" thickBot="1">
      <c r="A16" s="25" t="s">
        <v>37</v>
      </c>
      <c r="B16" s="23">
        <v>53</v>
      </c>
      <c r="C16" s="23">
        <v>39</v>
      </c>
      <c r="D16" s="23">
        <v>74</v>
      </c>
      <c r="E16" s="23">
        <v>64</v>
      </c>
      <c r="F16" s="23">
        <v>208</v>
      </c>
      <c r="G16" s="23">
        <v>491</v>
      </c>
      <c r="H16" s="23">
        <v>454</v>
      </c>
      <c r="I16" s="153">
        <v>1068</v>
      </c>
      <c r="J16" s="23">
        <v>568</v>
      </c>
      <c r="K16" s="23">
        <v>407</v>
      </c>
      <c r="L16" s="23">
        <v>228</v>
      </c>
      <c r="M16" s="23">
        <v>81</v>
      </c>
      <c r="N16" s="520">
        <f t="shared" si="3"/>
        <v>3735</v>
      </c>
      <c r="O16" s="14"/>
      <c r="P16" s="24" t="s">
        <v>37</v>
      </c>
      <c r="Q16" s="23">
        <v>12</v>
      </c>
      <c r="R16" s="23">
        <v>13</v>
      </c>
      <c r="S16" s="23">
        <v>46</v>
      </c>
      <c r="T16" s="23">
        <v>9</v>
      </c>
      <c r="U16" s="23">
        <v>20</v>
      </c>
      <c r="V16" s="23">
        <v>4</v>
      </c>
      <c r="W16" s="23">
        <v>8</v>
      </c>
      <c r="X16" s="23">
        <v>30</v>
      </c>
      <c r="Y16" s="23">
        <v>22</v>
      </c>
      <c r="Z16" s="23">
        <v>20</v>
      </c>
      <c r="AA16" s="23">
        <v>16</v>
      </c>
      <c r="AB16" s="23">
        <v>12</v>
      </c>
      <c r="AC16" s="528">
        <f t="shared" si="2"/>
        <v>212</v>
      </c>
    </row>
    <row r="17" spans="1:30" ht="13.8" hidden="1" thickBot="1">
      <c r="A17" s="25" t="s">
        <v>23</v>
      </c>
      <c r="B17" s="154">
        <v>67</v>
      </c>
      <c r="C17" s="154">
        <v>62</v>
      </c>
      <c r="D17" s="154">
        <v>57</v>
      </c>
      <c r="E17" s="154">
        <v>77</v>
      </c>
      <c r="F17" s="154">
        <v>473</v>
      </c>
      <c r="G17" s="154">
        <v>468</v>
      </c>
      <c r="H17" s="155">
        <v>659</v>
      </c>
      <c r="I17" s="154">
        <v>851</v>
      </c>
      <c r="J17" s="154">
        <v>542</v>
      </c>
      <c r="K17" s="154">
        <v>270</v>
      </c>
      <c r="L17" s="154">
        <v>208</v>
      </c>
      <c r="M17" s="154">
        <v>174</v>
      </c>
      <c r="N17" s="529">
        <f t="shared" si="3"/>
        <v>3908</v>
      </c>
      <c r="O17" s="14" t="s">
        <v>29</v>
      </c>
      <c r="P17" s="26" t="s">
        <v>23</v>
      </c>
      <c r="Q17" s="23">
        <v>6</v>
      </c>
      <c r="R17" s="23">
        <v>25</v>
      </c>
      <c r="S17" s="23">
        <v>29</v>
      </c>
      <c r="T17" s="23">
        <v>4</v>
      </c>
      <c r="U17" s="23">
        <v>17</v>
      </c>
      <c r="V17" s="23">
        <v>19</v>
      </c>
      <c r="W17" s="23">
        <v>14</v>
      </c>
      <c r="X17" s="23">
        <v>37</v>
      </c>
      <c r="Y17" s="27">
        <v>76</v>
      </c>
      <c r="Z17" s="23">
        <v>34</v>
      </c>
      <c r="AA17" s="23">
        <v>17</v>
      </c>
      <c r="AB17" s="23">
        <v>18</v>
      </c>
      <c r="AC17" s="528">
        <f t="shared" si="2"/>
        <v>296</v>
      </c>
    </row>
    <row r="18" spans="1:30">
      <c r="A18" s="28"/>
      <c r="B18" s="530"/>
      <c r="C18" s="530"/>
      <c r="D18" s="530"/>
      <c r="E18" s="530"/>
      <c r="F18" s="530"/>
      <c r="G18" s="530"/>
      <c r="H18" s="530"/>
      <c r="I18" s="530"/>
      <c r="J18" s="530"/>
      <c r="K18" s="530"/>
      <c r="L18" s="530"/>
      <c r="M18" s="530"/>
      <c r="N18" s="29"/>
      <c r="O18" s="14"/>
      <c r="P18" s="30"/>
      <c r="Q18" s="531"/>
      <c r="R18" s="531"/>
      <c r="S18" s="531"/>
      <c r="T18" s="531"/>
      <c r="U18" s="531"/>
      <c r="V18" s="531"/>
      <c r="W18" s="531"/>
      <c r="X18" s="531"/>
      <c r="Y18" s="531"/>
      <c r="Z18" s="531"/>
      <c r="AA18" s="531"/>
      <c r="AB18" s="531"/>
      <c r="AC18" s="530"/>
    </row>
    <row r="19" spans="1:30" ht="13.5" customHeight="1">
      <c r="A19" s="829" t="s">
        <v>363</v>
      </c>
      <c r="B19" s="830"/>
      <c r="C19" s="830"/>
      <c r="D19" s="830"/>
      <c r="E19" s="830"/>
      <c r="F19" s="830"/>
      <c r="G19" s="830"/>
      <c r="H19" s="830"/>
      <c r="I19" s="830"/>
      <c r="J19" s="830"/>
      <c r="K19" s="830"/>
      <c r="L19" s="830"/>
      <c r="M19" s="830"/>
      <c r="N19" s="831"/>
      <c r="O19" s="14"/>
      <c r="P19" s="829" t="str">
        <f>+A19</f>
        <v>※2021年 第50週（12/13～12/19） 現在</v>
      </c>
      <c r="Q19" s="830"/>
      <c r="R19" s="830"/>
      <c r="S19" s="830"/>
      <c r="T19" s="830"/>
      <c r="U19" s="830"/>
      <c r="V19" s="830"/>
      <c r="W19" s="830"/>
      <c r="X19" s="830"/>
      <c r="Y19" s="830"/>
      <c r="Z19" s="830"/>
      <c r="AA19" s="830"/>
      <c r="AB19" s="830"/>
      <c r="AC19" s="831"/>
    </row>
    <row r="20" spans="1:30" ht="13.8" thickBot="1">
      <c r="A20" s="31"/>
      <c r="B20" s="14"/>
      <c r="C20" s="14"/>
      <c r="D20" s="14"/>
      <c r="E20" s="14"/>
      <c r="F20" s="14"/>
      <c r="G20" s="14" t="s">
        <v>21</v>
      </c>
      <c r="H20" s="14"/>
      <c r="I20" s="14"/>
      <c r="J20" s="14"/>
      <c r="K20" s="14"/>
      <c r="L20" s="14"/>
      <c r="M20" s="14"/>
      <c r="N20" s="32"/>
      <c r="O20" s="14"/>
      <c r="P20" s="286"/>
      <c r="Q20" s="14"/>
      <c r="R20" s="14"/>
      <c r="S20" s="14"/>
      <c r="T20" s="14"/>
      <c r="U20" s="14"/>
      <c r="V20" s="14"/>
      <c r="W20" s="14"/>
      <c r="X20" s="14"/>
      <c r="Y20" s="14"/>
      <c r="Z20" s="14"/>
      <c r="AA20" s="14"/>
      <c r="AB20" s="14"/>
      <c r="AC20" s="34"/>
    </row>
    <row r="21" spans="1:30" ht="17.25" customHeight="1" thickBot="1">
      <c r="A21" s="31"/>
      <c r="B21" s="532" t="s">
        <v>252</v>
      </c>
      <c r="C21" s="14"/>
      <c r="D21" s="35" t="s">
        <v>364</v>
      </c>
      <c r="E21" s="36"/>
      <c r="F21" s="14"/>
      <c r="G21" s="14" t="s">
        <v>21</v>
      </c>
      <c r="H21" s="14"/>
      <c r="I21" s="14"/>
      <c r="J21" s="14"/>
      <c r="K21" s="14"/>
      <c r="L21" s="14"/>
      <c r="M21" s="14"/>
      <c r="N21" s="32"/>
      <c r="O21" s="157" t="s">
        <v>21</v>
      </c>
      <c r="P21" s="287"/>
      <c r="Q21" s="533" t="s">
        <v>253</v>
      </c>
      <c r="R21" s="816" t="s">
        <v>254</v>
      </c>
      <c r="S21" s="817"/>
      <c r="T21" s="14" t="s">
        <v>21</v>
      </c>
      <c r="U21" s="14"/>
      <c r="V21" s="14"/>
      <c r="W21" s="14"/>
      <c r="X21" s="14"/>
      <c r="Y21" s="14"/>
      <c r="Z21" s="14"/>
      <c r="AA21" s="14"/>
      <c r="AB21" s="14"/>
      <c r="AC21" s="34"/>
    </row>
    <row r="22" spans="1:30" ht="15" customHeight="1">
      <c r="A22" s="31"/>
      <c r="B22" s="14"/>
      <c r="C22" s="14"/>
      <c r="D22" s="14" t="s">
        <v>29</v>
      </c>
      <c r="E22" s="14"/>
      <c r="F22" s="14"/>
      <c r="G22" s="14"/>
      <c r="H22" s="14"/>
      <c r="I22" s="14"/>
      <c r="J22" s="14"/>
      <c r="K22" s="14"/>
      <c r="L22" s="14"/>
      <c r="M22" s="14"/>
      <c r="N22" s="32"/>
      <c r="O22" s="157" t="s">
        <v>21</v>
      </c>
      <c r="P22" s="286"/>
      <c r="Q22" s="14"/>
      <c r="R22" s="14"/>
      <c r="S22" s="14"/>
      <c r="T22" s="14"/>
      <c r="U22" s="14"/>
      <c r="V22" s="14"/>
      <c r="W22" s="14"/>
      <c r="X22" s="14"/>
      <c r="Y22" s="14"/>
      <c r="Z22" s="14"/>
      <c r="AA22" s="14"/>
      <c r="AB22" s="14"/>
      <c r="AC22" s="34"/>
    </row>
    <row r="23" spans="1:30" ht="9" customHeight="1">
      <c r="A23" s="31"/>
      <c r="B23" s="14"/>
      <c r="C23" s="14"/>
      <c r="D23" s="14"/>
      <c r="E23" s="14"/>
      <c r="F23" s="14"/>
      <c r="G23" s="14"/>
      <c r="H23" s="14"/>
      <c r="I23" s="14"/>
      <c r="J23" s="14"/>
      <c r="K23" s="14"/>
      <c r="L23" s="14"/>
      <c r="M23" s="14"/>
      <c r="N23" s="32"/>
      <c r="O23" s="157" t="s">
        <v>21</v>
      </c>
      <c r="P23" s="33"/>
      <c r="Q23" s="14"/>
      <c r="R23" s="14"/>
      <c r="S23" s="14"/>
      <c r="T23" s="14"/>
      <c r="U23" s="14"/>
      <c r="V23" s="14"/>
      <c r="W23" s="14"/>
      <c r="X23" s="14"/>
      <c r="Y23" s="14"/>
      <c r="Z23" s="14"/>
      <c r="AA23" s="14"/>
      <c r="AB23" s="14"/>
      <c r="AC23" s="34"/>
    </row>
    <row r="24" spans="1:30">
      <c r="A24" s="31"/>
      <c r="B24" s="14"/>
      <c r="C24" s="14"/>
      <c r="D24" s="14"/>
      <c r="E24" s="14"/>
      <c r="F24" s="14"/>
      <c r="G24" s="14"/>
      <c r="H24" s="14"/>
      <c r="I24" s="14"/>
      <c r="J24" s="14"/>
      <c r="K24" s="14"/>
      <c r="L24" s="14"/>
      <c r="M24" s="14"/>
      <c r="N24" s="32"/>
      <c r="O24" s="14" t="s">
        <v>21</v>
      </c>
      <c r="P24" s="18"/>
      <c r="AC24" s="37"/>
    </row>
    <row r="25" spans="1:30">
      <c r="A25" s="31"/>
      <c r="B25" s="14"/>
      <c r="C25" s="14"/>
      <c r="D25" s="14"/>
      <c r="E25" s="14"/>
      <c r="F25" s="14"/>
      <c r="G25" s="14"/>
      <c r="H25" s="14"/>
      <c r="I25" s="14"/>
      <c r="J25" s="14"/>
      <c r="K25" s="14"/>
      <c r="L25" s="14"/>
      <c r="M25" s="14"/>
      <c r="N25" s="32"/>
      <c r="O25" s="14" t="s">
        <v>21</v>
      </c>
      <c r="P25" s="18"/>
      <c r="AC25" s="37"/>
    </row>
    <row r="26" spans="1:30">
      <c r="A26" s="31"/>
      <c r="B26" s="14"/>
      <c r="C26" s="14"/>
      <c r="D26" s="14"/>
      <c r="E26" s="14"/>
      <c r="F26" s="14"/>
      <c r="G26" s="14"/>
      <c r="H26" s="14"/>
      <c r="I26" s="14"/>
      <c r="J26" s="14"/>
      <c r="K26" s="14"/>
      <c r="L26" s="14"/>
      <c r="M26" s="14"/>
      <c r="N26" s="32"/>
      <c r="O26" s="14" t="s">
        <v>21</v>
      </c>
      <c r="P26" s="18"/>
      <c r="AC26" s="37"/>
      <c r="AD26" s="399"/>
    </row>
    <row r="27" spans="1:30">
      <c r="A27" s="31"/>
      <c r="B27" s="14"/>
      <c r="C27" s="14"/>
      <c r="D27" s="14"/>
      <c r="E27" s="14"/>
      <c r="F27" s="14"/>
      <c r="G27" s="14"/>
      <c r="H27" s="14"/>
      <c r="I27" s="14"/>
      <c r="J27" s="14"/>
      <c r="K27" s="14"/>
      <c r="L27" s="14"/>
      <c r="M27" s="14"/>
      <c r="N27" s="32"/>
      <c r="O27" s="14"/>
      <c r="P27" s="18"/>
      <c r="AC27" s="37"/>
    </row>
    <row r="28" spans="1:30">
      <c r="A28" s="31"/>
      <c r="B28" s="14"/>
      <c r="C28" s="14"/>
      <c r="D28" s="14"/>
      <c r="E28" s="14"/>
      <c r="F28" s="14"/>
      <c r="G28" s="14"/>
      <c r="H28" s="14"/>
      <c r="I28" s="14"/>
      <c r="J28" s="14"/>
      <c r="K28" s="14"/>
      <c r="L28" s="14"/>
      <c r="M28" s="14"/>
      <c r="N28" s="32"/>
      <c r="O28" s="14"/>
      <c r="P28" s="18"/>
      <c r="AC28" s="37"/>
    </row>
    <row r="29" spans="1:30" ht="13.8" thickBot="1">
      <c r="A29" s="38"/>
      <c r="B29" s="39"/>
      <c r="C29" s="39"/>
      <c r="D29" s="39"/>
      <c r="E29" s="39"/>
      <c r="F29" s="39"/>
      <c r="G29" s="39"/>
      <c r="H29" s="39"/>
      <c r="I29" s="39"/>
      <c r="J29" s="39"/>
      <c r="K29" s="39"/>
      <c r="L29" s="39"/>
      <c r="M29" s="39"/>
      <c r="N29" s="40"/>
      <c r="O29" s="14"/>
      <c r="P29" s="41"/>
      <c r="Q29" s="42"/>
      <c r="R29" s="42"/>
      <c r="S29" s="42"/>
      <c r="T29" s="42"/>
      <c r="U29" s="42"/>
      <c r="V29" s="42"/>
      <c r="W29" s="42"/>
      <c r="X29" s="42"/>
      <c r="Y29" s="42"/>
      <c r="Z29" s="42"/>
      <c r="AA29" s="42"/>
      <c r="AB29" s="42"/>
      <c r="AC29" s="43"/>
    </row>
    <row r="30" spans="1:30">
      <c r="A30" s="44"/>
      <c r="C30" s="14"/>
      <c r="D30" s="14"/>
      <c r="E30" s="14"/>
      <c r="F30" s="14"/>
      <c r="G30" s="14"/>
      <c r="H30" s="14"/>
      <c r="I30" s="14"/>
      <c r="J30" s="14"/>
      <c r="K30" s="14"/>
      <c r="L30" s="14"/>
      <c r="M30" s="14"/>
      <c r="N30" s="14"/>
      <c r="O30" s="14"/>
    </row>
    <row r="31" spans="1:30">
      <c r="O31" s="14"/>
    </row>
    <row r="32" spans="1:30">
      <c r="K32" s="534" t="s">
        <v>29</v>
      </c>
      <c r="O32" s="14"/>
    </row>
    <row r="33" spans="1:29">
      <c r="O33" s="14"/>
    </row>
    <row r="34" spans="1:29">
      <c r="O34" s="14"/>
    </row>
    <row r="35" spans="1:29">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row>
    <row r="36" spans="1:29">
      <c r="Q36" s="195" t="s">
        <v>255</v>
      </c>
      <c r="R36" s="195"/>
      <c r="S36" s="195"/>
      <c r="T36" s="195"/>
      <c r="U36" s="195"/>
      <c r="V36" s="195"/>
      <c r="W36" s="195"/>
      <c r="X36" s="195"/>
    </row>
    <row r="37" spans="1:29">
      <c r="Q37" s="195" t="s">
        <v>256</v>
      </c>
      <c r="R37" s="195"/>
      <c r="S37" s="195"/>
      <c r="T37" s="195"/>
      <c r="U37" s="195"/>
      <c r="V37" s="195"/>
      <c r="W37" s="195"/>
      <c r="X37" s="195"/>
    </row>
  </sheetData>
  <mergeCells count="7">
    <mergeCell ref="R21:S21"/>
    <mergeCell ref="A1:N1"/>
    <mergeCell ref="P1:AC1"/>
    <mergeCell ref="A2:N2"/>
    <mergeCell ref="P2:AC2"/>
    <mergeCell ref="A19:N19"/>
    <mergeCell ref="P19:AC19"/>
  </mergeCells>
  <phoneticPr fontId="109"/>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1"/>
  <sheetViews>
    <sheetView view="pageBreakPreview" zoomScaleNormal="112" zoomScaleSheetLayoutView="115" workbookViewId="0">
      <selection activeCell="G17" sqref="G17"/>
    </sheetView>
  </sheetViews>
  <sheetFormatPr defaultColWidth="9" defaultRowHeight="13.2"/>
  <cols>
    <col min="1" max="1" width="2.109375" style="436" customWidth="1"/>
    <col min="2" max="2" width="25.77734375" style="124" customWidth="1"/>
    <col min="3" max="3" width="60.109375" style="436" customWidth="1"/>
    <col min="4" max="4" width="85.33203125" style="436" customWidth="1"/>
    <col min="5" max="5" width="3.88671875" style="436" customWidth="1"/>
    <col min="6" max="16384" width="9" style="436"/>
  </cols>
  <sheetData>
    <row r="1" spans="2:7" ht="18.75" customHeight="1">
      <c r="B1" s="124" t="s">
        <v>114</v>
      </c>
    </row>
    <row r="2" spans="2:7" ht="17.25" customHeight="1" thickBot="1">
      <c r="B2" s="435" t="s">
        <v>369</v>
      </c>
      <c r="D2" s="834"/>
      <c r="E2" s="835"/>
    </row>
    <row r="3" spans="2:7" ht="16.5" customHeight="1" thickBot="1">
      <c r="B3" s="125" t="s">
        <v>115</v>
      </c>
      <c r="C3" s="434" t="s">
        <v>116</v>
      </c>
      <c r="D3" s="255" t="s">
        <v>225</v>
      </c>
    </row>
    <row r="4" spans="2:7" ht="17.25" customHeight="1" thickBot="1">
      <c r="B4" s="126" t="s">
        <v>117</v>
      </c>
      <c r="C4" s="167" t="s">
        <v>370</v>
      </c>
      <c r="D4" s="127"/>
    </row>
    <row r="5" spans="2:7" ht="17.25" customHeight="1">
      <c r="B5" s="836" t="s">
        <v>179</v>
      </c>
      <c r="C5" s="839" t="s">
        <v>222</v>
      </c>
      <c r="D5" s="840"/>
    </row>
    <row r="6" spans="2:7" ht="19.2" customHeight="1">
      <c r="B6" s="837"/>
      <c r="C6" s="841" t="s">
        <v>223</v>
      </c>
      <c r="D6" s="842"/>
      <c r="G6" s="294"/>
    </row>
    <row r="7" spans="2:7" ht="19.95" customHeight="1">
      <c r="B7" s="837"/>
      <c r="C7" s="437" t="s">
        <v>224</v>
      </c>
      <c r="D7" s="438"/>
      <c r="G7" s="294"/>
    </row>
    <row r="8" spans="2:7" ht="19.2" customHeight="1" thickBot="1">
      <c r="B8" s="838"/>
      <c r="C8" s="296" t="s">
        <v>226</v>
      </c>
      <c r="D8" s="295"/>
      <c r="G8" s="294"/>
    </row>
    <row r="9" spans="2:7" ht="28.2" customHeight="1" thickBot="1">
      <c r="B9" s="128" t="s">
        <v>118</v>
      </c>
      <c r="C9" s="843" t="s">
        <v>246</v>
      </c>
      <c r="D9" s="844"/>
    </row>
    <row r="10" spans="2:7" ht="87.6" customHeight="1" thickBot="1">
      <c r="B10" s="129" t="s">
        <v>119</v>
      </c>
      <c r="C10" s="845" t="s">
        <v>371</v>
      </c>
      <c r="D10" s="846"/>
    </row>
    <row r="11" spans="2:7" ht="79.95" customHeight="1" thickBot="1">
      <c r="B11" s="130"/>
      <c r="C11" s="131" t="s">
        <v>372</v>
      </c>
      <c r="D11" s="324" t="s">
        <v>373</v>
      </c>
      <c r="F11" s="436" t="s">
        <v>21</v>
      </c>
    </row>
    <row r="12" spans="2:7" ht="22.2" hidden="1" customHeight="1" thickBot="1">
      <c r="B12" s="128" t="s">
        <v>260</v>
      </c>
      <c r="C12" s="133" t="s">
        <v>261</v>
      </c>
      <c r="D12" s="132"/>
    </row>
    <row r="13" spans="2:7" ht="120" customHeight="1" thickBot="1">
      <c r="B13" s="134" t="s">
        <v>120</v>
      </c>
      <c r="C13" s="135" t="s">
        <v>374</v>
      </c>
      <c r="D13" s="243" t="s">
        <v>375</v>
      </c>
      <c r="F13" s="204" t="s">
        <v>29</v>
      </c>
    </row>
    <row r="14" spans="2:7" ht="62.4" customHeight="1" thickBot="1">
      <c r="B14" s="136" t="s">
        <v>121</v>
      </c>
      <c r="C14" s="832" t="s">
        <v>376</v>
      </c>
      <c r="D14" s="833"/>
    </row>
    <row r="15" spans="2:7" ht="17.25" customHeight="1"/>
    <row r="16" spans="2:7" ht="17.25" customHeight="1">
      <c r="C16" s="436" t="s">
        <v>122</v>
      </c>
    </row>
    <row r="17" spans="2:5">
      <c r="C17" s="436" t="s">
        <v>29</v>
      </c>
    </row>
    <row r="18" spans="2:5">
      <c r="E18" s="436" t="s">
        <v>21</v>
      </c>
    </row>
    <row r="21" spans="2:5">
      <c r="B21" s="124" t="s">
        <v>21</v>
      </c>
    </row>
  </sheetData>
  <mergeCells count="7">
    <mergeCell ref="C14:D14"/>
    <mergeCell ref="D2:E2"/>
    <mergeCell ref="B5:B8"/>
    <mergeCell ref="C5:D5"/>
    <mergeCell ref="C6:D6"/>
    <mergeCell ref="C9:D9"/>
    <mergeCell ref="C10:D10"/>
  </mergeCells>
  <phoneticPr fontId="109"/>
  <hyperlinks>
    <hyperlink ref="C6" r:id="rId1" location="h2_1" xr:uid="{EDBFF39A-9B90-4364-8365-9E4DAFCC0006}"/>
  </hyperlinks>
  <pageMargins left="0.7" right="0.7" top="0.75" bottom="0.75" header="0.3" footer="0.3"/>
  <pageSetup paperSize="9" scale="50"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ヘッドライン</vt:lpstr>
      <vt:lpstr>スポンサー広告</vt:lpstr>
      <vt:lpstr>50　ノロウイルス関連情報 </vt:lpstr>
      <vt:lpstr>50  衛生訓話</vt:lpstr>
      <vt:lpstr>50　新型コロナウイルス情報</vt:lpstr>
      <vt:lpstr>50　食中毒記事等 </vt:lpstr>
      <vt:lpstr>50　海外情報</vt:lpstr>
      <vt:lpstr>50　感染症統計</vt:lpstr>
      <vt:lpstr>49　感染症情報</vt:lpstr>
      <vt:lpstr>50 食品回収</vt:lpstr>
      <vt:lpstr>50　食品表示</vt:lpstr>
      <vt:lpstr>50 残留農薬　等 </vt:lpstr>
      <vt:lpstr>'49　感染症情報'!Print_Area</vt:lpstr>
      <vt:lpstr>'50  衛生訓話'!Print_Area</vt:lpstr>
      <vt:lpstr>'50　ノロウイルス関連情報 '!Print_Area</vt:lpstr>
      <vt:lpstr>'50　海外情報'!Print_Area</vt:lpstr>
      <vt:lpstr>'50　感染症統計'!Print_Area</vt:lpstr>
      <vt:lpstr>'50 残留農薬　等 '!Print_Area</vt:lpstr>
      <vt:lpstr>'50　食中毒記事等 '!Print_Area</vt:lpstr>
      <vt:lpstr>'50 食品回収'!Print_Area</vt:lpstr>
      <vt:lpstr>'50　食品表示'!Print_Area</vt:lpstr>
      <vt:lpstr>'50 残留農薬　等 '!Print_Titles</vt:lpstr>
      <vt:lpstr>'50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2021-12-26T09:28:52Z</dcterms:modified>
</cp:coreProperties>
</file>