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xr:revisionPtr revIDLastSave="0" documentId="13_ncr:1_{11B481B5-1607-4E9F-B006-2DF51AAFCD49}"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48　ノロウイルス関連情報 " sheetId="101" r:id="rId3"/>
    <sheet name="48 衛生教養 " sheetId="104" r:id="rId4"/>
    <sheet name="48　新型コロナウイルス情報" sheetId="82" r:id="rId5"/>
    <sheet name="48　食中毒記事等 " sheetId="29" r:id="rId6"/>
    <sheet name="48 海外情報" sheetId="31" r:id="rId7"/>
    <sheet name="48　感染症統計" sheetId="102" r:id="rId8"/>
    <sheet name="47　感染症情報" sheetId="103" r:id="rId9"/>
    <sheet name="48 食品回収" sheetId="60" r:id="rId10"/>
    <sheet name="48　食品表示" sheetId="34" r:id="rId11"/>
    <sheet name="48 残留農薬　等 " sheetId="35" r:id="rId12"/>
  </sheets>
  <definedNames>
    <definedName name="_xlnm._FilterDatabase" localSheetId="2" hidden="1">'48　ノロウイルス関連情報 '!$A$22:$G$75</definedName>
    <definedName name="_xlnm._FilterDatabase" localSheetId="11" hidden="1">'48 残留農薬　等 '!$A$1:$C$1</definedName>
    <definedName name="_xlnm._FilterDatabase" localSheetId="5" hidden="1">'48　食中毒記事等 '!$A$1:$D$1</definedName>
    <definedName name="_xlnm.Print_Area" localSheetId="8">'47　感染症情報'!$A$1:$E$21</definedName>
    <definedName name="_xlnm.Print_Area" localSheetId="2">'48　ノロウイルス関連情報 '!$A$1:$N$84</definedName>
    <definedName name="_xlnm.Print_Area" localSheetId="3">'48 衛生教養 '!$A$1:$M$66</definedName>
    <definedName name="_xlnm.Print_Area" localSheetId="6">'48 海外情報'!$A$1:$C$47</definedName>
    <definedName name="_xlnm.Print_Area" localSheetId="7">'48　感染症統計'!$A$1:$AC$35</definedName>
    <definedName name="_xlnm.Print_Area" localSheetId="11">'48 残留農薬　等 '!$A$1:$A$16</definedName>
    <definedName name="_xlnm.Print_Area" localSheetId="5">'48　食中毒記事等 '!$A$1:$D$30</definedName>
    <definedName name="_xlnm.Print_Area" localSheetId="9">'48 食品回収'!$A$1:$E$65</definedName>
    <definedName name="_xlnm.Print_Area" localSheetId="10">'48　食品表示'!$A$1:$N$19</definedName>
    <definedName name="_xlnm.Print_Titles" localSheetId="11">'48 残留農薬　等 '!$1:$1</definedName>
    <definedName name="_xlnm.Print_Titles" localSheetId="5">'48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9" i="78" l="1"/>
  <c r="B17" i="78"/>
  <c r="B15" i="78"/>
  <c r="B16" i="78"/>
  <c r="B9" i="78" l="1"/>
  <c r="C13" i="78" l="1"/>
  <c r="B13" i="78"/>
  <c r="B10" i="78" l="1"/>
  <c r="P19" i="102" l="1"/>
  <c r="AC17" i="102"/>
  <c r="N17" i="102"/>
  <c r="AC16" i="102"/>
  <c r="N16" i="102"/>
  <c r="AC15" i="102"/>
  <c r="N15" i="102"/>
  <c r="AC14" i="102"/>
  <c r="N14" i="102"/>
  <c r="AC13" i="102"/>
  <c r="N13" i="102"/>
  <c r="AC12" i="102"/>
  <c r="N12" i="102"/>
  <c r="AC11" i="102"/>
  <c r="N11" i="102"/>
  <c r="AC10" i="102"/>
  <c r="N10" i="102"/>
  <c r="AC9" i="102"/>
  <c r="N9" i="102"/>
  <c r="AC8" i="102"/>
  <c r="N8" i="102"/>
  <c r="AC7" i="102"/>
  <c r="N7"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N14" i="82" l="1"/>
  <c r="K14" i="82"/>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2"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<sst xmlns="http://schemas.openxmlformats.org/spreadsheetml/2006/main" count="730" uniqueCount="499">
  <si>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</si>
  <si>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</si>
  <si>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</si>
  <si>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</si>
  <si>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</si>
  <si>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</si>
  <si>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</si>
  <si>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</si>
  <si>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</si>
  <si>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</si>
  <si>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</si>
  <si>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</si>
  <si>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</si>
  <si>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</si>
  <si>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</si>
  <si>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</si>
  <si>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</si>
  <si>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</si>
  <si>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</si>
  <si>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</si>
  <si>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12-18年月平均</t>
    <rPh sb="5" eb="6">
      <t>ネン</t>
    </rPh>
    <rPh sb="6" eb="9">
      <t>ツキヘイキン</t>
    </rPh>
    <phoneticPr fontId="5"/>
  </si>
  <si>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</si>
  <si>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</si>
  <si>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</si>
  <si>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</si>
  <si>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</si>
  <si>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</si>
  <si>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</si>
  <si>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</si>
  <si>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</si>
  <si>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</si>
  <si>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</si>
  <si>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</si>
  <si>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</si>
  <si>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</si>
  <si>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</si>
  <si>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</si>
  <si>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</si>
  <si>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</si>
  <si>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ノロウイルス指数平年並</t>
    <rPh sb="6" eb="8">
      <t>シスウ</t>
    </rPh>
    <rPh sb="8" eb="10">
      <t>ヘイネン</t>
    </rPh>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</si>
  <si>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</si>
  <si>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</si>
  <si>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</si>
  <si>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</si>
  <si>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</si>
  <si>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</si>
  <si>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</si>
  <si>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</si>
  <si>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</si>
  <si>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</si>
  <si>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</si>
  <si>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</si>
  <si>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</si>
  <si>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</si>
  <si>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</si>
  <si>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</si>
  <si>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</si>
  <si>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</si>
  <si>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</si>
  <si>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</si>
  <si>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</si>
  <si>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</si>
  <si>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</si>
  <si>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</si>
  <si>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</si>
  <si>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</si>
  <si>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</si>
  <si>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</si>
  <si>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</si>
  <si>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</si>
  <si>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</si>
  <si>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</si>
  <si>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</si>
  <si>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</si>
  <si>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</si>
  <si>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</si>
  <si>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</si>
  <si>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</si>
  <si>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</si>
  <si>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</si>
  <si>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</si>
  <si>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</si>
  <si>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</si>
  <si>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</si>
  <si>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</si>
  <si>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</si>
  <si>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</si>
  <si>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</si>
  <si>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</si>
  <si>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</si>
  <si>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</si>
  <si>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</si>
  <si>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</si>
  <si>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</si>
  <si>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</si>
  <si>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</si>
  <si>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</si>
  <si>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</si>
  <si>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</si>
  <si>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</si>
  <si>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</si>
  <si>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</si>
  <si>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</si>
  <si>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</si>
  <si>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</si>
  <si>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</si>
  <si>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</si>
  <si>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</si>
  <si>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</si>
  <si>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</si>
  <si>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</si>
  <si>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</si>
  <si>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</si>
  <si>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</si>
  <si>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</si>
  <si>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</si>
  <si>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</si>
  <si>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</si>
  <si>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</si>
  <si>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</si>
  <si>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</si>
  <si>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</si>
  <si>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</si>
  <si>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</si>
  <si>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</si>
  <si>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</si>
  <si>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</si>
  <si>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</si>
  <si>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</si>
  <si>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</si>
  <si>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</si>
  <si>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</si>
  <si>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</si>
  <si>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</si>
  <si>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</si>
  <si>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</si>
  <si>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</si>
  <si>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</si>
  <si>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</si>
  <si>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</si>
  <si>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</si>
  <si>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</si>
  <si>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</si>
  <si>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</si>
  <si>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</si>
  <si>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</si>
  <si>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</si>
  <si>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</si>
  <si>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</si>
  <si>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</si>
  <si>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</si>
  <si>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</si>
  <si>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</si>
  <si>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</si>
  <si>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</si>
  <si>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</si>
  <si>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</si>
  <si>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</si>
  <si>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</si>
  <si>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</si>
  <si>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</si>
  <si>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</si>
  <si>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</si>
  <si>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</si>
  <si>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</si>
  <si>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</si>
  <si>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</si>
  <si>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</si>
  <si>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</si>
  <si>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</si>
  <si>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</si>
  <si>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</si>
  <si>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</si>
  <si>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</si>
  <si>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</si>
  <si>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</si>
  <si>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</si>
  <si>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ノロウイルスは流行していません</t>
    <rPh sb="7" eb="9">
      <t>リュウコウ</t>
    </rPh>
    <phoneticPr fontId="5"/>
  </si>
  <si>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</si>
  <si>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</si>
  <si>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</si>
  <si>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</si>
  <si>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</si>
  <si>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</si>
  <si>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</si>
  <si>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</si>
  <si>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</si>
  <si>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</si>
  <si>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</si>
  <si>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</si>
  <si>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</si>
  <si>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</si>
  <si>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</si>
  <si>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</si>
  <si>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</si>
  <si>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</si>
  <si>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</si>
  <si>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</si>
  <si>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</si>
  <si>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9"/>
  </si>
  <si>
    <t>ドイツ</t>
    <phoneticPr fontId="109"/>
  </si>
  <si>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</si>
  <si>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</si>
  <si>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9"/>
  </si>
  <si>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</si>
  <si>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</si>
  <si>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9"/>
  </si>
  <si>
    <t>3.  地域住民、同居者の参加団体に感染者が確認された段階</t>
    <phoneticPr fontId="109"/>
  </si>
  <si>
    <t>2021年</t>
  </si>
  <si>
    <t>2021年</t>
    <phoneticPr fontId="5"/>
  </si>
  <si>
    <t>日本</t>
    <rPh sb="0" eb="2">
      <t>ニホン</t>
    </rPh>
    <phoneticPr fontId="109"/>
  </si>
  <si>
    <t>・長期間休業に対する対策　従業員のケア</t>
    <phoneticPr fontId="109"/>
  </si>
  <si>
    <t>　</t>
    <phoneticPr fontId="109"/>
  </si>
  <si>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9"/>
  </si>
  <si>
    <t>PCR検査確認</t>
    <rPh sb="3" eb="5">
      <t>ケンサ</t>
    </rPh>
    <rPh sb="5" eb="7">
      <t>カクニン</t>
    </rPh>
    <phoneticPr fontId="109"/>
  </si>
  <si>
    <t>無症状なら１週間経過と就業制限</t>
    <rPh sb="0" eb="3">
      <t>ムショウジョウ</t>
    </rPh>
    <rPh sb="6" eb="8">
      <t>シュウカン</t>
    </rPh>
    <rPh sb="8" eb="10">
      <t>ケイカ</t>
    </rPh>
    <rPh sb="11" eb="13">
      <t>シュウギョウ</t>
    </rPh>
    <rPh sb="13" eb="15">
      <t>セイゲン</t>
    </rPh>
    <phoneticPr fontId="109"/>
  </si>
  <si>
    <t>★</t>
    <phoneticPr fontId="109"/>
  </si>
  <si>
    <t>★PCR+</t>
    <phoneticPr fontId="109"/>
  </si>
  <si>
    <t>保健所　　       医療機関</t>
    <phoneticPr fontId="109"/>
  </si>
  <si>
    <t>行動履歴整理</t>
    <rPh sb="0" eb="2">
      <t>コウドウ</t>
    </rPh>
    <rPh sb="2" eb="4">
      <t>リレキ</t>
    </rPh>
    <rPh sb="4" eb="6">
      <t>セイリ</t>
    </rPh>
    <phoneticPr fontId="109"/>
  </si>
  <si>
    <r>
      <rPr>
        <sz val="13"/>
        <color theme="0"/>
        <rFont val="ＭＳ Ｐゴシック"/>
        <family val="3"/>
        <charset val="128"/>
      </rPr>
      <t>南アフリカ</t>
    </r>
    <rPh sb="0" eb="1">
      <t>ミナミ</t>
    </rPh>
    <phoneticPr fontId="5"/>
  </si>
  <si>
    <t xml:space="preserve"> </t>
    <phoneticPr fontId="16"/>
  </si>
  <si>
    <t xml:space="preserve"> </t>
    <phoneticPr fontId="109"/>
  </si>
  <si>
    <t>厚生労働省：国内の発生状況など
https://www.mhlw.go.jp/stf/covid-19/kokunainohasseijoukyou.html#h2_1
厚生労働省：データからわかる－新型コロナウイルス感染症情報－
https：//covid19.mhlw.go.jp/</t>
    <phoneticPr fontId="109"/>
  </si>
  <si>
    <t>https://www.mhlw.go.jp/stf/covid-19/kokunainohasseijoukyou.html#h2_1</t>
    <phoneticPr fontId="109"/>
  </si>
  <si>
    <t>厚生労働省：データからわかる－新型コロナウイルス感染症情報－</t>
    <phoneticPr fontId="109"/>
  </si>
  <si>
    <t xml:space="preserve">
</t>
    <phoneticPr fontId="109"/>
  </si>
  <si>
    <t>https：//covid19.mhlw.go.jp/</t>
    <phoneticPr fontId="109"/>
  </si>
  <si>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</si>
  <si>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</si>
  <si>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</si>
  <si>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</si>
  <si>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</si>
  <si>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9"/>
  </si>
  <si>
    <t>インド変異株、南アフリカ変異株の動向に注意しましょう</t>
    <rPh sb="3" eb="6">
      <t>ヘンイカブ</t>
    </rPh>
    <rPh sb="7" eb="8">
      <t>ミナミ</t>
    </rPh>
    <rPh sb="12" eb="15">
      <t>ヘンイカブ</t>
    </rPh>
    <rPh sb="16" eb="18">
      <t>ドウコウ</t>
    </rPh>
    <rPh sb="19" eb="21">
      <t>チュウイ</t>
    </rPh>
    <phoneticPr fontId="109"/>
  </si>
  <si>
    <r>
      <rPr>
        <sz val="13"/>
        <color theme="0"/>
        <rFont val="Inherit"/>
        <family val="2"/>
      </rPr>
      <t>スペイン</t>
    </r>
    <phoneticPr fontId="109"/>
  </si>
  <si>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</si>
  <si>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9"/>
  </si>
  <si>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</si>
  <si>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</si>
  <si>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</si>
  <si>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カナダ</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</si>
  <si>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</si>
  <si>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</si>
  <si>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</si>
  <si>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</si>
  <si>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タイトル (表示ミスで回収が目立ちました!!)</t>
    <rPh sb="6" eb="8">
      <t>ヒョウジ</t>
    </rPh>
    <rPh sb="11" eb="13">
      <t>カイシュウ</t>
    </rPh>
    <rPh sb="14" eb="16">
      <t>メダ</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</si>
  <si>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9"/>
  </si>
  <si>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</si>
  <si>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</si>
  <si>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　　　新型コロナウイルス感染予防の効果</t>
    <rPh sb="3" eb="5">
      <t>シンガタ</t>
    </rPh>
    <rPh sb="12" eb="14">
      <t>カンセン</t>
    </rPh>
    <rPh sb="14" eb="16">
      <t>ヨボウ</t>
    </rPh>
    <rPh sb="17" eb="19">
      <t>コウカ</t>
    </rPh>
    <phoneticPr fontId="5"/>
  </si>
  <si>
    <t>　　2020年はかつてない感染カーブ</t>
    <rPh sb="6" eb="7">
      <t>ネン</t>
    </rPh>
    <rPh sb="13" eb="15">
      <t>カンセン</t>
    </rPh>
    <phoneticPr fontId="5"/>
  </si>
  <si>
    <t>今週「上昇」</t>
    <rPh sb="0" eb="2">
      <t>コンシュウ</t>
    </rPh>
    <rPh sb="3" eb="5">
      <t>ジョウショウ</t>
    </rPh>
    <phoneticPr fontId="5"/>
  </si>
  <si>
    <t>1月</t>
    <rPh sb="1" eb="2">
      <t>ガツ</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</si>
  <si>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</si>
  <si>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</si>
  <si>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</si>
  <si>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</si>
  <si>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</si>
  <si>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</si>
  <si>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</si>
  <si>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皆様  週刊情報2021-44を配信いたします</t>
    <phoneticPr fontId="5"/>
  </si>
  <si>
    <t>北海道</t>
    <rPh sb="0" eb="3">
      <t>ホッカイドウ</t>
    </rPh>
    <phoneticPr fontId="109"/>
  </si>
  <si>
    <t>平年並み</t>
    <rPh sb="0" eb="3">
      <t>ヘイネンナ</t>
    </rPh>
    <phoneticPr fontId="5"/>
  </si>
  <si>
    <t xml:space="preserve">腸チフス
</t>
    <rPh sb="0" eb="1">
      <t>チョウレイカンセンチイキ</t>
    </rPh>
    <phoneticPr fontId="5"/>
  </si>
  <si>
    <t>腸チフス1例 感染地域：インド</t>
    <phoneticPr fontId="109"/>
  </si>
  <si>
    <r>
      <t xml:space="preserve">世界的な第三波の大型感染は終息を迎えている。
・第一波　中国武漢発　全世界的な流行期　　2020/3-2021/3
・第二波　イギリス・南アフリカ変異株による欧州流行　2021/3-6
・第三波　δインド変異株による東南アジア・中東流行　2021/7-
</t>
    </r>
    <r>
      <rPr>
        <b/>
        <sz val="20"/>
        <color rgb="FFFF0000"/>
        <rFont val="ＭＳ Ｐゴシック"/>
        <family val="3"/>
        <charset val="128"/>
        <scheme val="minor"/>
      </rPr>
      <t>10月末よりリバウンドで現在　　　週400万人以上の新規感染状態となっている。週600万人で第四波と判定</t>
    </r>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2" eb="133">
      <t>ガツ</t>
    </rPh>
    <rPh sb="133" eb="134">
      <t>マツ</t>
    </rPh>
    <rPh sb="142" eb="144">
      <t>ゲンザイ</t>
    </rPh>
    <rPh sb="147" eb="148">
      <t>シュウ</t>
    </rPh>
    <rPh sb="151" eb="153">
      <t>マンニン</t>
    </rPh>
    <rPh sb="153" eb="155">
      <t>イジョウ</t>
    </rPh>
    <rPh sb="156" eb="160">
      <t>シンキカンセン</t>
    </rPh>
    <rPh sb="160" eb="162">
      <t>ジョウタイ</t>
    </rPh>
    <rPh sb="169" eb="170">
      <t>シュウ</t>
    </rPh>
    <rPh sb="173" eb="175">
      <t>マンニン</t>
    </rPh>
    <rPh sb="176" eb="178">
      <t>ダイヨン</t>
    </rPh>
    <rPh sb="178" eb="179">
      <t>ナミ</t>
    </rPh>
    <rPh sb="180" eb="182">
      <t>ハンテイ</t>
    </rPh>
    <phoneticPr fontId="109"/>
  </si>
  <si>
    <t>2021/46週</t>
    <phoneticPr fontId="5"/>
  </si>
  <si>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t>
    <phoneticPr fontId="16"/>
  </si>
  <si>
    <t>8．衛生教養</t>
    <rPh sb="2" eb="4">
      <t>エイセイ</t>
    </rPh>
    <rPh sb="4" eb="6">
      <t>キョウヨウ</t>
    </rPh>
    <phoneticPr fontId="5"/>
  </si>
  <si>
    <t>2021/47週</t>
    <phoneticPr fontId="5"/>
  </si>
  <si>
    <t>※2021年 第47週（11/22～11/28） 現在</t>
    <phoneticPr fontId="5"/>
  </si>
  <si>
    <t xml:space="preserve">高知市保健所は3日、市内の保育所で1～3日にかけて園児19人、職員2人の計21人が嘔吐（おうと）などの症状を訴え、そのうち1人の園児からノロウイルスが検出されたと発表した。県内でのノロウイルス集団感染は今年9月以降で初めて。市保健所によると21人は全員軽症で、快方に向かっている。感染原因はわかって…
</t>
    <phoneticPr fontId="109"/>
  </si>
  <si>
    <t>毎日新聞</t>
    <rPh sb="0" eb="2">
      <t>マイニチ</t>
    </rPh>
    <rPh sb="2" eb="4">
      <t>シンブン</t>
    </rPh>
    <phoneticPr fontId="109"/>
  </si>
  <si>
    <t>県内ではこのところ、ノロウイルスなど感染性胃腸炎の患者が急増しています。これから冬にかけてさらに流行する可能性があることから、石川県は手洗いなどの基本的な感染対策などを心がけるよう呼びかけています。</t>
    <phoneticPr fontId="109"/>
  </si>
  <si>
    <t>NHK</t>
    <phoneticPr fontId="109"/>
  </si>
  <si>
    <t>佐賀県は３日、伊万里保健福祉事務所管内の保育所で、感染性胃腸炎が集団発生したと発表した。１１月２０日から１２月２日までに園児４６人と職員１人の計４７人が嘔吐（おうと）や下痢の症状を訴えた。このうち園児３人からノロウイルスが検出された。入院が必要な重症者はいない。　県健康増進課によると、１日に保育所から保健所に連絡があり、２日に実施した検査で園児３人からノロウイルス検出が確認された。同課は「冬場は流行しやすい時期。手洗いの徹底や食材などは十分な加熱を」と呼びかけている。</t>
    <phoneticPr fontId="109"/>
  </si>
  <si>
    <t>佐賀新聞</t>
    <rPh sb="0" eb="4">
      <t>サガシンブン</t>
    </rPh>
    <phoneticPr fontId="109"/>
  </si>
  <si>
    <t>　県保健福祉部は30日、県南健康福祉センター管内の障害者施設で、ノロウイルスを原因とする感染性胃腸炎が集団発生したと発表した。</t>
    <phoneticPr fontId="109"/>
  </si>
  <si>
    <t>下野新聞</t>
    <rPh sb="0" eb="2">
      <t>シモノ</t>
    </rPh>
    <rPh sb="2" eb="4">
      <t>シンブン</t>
    </rPh>
    <phoneticPr fontId="109"/>
  </si>
  <si>
    <t>【G721】 　ルテインかぼちゃ（スライス）　ルテイン　　光による刺激から目を保護するとされる網膜(黄斑部)色素量を増加させる
【G712】 　の～りんのあま姫　　　　　　　リコピン　　　血中LDLコレステロールを低下させる
　　　</t>
    <phoneticPr fontId="16"/>
  </si>
  <si>
    <t xml:space="preserve"> GⅡ　48週　0例</t>
    <rPh sb="9" eb="10">
      <t>レイ</t>
    </rPh>
    <phoneticPr fontId="5"/>
  </si>
  <si>
    <t>管理レベル「2」　</t>
    <phoneticPr fontId="5"/>
  </si>
  <si>
    <t>レベルアップしました</t>
    <phoneticPr fontId="109"/>
  </si>
  <si>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</si>
  <si>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</si>
  <si>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レベル2</t>
    <phoneticPr fontId="5"/>
  </si>
  <si>
    <t>2021年は例年の感染カーブに戻りつつあります。</t>
    <rPh sb="4" eb="5">
      <t>ネン</t>
    </rPh>
    <rPh sb="6" eb="8">
      <t>レイネン</t>
    </rPh>
    <rPh sb="9" eb="11">
      <t>カンセン</t>
    </rPh>
    <rPh sb="15" eb="16">
      <t>モド</t>
    </rPh>
    <phoneticPr fontId="109"/>
  </si>
  <si>
    <t>食中毒情報　(12/6-12/12)</t>
    <rPh sb="0" eb="3">
      <t>ショクチュウドク</t>
    </rPh>
    <rPh sb="3" eb="5">
      <t>ジョウホウ</t>
    </rPh>
    <phoneticPr fontId="5"/>
  </si>
  <si>
    <t>海外情報　(12/6-12/12)</t>
    <rPh sb="0" eb="2">
      <t>カイガイ</t>
    </rPh>
    <rPh sb="2" eb="4">
      <t>ジョウホウ</t>
    </rPh>
    <phoneticPr fontId="5"/>
  </si>
  <si>
    <t>食品リコール・回収情報　　(12/6-12/12)</t>
    <rPh sb="0" eb="2">
      <t>ショクヒン</t>
    </rPh>
    <rPh sb="7" eb="9">
      <t>カイシュウ</t>
    </rPh>
    <rPh sb="9" eb="11">
      <t>ジョウホウ</t>
    </rPh>
    <phoneticPr fontId="5"/>
  </si>
  <si>
    <t>食品表示　(12/6-12/12)</t>
    <rPh sb="0" eb="2">
      <t>ショクヒン</t>
    </rPh>
    <rPh sb="2" eb="4">
      <t>ヒョウジ</t>
    </rPh>
    <phoneticPr fontId="5"/>
  </si>
  <si>
    <t>機能性表示食12/12現在　4,799品目です　(A18,A89,A178,A217を除く)</t>
    <phoneticPr fontId="16"/>
  </si>
  <si>
    <t>残留農薬　(12/6-12/12)</t>
    <rPh sb="0" eb="2">
      <t>ザンリュウ</t>
    </rPh>
    <rPh sb="2" eb="3">
      <t>ノウ</t>
    </rPh>
    <rPh sb="3" eb="4">
      <t>ヤク</t>
    </rPh>
    <phoneticPr fontId="5"/>
  </si>
  <si>
    <t>静岡県島田市立総合医療センターの院内保育所で、0歳の赤ちゃんを含む25人がノロウイルスに感染したことがわかりました。　島田市立総合医療センターによりますと、6日から9日までの間に院内保育所「さくらんぼ園」に通う23人の園児と職員2人が嘔吐や下痢などの症状を訴えました。検査の結果、ノロウイルスに感染していることが判明しました。現在は全員、快方に向かっているということです。</t>
    <phoneticPr fontId="109"/>
  </si>
  <si>
    <t>静岡朝日テレビ</t>
    <rPh sb="0" eb="2">
      <t>シズオカ</t>
    </rPh>
    <rPh sb="2" eb="4">
      <t>アサヒ</t>
    </rPh>
    <phoneticPr fontId="109"/>
  </si>
  <si>
    <t>12月9日横浜市教育委員会は、神奈川県横浜市港南区東永谷２丁目１−１の市立南高校の２年生１７人が修学旅行先で下痢やおう吐などの症状を訴えたと発表しました。うち７人が入院し、４人は病院での簡易検査でノロウイルスの陽性判定が出た。</t>
    <phoneticPr fontId="109"/>
  </si>
  <si>
    <t xml:space="preserve">生活 - はてなブログ </t>
    <phoneticPr fontId="109"/>
  </si>
  <si>
    <t>　千葉県は8日、習志野市内の保育園で、ノロウイルスによる感染性胃腸炎の集団感染が発生したと発表しました。　県によりますと、6日、習志野市内の保育園から習志野保健所に対し、複数の園児と職員が胃腸炎の症状を訴え欠席しているとの連絡があり、保健所が園児と職員の便を検査したところ、ノロウイルスを検出したということです。</t>
    <phoneticPr fontId="109"/>
  </si>
  <si>
    <t>千葉テレビ</t>
    <rPh sb="0" eb="2">
      <t>チバ</t>
    </rPh>
    <phoneticPr fontId="109"/>
  </si>
  <si>
    <t>ノロウイルス集団感染 一関市内認定こども園｜Iwanichi Online 岩手日日新聞社 
Iwanichi Online 岩手日日新聞社 
県医療政策室は７日、一関市内の認定こども園（園児９７人、職員２７人）でノロウイルスによる感染性胃腸炎の集団発生があったと発表した。</t>
    <phoneticPr fontId="109"/>
  </si>
  <si>
    <t>岩手日日新聞社</t>
    <rPh sb="0" eb="2">
      <t>イワテ</t>
    </rPh>
    <rPh sb="2" eb="4">
      <t>ニチニチ</t>
    </rPh>
    <rPh sb="4" eb="6">
      <t>シンブン</t>
    </rPh>
    <rPh sb="6" eb="7">
      <t>シャ</t>
    </rPh>
    <phoneticPr fontId="109"/>
  </si>
  <si>
    <t xml:space="preserve"> GⅡ　47週　2例</t>
    <rPh sb="6" eb="7">
      <t>シュウ</t>
    </rPh>
    <phoneticPr fontId="5"/>
  </si>
  <si>
    <t>未就学児の7施設の給食で食中毒　149人に症状　ウェルシュ菌が原因　受託会社を一部営業停止処分に</t>
    <phoneticPr fontId="16"/>
  </si>
  <si>
    <t>長野県</t>
    <rPh sb="0" eb="3">
      <t>ナガノケン</t>
    </rPh>
    <phoneticPr fontId="16"/>
  </si>
  <si>
    <t>長野放送</t>
    <rPh sb="0" eb="4">
      <t>ナガノホウソウ</t>
    </rPh>
    <phoneticPr fontId="16"/>
  </si>
  <si>
    <t>未就学児の7施設の給食で食中毒　149人に症状　ウェルシュ菌が原因　受託会社を一部営業停止処分に
受託給食を手がける長野市の「デリックちくま」が調理した「おかず」を食べた10歳未満の未就学児ら149人が下痢・腹痛などの軽い食中毒の症状を訴えていたことがわかりました。長野市保健所は、ウェルシュ菌による食中毒と断定し、この事業者をきょうから3日間、一部営業停止処分にしました。原因のおかずは、12月1日に調理され、長野市内など7つの未就学児施設の給食で食べられました。
配送時の温度管理が不十分だったとみられています。
患者は全員、回復したということです。</t>
    <phoneticPr fontId="16"/>
  </si>
  <si>
    <t>https://www.nbs-tv.co.jp/news/articles/2021121000000004.php</t>
    <phoneticPr fontId="16"/>
  </si>
  <si>
    <t>報道発表資料　学校給食用牛乳の提供停止について（第二報）</t>
    <phoneticPr fontId="16"/>
  </si>
  <si>
    <t>大阪市</t>
    <rPh sb="0" eb="3">
      <t>オオサカシ</t>
    </rPh>
    <phoneticPr fontId="16"/>
  </si>
  <si>
    <t>大阪市公表</t>
    <rPh sb="0" eb="3">
      <t>オオサカシ</t>
    </rPh>
    <rPh sb="3" eb="5">
      <t>コウヒョウ</t>
    </rPh>
    <phoneticPr fontId="16"/>
  </si>
  <si>
    <t>1　牛乳の異変が確認された学校　　小学校4校（東住吉区2校、平野区2校）　　中学校1校（東住吉区）
2　牛乳の異変が確認された学校における児童生徒の健康状態　　　腹痛などの体調不良を訴えた児童生徒は21名です。
　うち1名が令和3年12月9日（木曜日）に、体調不良のため欠席していますが、牛乳喫食との関連性について現在確認できていません。
3　その他
　令和3年12月9日（木曜日）以降の給食には、当該牛乳供給事業者が製造した牛乳の提供を停止し、原因が判明するまでの間、他の牛乳供給事業者が製造した牛乳を提供します。　関係機関と連携し、引き続き、原因を調査しています。</t>
    <phoneticPr fontId="16"/>
  </si>
  <si>
    <t>https://www.city.osaka.lg.jp/hodoshiryo/kyoiku/0000551330.html</t>
    <phoneticPr fontId="16"/>
  </si>
  <si>
    <t>スーパーで購入のアジ刺し身で男性腹痛…アニサキス食中毒の「予防法」とは</t>
    <phoneticPr fontId="16"/>
  </si>
  <si>
    <t>和歌山県</t>
    <rPh sb="0" eb="4">
      <t>ワカヤマケン</t>
    </rPh>
    <phoneticPr fontId="16"/>
  </si>
  <si>
    <t>読売新聞</t>
    <rPh sb="0" eb="4">
      <t>ヨミウリシンブン</t>
    </rPh>
    <phoneticPr fontId="16"/>
  </si>
  <si>
    <t>和歌山市保健所は、同市神前のスーパー「フードセンタープライスカット神前店」で５日に購入したアジの刺し身を食べた男性（４０歳代）が、寄生虫のアニサキスによる食中毒を発症したと発表した。腹痛と吐き気の症状が出たが、回復に向かっているという。同保健所は、店内の鮮魚介類の調理加工を８日の１日間、営業停止処分とした。アニサキスは体長約２センチ。サバやアジ、イカなどに寄生する。６０度で１分、または７０度以上で加熱するか、マイナス２０度以下で２４時間以上冷凍すれば予防できるという。</t>
    <phoneticPr fontId="16"/>
  </si>
  <si>
    <t>https://topics.smt.docomo.ne.jp/article/yomiuri/region/20211209-567-OYT1T50073?fm=topics</t>
    <phoneticPr fontId="16"/>
  </si>
  <si>
    <t>宮崎県</t>
    <rPh sb="0" eb="3">
      <t>ミヤザキケン</t>
    </rPh>
    <phoneticPr fontId="16"/>
  </si>
  <si>
    <t>宮崎市公表</t>
    <rPh sb="0" eb="3">
      <t>ミヤザキシ</t>
    </rPh>
    <rPh sb="3" eb="5">
      <t>コウヒョウ</t>
    </rPh>
    <phoneticPr fontId="16"/>
  </si>
  <si>
    <t>食中毒患者の症状の概要（カンピロバクター）</t>
    <phoneticPr fontId="16"/>
  </si>
  <si>
    <t>１ 食中毒患者の症状の概要（令和３年１１月２８日１７時現在）
・喫 食 者 ２３名(男性９名、女性１４名）（２５～６７歳）
・患 者 １１名（男性５名、女性６名）（２５～６７歳）
・入 院 １名（１１月２７日に退院し、快方に向かっている）
・喫 食 日 令和３年１１月１３日（土）
・発症年月日 令和３年１１月１５日（月）８時００分～１１月１８日（木）１０時００分
平均：喫食後６８時間３０分
・症 状 下痢（１１名）、腹痛（８名）、発熱（４名）
２ 提供されたメニュー
肉刺し盛り合わせ（炙りを含む）、ささみと茄子の和風とろろサラダ、チーズそぼろ、豚巻き半熟
玉子、だし巻き玉子、海老マヨ、せせりの炭火焼き、お寿司、デザート、釜飯
３ 食中毒発生状況
令和３年中に宮崎市で発生した食中毒の状況（本件を除く）
・事件数１０件 患者４４名（患者数は未確定）
・カンピロバクター属菌による食中毒 事件数３件 患者３７名（患者数は未確定）
※７件のうち６件はアニサキス、１件は植物性自然毒（シュウ酸カルシウム）
４ 飲食店の方々へ
加熱用の鶏肉を鶏刺しなどの生食用として提供しないようにお願いします。</t>
    <phoneticPr fontId="16"/>
  </si>
  <si>
    <t>https://www.city.miyazaki.miyazaki.jp/fs/6/4/2/6/5/9/_/642659.pdf</t>
    <phoneticPr fontId="16"/>
  </si>
  <si>
    <t>福井市の飲食店で食中毒、胃からアニサキス　ブリの刺し身やだだみ酢食事</t>
    <phoneticPr fontId="16"/>
  </si>
  <si>
    <t>福井市</t>
    <rPh sb="0" eb="3">
      <t>フクイシ</t>
    </rPh>
    <phoneticPr fontId="16"/>
  </si>
  <si>
    <t>福井新聞</t>
    <rPh sb="0" eb="4">
      <t>フクイシンブン</t>
    </rPh>
    <phoneticPr fontId="16"/>
  </si>
  <si>
    <t>福井県の福井市保健所は１２月３日、同市中央１丁目の飲食店でブリの刺し身やだだみ酢などを食べた県外の６０代男性が胃痛や吐き気などの症状を訴え、食中毒と断定したと発表した。胃から魚介類に寄生するアニサキスが見つかった。男性は入院しておらず、回復に向かっているという。⇒毒キノコをパスタの具に、男女が食中毒発症
⇒福井県内の感染症に関するニュースはこちら
　市は食品衛生法に基づき、同店を３日の１日間、営業停止処分とした。市によると、男性は１日の夕食で同店を夫婦で利用し、２日未明に症状が出て医療機関で受診した。</t>
    <phoneticPr fontId="16"/>
  </si>
  <si>
    <t>https://www.fukuishimbun.co.jp/articles/-/1449960</t>
    <phoneticPr fontId="16"/>
  </si>
  <si>
    <t>徳島・美馬市のカフェの弁当で5人が食中毒　4日間の営業停止</t>
    <phoneticPr fontId="16"/>
  </si>
  <si>
    <t>徳島県</t>
    <phoneticPr fontId="16"/>
  </si>
  <si>
    <t>徳島新聞</t>
    <rPh sb="0" eb="4">
      <t>トクシマシンブン</t>
    </rPh>
    <phoneticPr fontId="16"/>
  </si>
  <si>
    <t>県は4日、美馬市脇町猪尻のカフェダイニング「Link　Point　SAIRAI」で調理された弁当を食べた30～50代の男性5人が嘔吐（おうと）などの症状を訴え、店と患者から食中毒の原因となるセレウス菌を検出したと発表した。入院者はいない。
　県安全衛生課によると、5人は11月30日、昼食に店で調理された弁当を食べ、嘔吐などの症状が出たため同日午後5時ごろに美馬保健所に報告。5人を診察した医師から今月4日、保健所に連絡があり、食中毒と分かった。県は4～7日の4日間、営業停止処分とした。店は1日から自主休業している。　県は、セレウス菌による食中毒予防として▽食品を保存する場合は8度以下か55度以上にする▽前日調理を避け、室温で放置しない―などの注意を呼び掛けている。</t>
    <phoneticPr fontId="16"/>
  </si>
  <si>
    <t>https://news.yahoo.co.jp/articles/96df8d7fc9a1d453b322043ac9cc7e9316987662</t>
    <phoneticPr fontId="16"/>
  </si>
  <si>
    <t>回収＆返金/交換</t>
  </si>
  <si>
    <t>志満秀</t>
  </si>
  <si>
    <t>回収＆返金</t>
  </si>
  <si>
    <t>大館北秋田森林組...</t>
  </si>
  <si>
    <t>JALUXエアポ...</t>
  </si>
  <si>
    <t>パタゴニア・イン...</t>
  </si>
  <si>
    <t>トライアルカンパ...</t>
  </si>
  <si>
    <t>回収</t>
  </si>
  <si>
    <t>イトーヨーカ堂</t>
  </si>
  <si>
    <t>東亜トレーディン...</t>
  </si>
  <si>
    <t>相鉄ローゼン</t>
  </si>
  <si>
    <t>JR東日本東北総...</t>
  </si>
  <si>
    <t>CPフーズ</t>
  </si>
  <si>
    <t>合同会社西友</t>
  </si>
  <si>
    <t>サミット</t>
  </si>
  <si>
    <t>サンワールド</t>
  </si>
  <si>
    <t>イオンビッグ</t>
  </si>
  <si>
    <t>オーケー</t>
  </si>
  <si>
    <t>ユニー</t>
  </si>
  <si>
    <t>丸貞蒲鉾</t>
  </si>
  <si>
    <t>旬のかまぼこ 白 特定原材料名(卵)表示欠落</t>
  </si>
  <si>
    <t>霧島酒造</t>
  </si>
  <si>
    <t>発酵あまさけ 白麹仕込み 一部に異物</t>
  </si>
  <si>
    <t>GamesWor...</t>
  </si>
  <si>
    <t>Bounca The Squig Limited Edition Plush 部品外れる恐れ</t>
  </si>
  <si>
    <t>オークワ</t>
  </si>
  <si>
    <t>国産豚使用生餃子20個 裏面シール添加物一部かすれ</t>
  </si>
  <si>
    <t>イオン</t>
  </si>
  <si>
    <t>トップバリュ 減の恵み きざみねぎ 一部消費期限表示欠落</t>
  </si>
  <si>
    <t>海部東農業協同組...</t>
  </si>
  <si>
    <t>ほうれんそう 一部残留農薬基準超え</t>
  </si>
  <si>
    <t>マリンフード</t>
  </si>
  <si>
    <t>モッツァレラミックスチーズ160ｇ 賞味期限,原産地表示一部欠落</t>
  </si>
  <si>
    <t>都商事</t>
  </si>
  <si>
    <t>漬物（爽口开味菜） アレルゲン(小麦,大豆)表示欠落</t>
  </si>
  <si>
    <t>セントラルフーズ...</t>
  </si>
  <si>
    <t>豚肉と根菜の黒酢和えキット 一部封入ソース誤り</t>
  </si>
  <si>
    <t>武蔵新城店 ピザ２商品 ラベル互い違いでアレルゲン表示欠落</t>
  </si>
  <si>
    <t>米福</t>
  </si>
  <si>
    <t>おろしソースチキンカツとそぼろご飯弁当 アレルギー表示欠落</t>
  </si>
  <si>
    <t>こだわりの頑固屋...</t>
  </si>
  <si>
    <t>国産味噌汁の具 アレルギー(小麦)表示欠落</t>
  </si>
  <si>
    <t>八島食品</t>
  </si>
  <si>
    <t>いか人参 一部アレルゲン(小麦,大豆)表示欠落</t>
  </si>
  <si>
    <t>紀文食品</t>
  </si>
  <si>
    <t>切れてるだし巻玉子,厚焼玉子 一部アレルゲン表記欠落</t>
  </si>
  <si>
    <t>永山店 鹿児島 かつおたたき(刺身用・解凍) ラベル誤貼付</t>
  </si>
  <si>
    <t>花ノ木店 タルタルチキン南蛮 ソースかけ間違い</t>
  </si>
  <si>
    <t>高島屋</t>
  </si>
  <si>
    <t>低糖度ジャム(アプリコット) 一部中身がオレンジジャム</t>
  </si>
  <si>
    <t>イチマル食品加工...</t>
  </si>
  <si>
    <t>板付かまぼこ 特選 中小板 赤,白 (小麦)表示欠落</t>
  </si>
  <si>
    <t>石見食品</t>
  </si>
  <si>
    <t>うれしい値ね！厚揚げ2枚 一部消費期限誤記載</t>
  </si>
  <si>
    <t>いもや 和真</t>
  </si>
  <si>
    <t>蜜焼き芋ブリュレ 一部賞味期限,保存方法誤表示</t>
  </si>
  <si>
    <t>清水商事</t>
  </si>
  <si>
    <t>中山店 焼きししゃもみりん 賞味期限,加工日誤表示</t>
  </si>
  <si>
    <t>浪漫亭</t>
  </si>
  <si>
    <t>浪漫亭 徳用パリッと生餃子 一部消費期限誤表示</t>
  </si>
  <si>
    <t>さつま揚、野菜揚、たまねぎ天 一部(卵)表記欠落</t>
  </si>
  <si>
    <t>匠スティック 一部(卵)表記欠落</t>
  </si>
  <si>
    <t>とりせん</t>
  </si>
  <si>
    <t>小鳥店 塩干魚介類 一部消費期限シール誤表示</t>
  </si>
  <si>
    <t>マックスバリュ西...</t>
  </si>
  <si>
    <t>もちもち水餃子 アレルゲン(卵,ゼラチン)表示欠落</t>
  </si>
  <si>
    <t>鈴屋</t>
  </si>
  <si>
    <t>鈴屋 甘納糖2商品 賞味期限誤記載</t>
  </si>
  <si>
    <t>平和堂</t>
  </si>
  <si>
    <t>アル・プラザ近江八幡 国産鶏つくねチーズ焼 (卵,乳成分)表示欠落</t>
  </si>
  <si>
    <t>回収＆交換</t>
  </si>
  <si>
    <t>ながうし農産加工...</t>
  </si>
  <si>
    <t>館鼻岸壁朝市 ブルーベリージュース 一部食品表示欠落</t>
  </si>
  <si>
    <t>琉球飼料</t>
  </si>
  <si>
    <t>沖縄県産鶏卵 ミックス卵 一部賞味期限誤印字</t>
  </si>
  <si>
    <t>富士シティオ</t>
  </si>
  <si>
    <t>佐原店 骨まで食べられるやわらかい煮魚 さば味噌煮 賞味期限誤表示</t>
  </si>
  <si>
    <t>志満秀 海老の多の詩一部 食品表示シール欠落</t>
  </si>
  <si>
    <t>大館北秋田森林組合 きのこづくし 保存方法誤表記</t>
  </si>
  <si>
    <t>BLUE SKY中部空港店 乗り物サポート 賞味期限切れ</t>
  </si>
  <si>
    <t>パタゴニア APRICOT＋ALMOND BAR カビ発生の恐れ</t>
  </si>
  <si>
    <t>トライアル出水黄金店 水産3商品 保存温度誤表記</t>
  </si>
  <si>
    <t>帯広店 松阪牛ももステーキ用 一部アレルゲン表示欠落</t>
  </si>
  <si>
    <t>クリームチーズキンパ,７種具材の野菜キンパ 表示ラベル誤貼付</t>
  </si>
  <si>
    <t>コロッケ(かにとベシャメル, 知床どりのクリーミー) ラベル誤貼付</t>
  </si>
  <si>
    <t>チャンピオンカレー甘口,中辛 要冷蔵を一部常温販売</t>
  </si>
  <si>
    <t>Ｖセレクトあんまん 賞味期限誤印字</t>
  </si>
  <si>
    <t>松川店 カレーパン 一部ラベル誤添付で(鶏肉,豚肉)表示欠落</t>
  </si>
  <si>
    <t>石神井台店 広島地御前産かきのみそ鍋 ラベル誤貼付</t>
  </si>
  <si>
    <t>きなこ棒 賞味期限内の一部にカビ</t>
  </si>
  <si>
    <t>ハンバーグカレードリア ラベル誤貼付で(えび)表記欠落</t>
  </si>
  <si>
    <t>上田中央店 よくばりミックス弁当 一部(さけ)表記欠落</t>
  </si>
  <si>
    <t>デニッシュブレッド 一部(卵,乳成分,大豆)表示欠落</t>
  </si>
  <si>
    <t>パリパリとしたチョコロール 要冷蔵を一部常温販売</t>
  </si>
  <si>
    <t>2021年第47週（11月22日〜 11月28日）</t>
    <phoneticPr fontId="5"/>
  </si>
  <si>
    <t>結核例189</t>
    <phoneticPr fontId="5"/>
  </si>
  <si>
    <t xml:space="preserve">腸管出血性大腸菌感染症40例（有症者12例、うちHUS なし）
感染地域：国内27例、国内・国外不明13例
国内の感染地域：‌埼玉県9例、群馬県2例、東京都2例、北海道1例、宮城県1例、山形県1例、神奈川県1例、富山県1例、愛知県1例、岡山県1例、佐賀県1例、熊本県1例、    国内（都道府県不明）5例
</t>
    <phoneticPr fontId="109"/>
  </si>
  <si>
    <t>血清型・毒素型：‌O26 VT1（12例）、O157 VT1・VT2（6例）、O26 VT2（1例）、O128 VT1・VT2（1例）、
O128 VT1（1例）、O91 VT1（1例）、O115VT1（1例）、O124 VT2（1例）、O157 VT2（1例）、
その他・不明（15例）
累積報告数：2,945例（有症者1,876例、うちHUS 55例．死亡2例）</t>
    <phoneticPr fontId="109"/>
  </si>
  <si>
    <t xml:space="preserve">年齢群：‌1歳（1例）、2歳（2例）、4歳（1例）、6歳（1例）、8歳（2例）、
10代（3例）、20代（11例）、30代（7例）、40代（4例）、50代（3例）、
60代（2例）、70代（1例．死亡）、80代（1例）、90代以上（1例）
</t>
    <phoneticPr fontId="109"/>
  </si>
  <si>
    <t>E型肝炎8例 感染地域（感染源）：‌千葉県1例（豚肉）、神奈川県1例（不明）、愛知県1例（豚肉）、滋賀県1例（不明）、
国内（都道府県不明）2例（不明2例）、
国内・国外不明2例（豚レバー1例、不明1例）</t>
    <phoneticPr fontId="109"/>
  </si>
  <si>
    <t>レジオネラ症42例（肺炎型41例、ポンティアック型1例）
感染地域：‌埼玉県5例、北海道3例、茨城県3例、宮城県2例、神奈川県2例、新潟県2例、福井県2例、愛知県2例、兵庫県2例、岡山県2例、秋田県1例、栃木県1例、群馬県1例、千葉県1例、東京都1例、 石川県1例、岐阜県1例、大阪府1例、奈良県1例、島根県1例、山口県1例、熊本県1例、
国内・国外不明5例
年齢群：‌40代（1例）、50代（8例）、60代（13例）、70代（9例）、80代（7例）、90代以上（4例）
累積報告数：1,949例</t>
    <phoneticPr fontId="109"/>
  </si>
  <si>
    <t>アメーバ赤痢6例（腸管アメーバ症5例、腸管外アメーバ症1例）
感染地域：‌兵庫県2例、愛知県1例、大阪府1例、国内（都道府県不明）1例、国内・国外不明1例
感染経路：‌性的接触2例（異性間1例、異性/同性間1例）、経口感染1例、不明3例</t>
    <phoneticPr fontId="109"/>
  </si>
  <si>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t>
    </r>
    <r>
      <rPr>
        <b/>
        <sz val="18"/>
        <color rgb="FFFF0000"/>
        <rFont val="ＭＳ Ｐゴシック"/>
        <family val="2"/>
        <charset val="128"/>
      </rPr>
      <t>　</t>
    </r>
    <r>
      <rPr>
        <b/>
        <sz val="18"/>
        <color rgb="FFFF0000"/>
        <rFont val="Arial"/>
        <family val="2"/>
      </rPr>
      <t>2</t>
    </r>
    <r>
      <rPr>
        <b/>
        <sz val="18"/>
        <color rgb="FFFF0000"/>
        <rFont val="ＭＳ Ｐゴシック"/>
        <family val="2"/>
        <charset val="128"/>
      </rPr>
      <t>回数接種　　ワクチン接種率             接種率が頭落ち状態</t>
    </r>
    <r>
      <rPr>
        <b/>
        <sz val="18"/>
        <color rgb="FFFF0000"/>
        <rFont val="Arial"/>
        <family val="2"/>
      </rPr>
      <t xml:space="preserve">
12</t>
    </r>
    <r>
      <rPr>
        <b/>
        <sz val="18"/>
        <color rgb="FFFF0000"/>
        <rFont val="ＭＳ Ｐゴシック"/>
        <family val="2"/>
        <charset val="128"/>
      </rPr>
      <t>月9日（木）</t>
    </r>
    <r>
      <rPr>
        <b/>
        <sz val="18"/>
        <color rgb="FFFF0000"/>
        <rFont val="Arial"/>
        <family val="2"/>
      </rPr>
      <t xml:space="preserve">    100,036,244	     97,941,682</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83.4</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回接種に関しては、すでに81.6</t>
    </r>
    <r>
      <rPr>
        <b/>
        <sz val="18"/>
        <color rgb="FFFF0000"/>
        <rFont val="Arial"/>
        <family val="2"/>
      </rPr>
      <t>%</t>
    </r>
    <r>
      <rPr>
        <b/>
        <sz val="18"/>
        <color rgb="FFFF0000"/>
        <rFont val="ＭＳ Ｐゴシック"/>
        <family val="2"/>
        <charset val="128"/>
      </rPr>
      <t>程度、</t>
    </r>
    <r>
      <rPr>
        <b/>
        <sz val="18"/>
        <color rgb="FFFF0000"/>
        <rFont val="Arial"/>
        <family val="2"/>
      </rPr>
      <t xml:space="preserve">	
----------------------------------------------------------------------------------------    </t>
    </r>
    <rPh sb="64" eb="67">
      <t>シュヨウコク</t>
    </rPh>
    <rPh sb="67" eb="68">
      <t>チュウ</t>
    </rPh>
    <rPh sb="76" eb="78">
      <t>ガンバ</t>
    </rPh>
    <rPh sb="79" eb="80">
      <t>ハジマンカイガンバ</t>
    </rPh>
    <rPh sb="137" eb="138">
      <t>カイ</t>
    </rPh>
    <rPh sb="173" eb="175">
      <t>セッシュ</t>
    </rPh>
    <rPh sb="175" eb="176">
      <t>リツ</t>
    </rPh>
    <rPh sb="177" eb="178">
      <t>アタマ</t>
    </rPh>
    <rPh sb="178" eb="179">
      <t>オ</t>
    </rPh>
    <rPh sb="180" eb="182">
      <t>ジョウタイ</t>
    </rPh>
    <rPh sb="248" eb="251">
      <t>カイセッシュ</t>
    </rPh>
    <rPh sb="252" eb="253">
      <t>カン</t>
    </rPh>
    <rPh sb="265" eb="267">
      <t>テイド</t>
    </rPh>
    <phoneticPr fontId="109"/>
  </si>
  <si>
    <t>中国、ＴＰＰに意欲＝日米欧は警戒感</t>
    <phoneticPr fontId="16"/>
  </si>
  <si>
    <t>中国は世界貿易機関（ＷＴＯ）を中心とする多角的貿易体制の維持を掲げつつ、地域間の枠組みへの参画も重視している。今年９月には日本が主導する環太平洋連携協定（ＴＰＰ）への加入を申請。来年１月に発効するアジア太平洋１５カ国の地域的な包括的経済連携（ＲＣＥＰ）でも、圧倒的な存在感を背景に主導権の確保を狙っているとみられ、日米欧などが警戒感を強めている。
　中国は昨年、難航していたＲＣＥＰの交渉をまとめ上げたほか、欧州連合（ＥＵ）との投資協定も合意にこぎ着けるなど、通商協議での成功に自信を深めている。貿易黒字や直接投資で膨らんだ巨額の外貨準備を後ろ盾に、独自の巨大経済圏構想「一帯一路」も推進、影響力の拡大を図っている。
　中国の切り札は巨大な国内市場だ。習近平国家主席は「世界で最も潜在力のある大市場」と自画自賛。昨年のモノの輸入額は２兆５７０億ドル（約２３０兆円）と日本の３倍以上に達する。また、世界の対中直接投資も拡大が続いており、今年１～１０月の投資額は前年同期比１８％増加。米中のデカップリング（分断）が取り沙汰される中、外国企業の中国進出や事業拡大の動きはむしろ加速している。ただ、中国の台頭に逆風も強まっている。米国は同盟国とともに「中国包囲網」の構築を急いでおり、半導体のサプライチェーン（供給網）再編などが候補に挙がる。ＥＵとの投資協定は、新疆ウイグル自治区での人権問題をめぐってＥＵが承認手続きを凍結、棚上げ状態となった。米国が離脱したＴＰＰも中国加入のハードルは高く、国有企業改革に加え、環境や労働などの問題でも大幅な譲歩を求められるのは確実。早期の交渉入りは困難とみられている。</t>
    <phoneticPr fontId="16"/>
  </si>
  <si>
    <t>https://newspicks.com/news/6447034/body/</t>
    <phoneticPr fontId="16"/>
  </si>
  <si>
    <t>中国</t>
    <rPh sb="0" eb="2">
      <t>チュウゴク</t>
    </rPh>
    <phoneticPr fontId="16"/>
  </si>
  <si>
    <t>「日本の天ぷらと冷うどんは最高だ」　米記者が制限下でも楽しんだ極上の日本食セット【東京五輪総集編】</t>
    <phoneticPr fontId="16"/>
  </si>
  <si>
    <t>2021年夏に東京五輪・パラリンピックが開催され、世界のアスリートが熱戦を繰り広げた。1年延期に無観客という未曾有の環境下、多くの海外選手やメディアが舞台裏をSNSで発信。日本文化の魅力を世界に伝えるなど、競技外も盛り上がった。そんな出来事を「東京五輪総集編」と題し、振り返る。今回は、行動制限の中にあった海外記者が楽しんだ日本食だ。コロナ対策が敷かれ、限られた中での写真を公開。「最高に良い」「東京のものはずっと美味しい」などと感想を記載していた。　日本食を楽しんでいた。AP通信のティム・レイノルズ記者は「私が日本滞在中に感じたことをシリーズにして提供していきます」とツイート。投稿したのは冷やしうどんと天丼のセットだ。「日本の天ぷらと冷たいうどんは最高に良い。オリンピックが始まったと感じている」とつづった。
　続く投稿には、苦い思い出も記している。美味しそうなネタが載った出前寿司の写真を掲載。「私が寿司を初めて食べたのは2000年にメッツが主催したワールドシリーズのパーティーのときである。その夜はほぼ食中毒だったと思う」と米国での21年前の出来事を記し、「東京の寿司はそれよりずっと美味しい」とした。　またコンビニで購入したとみられる牛丼の写真も投稿。「ロウリーズ・ザ・プライムリブ（米国で創業のプライムリブ専門店）が好きな人はこの牛丼が何なのか知っている。これは東京バージョンだ」とつづっていた。五輪が開幕する直前から、このように紹介していたレイノルズ記者。当時は行動制限が敷かれる中で、自由に外出もままならない状況だったが、そんな中でも日本の食事は楽しめていたようだ。</t>
    <phoneticPr fontId="16"/>
  </si>
  <si>
    <t>https://news.livedoor.com/article/detail/21315594/</t>
    <phoneticPr fontId="16"/>
  </si>
  <si>
    <t>米国</t>
    <rPh sb="0" eb="2">
      <t>ベイコク</t>
    </rPh>
    <phoneticPr fontId="16"/>
  </si>
  <si>
    <t xml:space="preserve">外食業で値上げの波止まず 政府対策も、年明け以降も継続か - NNA ASIA・台湾・サービス </t>
  </si>
  <si>
    <t xml:space="preserve">欧州・アフリカ地域のソムリエコンクールに日本酒造組合中央会が初参加 ... - 食品産業新聞社 </t>
  </si>
  <si>
    <t>キリンHD ミャンマー事業めぐり 第三者機関に仲裁申し立て | ミャンマー | NHKニュース</t>
  </si>
  <si>
    <t>兼松、インドネシア食品に出資　30億円で: 日本経済新聞</t>
  </si>
  <si>
    <t xml:space="preserve">日本のスーパーを回ってみてびっくり＝「あれもこれも台湾より安い！」―台湾メディア（2021年 ... BIGLOBEニュース </t>
  </si>
  <si>
    <t>英政府、ワイン輸入規制緩和の法改正へ(英国) | ビジネス短信 - ジェトロ</t>
  </si>
  <si>
    <t>https://www.ssnp.co.jp/news/liquor/2021/12/2021-1207-1441-16.html</t>
    <phoneticPr fontId="16"/>
  </si>
  <si>
    <t>https://www3.nhk.or.jp/news/html/20211206/k10013376381000.html</t>
    <phoneticPr fontId="16"/>
  </si>
  <si>
    <t>https://news.biglobe.ne.jp/international/1205/rec_211205_0630123429.html</t>
    <phoneticPr fontId="16"/>
  </si>
  <si>
    <t>https://www.jetro.go.jp/biznews/2021/12/c77073a6060ca04c.html</t>
    <phoneticPr fontId="16"/>
  </si>
  <si>
    <t>https://www.nikkei.com/article/DGXZQOUC063AS0W1A201C2000000/</t>
    <phoneticPr fontId="16"/>
  </si>
  <si>
    <t>https://www.nna.jp/news/show/2273335</t>
    <phoneticPr fontId="16"/>
  </si>
  <si>
    <t>台湾の外食チェーンで、原材料価格の高騰を受けた値上げの動きが一層広がっている。７日には、タイ料理店などを展開する外食大手の瓦城泰統が一部ブランドで価格を引き上げると発表した。外食業界では11月にもファストフード大手などが値上げを発表し、政府は小麦の関税免除といっ…
関連国・地域： 台湾</t>
    <phoneticPr fontId="16"/>
  </si>
  <si>
    <t>台湾</t>
    <rPh sb="0" eb="2">
      <t>タイワン</t>
    </rPh>
    <phoneticPr fontId="16"/>
  </si>
  <si>
    <t>日本酒造組合中央会は、世界ソムリエ協会主催の欧州・アフリカ地域におけるベストソムリエを決める大会「ASI Best Sommelier of Europe &amp; Africa in Cyprus 2021」に初めて参加し、45銘柄、530本の日本酒を本年の主催国であるキプロス共和国へ贈り、34カ国から集まったトップソムリエにむけてセミナーと日本酒の試飲機会を提供。日本酒の多様性や魅力をアピールした。日本酒造組合中央会ではヨーロッパやアフリカ市場に向け日本酒を浸透させるために、ガストロノミーの分野で影響力が高いトップソムリエに向け日本酒の魅力を訴求していくことが必須と考え、今回の参加を決めたとしている。
また、マスタークラスでのセミナーにも「日本酒」のテーマが選出され、日本酒の正しい知識及び、多様な料理とのペアリングにおける可能性について説明された。セミナー講師は前回大会の優勝者、ラトビア出身ソムリエ、ライモンズ・トムソン氏。「約100名が参加し、8銘柄の試飲を通して多くの質問が寄せられ、その関心の高さが伺えた」</t>
    <phoneticPr fontId="16"/>
  </si>
  <si>
    <t>ビール大手のキリンホールディングスは、ミャンマー事業をめぐり、軍と関わりがある現地企業との合弁の解消に向けた交渉が難航していることから、シンガポールにある第三者機関に仲裁の申し立てを行ったと発表しました。ミャンマー事業をめぐって、キリンは、軍関係者の年金の運用などを行う複合企業の「ミャンマー・エコノミック・ホールディングス」と合弁で、現地でビール会社を運営していますが、ことし2月のミャンマー軍によるクーデターを受けて、提携を解消するための交渉を続けていました。しかし、合弁相手が提案を拒否する姿勢を示し、先月には現地の裁判所に対し、合弁会社の清算を一方的に申し立てるなど、交渉は難航していました。
こうした中、キリンは、両社の合弁解消の手続きは公正・適正に行われるべきだとして、6日、シンガポールにあるビジネスでの紛争を仲裁する民間の第三者機関に仲裁の申し立てを行ったと発表しました。キリンによりますと、合弁相手による先の清算の申し立てについては、シンガポールの高等裁判所から手続きの停止を命じる決定が出たということで、今回の仲裁手続きと並行して、合弁相手に対し、申し立てを退けるよう裁判所に求めていく方針です。
キリンはミャンマー事業については今後も続けていく方針で、一連の手続きを通じ、ミャンマー側の不当性を国際社会に訴えるねらいもあるものとみられ、両社の対立が深まっています。</t>
    <phoneticPr fontId="16"/>
  </si>
  <si>
    <t>兼松はインドネシアの食品メーカー、チサルア・マウンテン・デイリー（チモリー）に資本参加する。「チモリー」ブランドの乳製品を生産販売する食品大手で、30億円弱を出資した。インドネシアでの小売りへの販売網を活用し、食品販売の拡大や日系企業の支援をすすめる。
チモリーが6日にインドネシア証券市場に上場したのに際し、株式を一部取得した。出資比率は非公開。チモリーは牛乳やヨーグルトといった乳製品のほか、ソーセージやマヨネーズなどを製造している。傘下の物流企業を通じて、スーパーやコンビニエンスストア、個人商店など5万店の販売先がある。
兼松はチモリーの国内販売網を生かして、他のメーカーやブランドの取り扱いを増やす。このほか、日系の食品メーカーや小売企業が進出した際に、チモリーからの製品調達や卸・物流機能を提供できるよう支援する。チモリーは約2700人の販売員を通じて、乳製品を家庭に宅配するサービスを手掛ける。配送での温度管理技術も提供し、販売拡大を支援する。インドネシアでは所得向上で食の多様化がすすみ、乳製品市場が拡大している。兼松は2012年からチモリーのグループ会社と食品加工で協業していた。今後包括的に提携することで、同国での旺盛な需要を取り込む。</t>
    <phoneticPr fontId="16"/>
  </si>
  <si>
    <t>インドネシア</t>
    <phoneticPr fontId="16"/>
  </si>
  <si>
    <t>2021年11月29日、台湾・聯合新聞網は、日本のスーパーマーケットで売られている食品の値段が安いと台湾のネット上で話題になったことを報じた。
記事は、日本の最低賃金が220台湾ドル（約900円）と台湾の160台湾ドル（約650円）より高く、日本について「物価が高いから給料も多い」という印象を多くの人が持っているとした上で、台湾のネット掲示板PTTにこのほど日本在住のネットユーザーが「実は日本のスーパーで売られている食材の値段は台湾とほぼ変わらないか、むしろ安い」と書き込んだことを紹介した。このユーザーは、日本のスーパーでキャベツ25台湾ドル（約100円）、リンゴ15台湾ドル（約60円）、イチゴ1パック75台湾ドル（約310円）、牛肉100グラム64台湾ドル（約260円）、牛乳1000ミリリットル44台湾ドル（約180円）で販売されていると説明し、「台湾人の収入は日本人より少ないのに物の値段が日本より高いなんて、哀れではないか」とコメントしたという。
このユーザーの書き込みに対して他のユーザーからは「なんと安いのか！うらやましい」「日本は自炊するととても安上がりだよね」「台湾の方が安いのは交通費と医療費ぐらいかな」「われわれの市場より日本のスーパーの方が安いなんて、泣きそう」といった感想が寄せられたという。
一方で「この値段に消費税が加わる」「確かに安いけれど、税込み前の値段だからね」「牛肉と牛乳の比較は当てにならない。日本の酪農業は台湾より何倍も強いから」などの意見も見られたと記事は伝えている。</t>
    <phoneticPr fontId="16"/>
  </si>
  <si>
    <t>英国政府は11月25日、ワイン輸入に関する規制緩和を含むワイン法を変更する意向を発表外部サイトへ、新しいウィンドウで開きますした。今回の発表については、既に一定の方針が示されていたものの、今般、市民からの意見募集（パブリックコメント）期間が終了し、正式に法改正を進める意向を示したものだ。今回の変更は、大きく3つの事項から構成されているが、日本からの輸出にも影響のある1つ目を中心に紹介する。
1つ目は、ワイン輸入に関連する規制緩和、すなわち証明書（VI-1 certificates）の撤廃だ。英国では、EU加盟当時から引き続き、全ての輸入ワインに対して、輸出国の認証機関による成分などの同証明書の添付を必須としてきた。ただし、EUからの輸入に関しては、英国のEU離脱（ブレグジット）移行期間終了後から2021年12月まで、暫定的に同証明書を不要としてきたところだ。英国政府は2021年7月に、全ての国からのワインの輸入に対して恒久的な撤廃の意向外部サイトへ、新しいウィンドウで開きますを示していたが、今般の意見募集を踏まえ、正式に法改正を進めることを表明した。
英国政府は、同証明書の発行手続きは、輸入者にとってもコストがかかる一方、品質や安全性に関する十分意味のある証明にはなっていないとし、今回の撤廃により、英国のワイン産業ではワイン1瓶当たり10ペンス、ワイン産業・消費者全体では年間1億3,000万ポンド（約196億3,000万円、1ポンド＝約151円）のコストが削減されるとしている。意見募集の中では、アルコール摂取に関連する健康問題の改善を目指す非営利団体の英国アルコール健康連盟が、コストが下がり、アルコール摂取が容易となることで、アルコールに起因する病気の増加を懸念している。一方、業界団体のワイン・スピリッツ販売協会は、7月の意向発表の時点で、既に歓迎の意思外部サイトへ、新しいウィンドウで開きますを示していた。なお、意見募集の中でも議論されているとおり、本内容は、グレートブリテン島のみに適用され、北アイルランドや、EUには適用されない。したがって、グレートブリテン島に輸入して、EUへ再輸出あるいは北アイルランドへ移出する場合、引き続き、同証明書の添付が必須となる。今回、そのほかには、2つ目として、EU・英国間の貿易協力協定（TCA）に適応するためのロット表示に関する法改正、3つ目として、英国の表示規則に対応するためのEU事業者に対する移行期間の設定も、同様に意見応募期間を終え、法改正に進むことが発表された。
英国政府は、これらの変更について、議会承認の状況によるものの、2022年1月1日の施行を目指すとしている。</t>
    <phoneticPr fontId="16"/>
  </si>
  <si>
    <t>英国</t>
    <rPh sb="0" eb="2">
      <t>エイコク</t>
    </rPh>
    <phoneticPr fontId="16"/>
  </si>
  <si>
    <t>ミャンマー</t>
    <phoneticPr fontId="16"/>
  </si>
  <si>
    <t>欧州・アフリカ地域</t>
    <phoneticPr fontId="16"/>
  </si>
  <si>
    <t>【ごまの原料事情】アフリカ白ごまが高騰、中国の輸入量は過去最高を更新か/伊藤忠食糧食糧素材部大豆・胡麻課 藤岡香菜子氏インタビュー</t>
    <phoneticPr fontId="16"/>
  </si>
  <si>
    <t>世界のごまの需給バランスは大枠では均衡を保っているように見える。しかし、2つの要因でマーケットはおかしな動きをしている。
 一番大きな要因は、白ごま主産地の一つであるエチオピアの内戦激化だ。2020年11月から始まった内戦が長期化し、2021年11月2日、政府は全土に国家非常事態宣言を出した。内戦の影響は北部だけでなく、都市部、全土に及んでいる。エチオピアリスクから、スーダン産を購買する動きがあった矢先、スーダンでもクーデターが発生し、リスクが高まった。相場は3日間隔で100ドル上下動するなど、安定性が見られない。オファーがきても、数日の猶予もなく即日決定を求められる状況。この高値はしばらく続きそうだ。
もう一つの要因が、インドの残留農薬問題(エチレンオキシド)の影響だ。EU(欧州連合)がインドからアフリカへシフトし、アフリカから皮むきごまを買うようになった。皮むきごまは付加価値がつく。これもアフリカ産の価格が下がらない要因だ。この現象は中米(メキシコ、グアテマラ)でも起きており、数量が不足している。通常のナチュラルごまのオファーが出にくくなっており、中米も価格が上がってきている。2021年は、高騰している他の穀物への転作もかなりあったが、ごまをうまく作付けしてくれた。もしも転作が続いていたら、パニックの様相を呈していただろう。日本の加工ごまメーカーの原料在庫事情は各社により異なるが、ほとんどのメーカーは、これから高い原料を買わなければならないだろう。さらに為替の円安も大打撃だ。メーカーは今後、製品価格の値上げを検討せざるをえないだろう。
 ごまの最大の輸入国である中国は2021年、白ごまを大減産している。生産量は例年25万t～30万tだが、新穀は15万tに届かないと見られている。11月8日時点の港湾在庫は20万tとしっかり持っているが、月7万tを使用することから、3カ月分に相当する。2022年2月の旧正月に向けて、アフリカ産を輸入しないと中国も間に合わない。2020年の中国の輸入量は100万tと過去最高を記録した。2021年も100万t以上となる可能性は高い。相場は、アフリカ産は昨年1，300ドル～1，400ドル、2021年は1，800ドル弱へ上昇、中米は2020年1，600ドル、2021年は2，400ドルに達した上に、皮むきごまが2，980ドルまで上昇しており、3，000ドルの可能性もある。アフリカ産に関しては、産地に選別機を導入し、搾油ごまから食品レベルを得ることができれば、価格の上昇も落ち着くと考えている。しかしコロナの影響で機器を導入できないため、時間はかかる。国内の市場開拓に向けての取り組みでは、「ごまの日(11月5日)」をSNSでインフルエンサーに拡散してもらい、一定の効果があった。今後も地道に取り組み、ごまの認知度アップに貢献したい。</t>
    <phoneticPr fontId="16"/>
  </si>
  <si>
    <t>https://news.yahoo.co.jp/articles/f7145d6c902b7e716966aea59e968d6cbb1a11c9</t>
    <phoneticPr fontId="16"/>
  </si>
  <si>
    <t>国産蜂蜜から発がん性疑惑の農薬を検出</t>
    <phoneticPr fontId="16"/>
  </si>
  <si>
    <t>約30サンプルを分析
問題の除草剤は米モンサント（2018年に独バイエルが買収）が開発したグリホサート。世界的に使用量が増えているが、国際保健機関（WHO）傘下の国際がん研究機関（IARC）は2015年、「ヒトに対しておそらく発がん性がある」と発表した。
米国では、モンサントやバイエルを相手取ったがん患者らによる巨額訴訟が相次いでおり、現地からの報道によれば、先月にはカリフォルニア州最高裁が、グリホサートを使用し続けた影響でがんを発症したと主張する夫婦に8620万ドル（約97億4000万円）を支払うよう命じた控訴審の判決を支持する決定を下している。日本でも、ニュージーランド産の人気高級蜂蜜からグリホサートが検出されたことが昨年、ニュースとなったが、その後、アルゼンチン産やカナダ産などの蜂蜜からも相次いで検出され、一部の商品が店頭から回収されるなどの騒ぎに発展した。
蜂蜜の安全性に対する懸念が強まる中、一般社団法人農民連食品分析センターは、国内の養蜂家などからの依頼を受け、昨年７月から今年11月にかけて、合計約30種類の国産蜂蜜を検査した。同センターの八田純人所長は、「そもそもグリホサートに関しては、まとまった形の残留検査は国内ではこれまであまり行われておらず、ましてや、国産蜂蜜を対象としたグリホサートの残留検査で、これほどサンプル数の多い検査は初めてではないか」と話す。
輸入蜂蜜より高い検出率
同センターではこのほど、依頼者の同意を得た12検体のデータを公表。全体の75％にあたる９検体からグリホサートが検出された。このうち２検体は国の定めた残留基準である0.01ppmを上回り、最高は基準値の10倍の0.10ppmだった。残留基準は食品によって異なるが、食品衛生法は、農薬が基準値を超えて残留している食品の販売や輸入を禁止している。八田所長によると、未公表分の検出率や基準値超えの割合も、公表分とほぼ同じという。75％という検出率は、輸入蜂蜜と比べても高い。全国はちみつ公正取引協議会と全日本はちみつ協同組合が昨年調査したとされる業界の内部資料によると、輸入蜂蜜からのグリホサートの検出率は、アルゼンチン産こそ77％と国産より高いが、他は、カナダ産47％、ニュージーランド産20％、ハンガリー産０％など、軒並み国産の検出率を下回っている。</t>
    <phoneticPr fontId="16"/>
  </si>
  <si>
    <t>https://news.yahoo.co.jp/byline/inosehijiri/20211207-00271626</t>
    <phoneticPr fontId="16"/>
  </si>
  <si>
    <t>残留基準値を超過した農産物の発生のお知らせとお詫び</t>
    <phoneticPr fontId="16"/>
  </si>
  <si>
    <t>１. 経過
(1) 当該「ほうれんそう」について検査したところ、残留農薬基準を超える農薬成分が検出されました。
(2) 検査結果：当該食品から、殺虫剤として使用される農薬「エトフェンプロックス」が、残留基準値である0.01ppmを超過し、0.05ppm検出されました。
(3) 結果判明日：令和３年１１月２９日
２. 出荷状況
(1) 出荷場所：ＪＡ海部東　甚目寺支店
(2) 出荷数量： ３４箱（６ｋｇ/箱）　※令和３年１１月１１日出荷分
３．原因　　現在調査中です。
４. 商品の回収
(1) 回収対象：令和３年１１月１１日に出荷したもの（生産者番号030233）
(2) 回収方法
出荷先の卸売会社様、お取引先様を通じて回収いたします。
５. 健康への影響
食品安全委員会が設定したエトフェンプロックスの一日許容摂取量（ADI）が0.031mg/㎏体重/日であることから、体重50㎏の人が当該ほうれんそうを毎日約31㎏食べ続けても健康に悪影響がないと考えます。</t>
    <phoneticPr fontId="16"/>
  </si>
  <si>
    <t>https://www.ja-amahigashi.or.jp/campaign/11328/</t>
    <phoneticPr fontId="16"/>
  </si>
  <si>
    <t>ツカモトコーポレーション／機能性表示食品の通販開始／テレビを軸に３年内に１０億円へ （2021年12月9日号）</t>
    <phoneticPr fontId="16"/>
  </si>
  <si>
    <t>ツカモトコーポレーションのエイム事業部はこのほど、機能性表示食品の通販事業に乗り出した。機能性表示食品「トモニスタート」シリーズ３製品の販売を開始、ランニングプロデューサーの坂本雄次氏が監修を行うことで差別化を図っている。３年以内に年商１０億円を目指す。
　「トモニスタート」のコンセプトは「一緒ならできる。一緒だからつづく」。坂本トレーナーの生き方にならい、健康的な身体づくりをすることで前向きな人生をもたらすのが狙いだ。
　販売する商品は「歩く力をサポート」「中性脂肪の減少をサポート」「目と脳のサポート」という機能性表示食品３製品。「シニアになると普段の食生活では採りづらくなる素材を選んだ」（エイム事業部）と話す。素材にもこだわり「歩く力をサポート」に配合する「Ｎ―アセチルグルコサミン」は、植物由来成分を採用している。
　まずはＢＳ・ＣＳ放送で訴求していき、受注につなげる。今後は、サプリメント以外で訴求する商品も投入していく考え。
　「エイム事業部」は１９年４月のグループ再編に伴い、子会社だった「ツカモトエイム」を吸収合併し、ツカモトコーポレーションの事業部として設置した。従来から通販企業に対して健康・美容雑貨などを卸売してきた実績をもとに「消費者と直接コミュニケーションをとる目的」（同社）で直販事業を開始することを決めたという。
　今年からテレビショッピングを開始。お笑い芸人が出演し、全国のメーカーを開拓して、商品販売を展開している。</t>
    <phoneticPr fontId="16"/>
  </si>
  <si>
    <t>株式会社五橋水産における生鮮水産物の不適正表示に対する措置について</t>
    <phoneticPr fontId="16"/>
  </si>
  <si>
    <t>本日、農林水産省は株式会社五橋水産（本社：熊本県天草市今釜町10番31－2号グリーンハイツ福山2号C。法人番号9330001025962。）における生鮮水産物あさりの原産地の不適正表示に対し、食品表示法に基づき、下記農林水産省プレスリリースのとおり指示を行いましたのでお知らせします。
＜参考＞
令和3年12月8日 農林水産省プレスリリース
https://www.maff.go.jp/j/press/syouan/kansa/211208.html</t>
    <phoneticPr fontId="16"/>
  </si>
  <si>
    <t>国産味噌汁の具 アレルギー(小麦)表示欠落</t>
    <phoneticPr fontId="16"/>
  </si>
  <si>
    <t xml:space="preserve"> 「むね肉」に疲労軽減成分　奥美濃古地鶏、機能性表示食品に認定</t>
    <phoneticPr fontId="16"/>
  </si>
  <si>
    <t>食品加工販売の岐阜アグリフーズ（岐阜県山県市高富）の生産する県産地鶏「奥美濃古地鶏」の胸肉が、一時的な疲労感を軽減する効果があるとして、消費者庁の「機能性表示食品」に認められた。鶏肉が認められるのは全国で２例目。
　同社は県内の奥美濃古地鶏のシェア９割を誇り、１平方メートル当たり１０羽以下の環境で、抗生物質や抗菌製剤を一切使用しない飼料で育てている。胸肉には抗酸化作用のあるイミダゾールジペプチドと呼ばれる成分が多く含まれ、毎日、胸肉を４０グラム食べ続けることで疲労軽減の効果を得られることが専門家の研究で明らかになっている。
　同社は、もも肉に比べて需要の少ない胸肉をＰＲしようと、約７年前からこの成分に注目。生鮮食品の機能性表示食品のコンサルティングを手掛ける「野菜で健康研究所」（愛知県一宮市）と協力して含有量を分析するなどし、「奥美濃古地鶏むね肉」、同社の独自ブランド鶏「清流美どりむね肉」の２品目で認定を受けた。
　今年８月から岐阜、愛知の一部スーパーで機能性表示食品として販売されているほか、１１月２９日から自社のオンラインショップでも販売を始めた。後藤康晴専務は「胸肉にしかない健康効果を多くの人に宣伝し、毎日おいしく食べてもらうための新しいレシピも提案していきたい」と話している。</t>
    <phoneticPr fontId="16"/>
  </si>
  <si>
    <t>マンダム スプレー108万本を自主回収へ 子どもに健康被害</t>
    <phoneticPr fontId="16"/>
  </si>
  <si>
    <t>大阪に本社がある化粧品メーカーのマンダムは、頭皮のにおいを防ぐためのスプレーを使用した際、卵アレルギーのある子どもへの健康被害が確認されたことから、同じ成分が含まれる5種類のスプレー、合わせて108万本を自主回収すると発表しました。自主回収の対象となるのは、頭皮のにおいを防ぐスプレーとして販売されていた「マンダム モワトレ 薬用デオドラントショット」と「ルシード 薬用 頭皮とカラダのデオドラントジェットスプレー」で、香りや容量の異なる合わせて5種類です。会社によりますと、去年3月からことし9月にかけて、卵アレルギーのある当時2歳から10歳までの合わせて3人の子どもが、スプレーに含まれる卵白に由来する成分を吸い込むなどして、呼吸困難やじんましんなどの健康被害を起こしたということです。会社では、去年3月に最初の健康被害が確認されたあと、製品の裏面などで卵アレルギーの人は使用を控えるよう注意喚起していましたが、ことし9月に3例目の被害が報告されたことから、自主回収することを決めたということです。回収の対象は、試供品も含めて合わせて108万本に上ります。
マンダムは「多大なご迷惑と心配をおかけしておわび申し上げます」として、商品の使用を取りやめるよう呼びかけています。</t>
    <phoneticPr fontId="16"/>
  </si>
  <si>
    <t>国産味噌汁の具 アレルギー(小麦)表示欠落
リコールプラス2021年12月7日 09:52
Tweet
2021年12月5日迄に販売した「国産味噌汁の具」において、アレルギー表示の欠落が判明したため、回収する。これまで健康被害の報告はない。原材料名に小麦の表示が必要となるが、回収商品については、枠外に巻麩は成分に小麦を含むとの明記があるが厳密に食品表示法違反にあたる為。(R+編集部)
【発　表　日】2021/12/06
【企　業　名】こだわりの頑固屋
【キーワード】味噌汁の具、アレルギー、表示欠落、原材料名、小麦
【 ジャンル 】食品
【 関連情報 】
https://ifas.mhlw.go.jp/faspub/_link.do?i=IO_S020502&amp;p=RCL20...---
【お問い合せ】
 ■詳細はこちら■その他の情報はこちら</t>
    <phoneticPr fontId="16"/>
  </si>
  <si>
    <t>かつらぎ町のこども園で、ノロウイルスの集団感染が確認されました。
今月１日から１０日まで園児２６人と職員２人が嘔吐や下痢などの症状を訴え、県環境衛生センターが園児の便を検査して１０人中７人からノロウイルスが検出されました。
１０日現在の有症者は７人で重症者はなく快方に向かっているということです。
県健康推進課はこども園に二次感染予防策を指導しました。</t>
    <phoneticPr fontId="109"/>
  </si>
  <si>
    <t>テレビ和歌山</t>
    <rPh sb="3" eb="6">
      <t>ワカヤマ</t>
    </rPh>
    <phoneticPr fontId="109"/>
  </si>
  <si>
    <t>今週の新型コロナ 新規感染者数　世界で436万人(対前週の増加に対して6万人増加)　</t>
    <rPh sb="0" eb="2">
      <t>コンシュウ</t>
    </rPh>
    <rPh sb="9" eb="15">
      <t>シンキカンセンシャスウ</t>
    </rPh>
    <rPh sb="22" eb="24">
      <t>マンニン</t>
    </rPh>
    <rPh sb="25" eb="26">
      <t>タイ</t>
    </rPh>
    <rPh sb="26" eb="28">
      <t>ゼンシュウ</t>
    </rPh>
    <rPh sb="29" eb="31">
      <t>ゾウカ</t>
    </rPh>
    <rPh sb="32" eb="33">
      <t>タイ</t>
    </rPh>
    <rPh sb="36" eb="37">
      <t>マン</t>
    </rPh>
    <rPh sb="37" eb="38">
      <t>ニン</t>
    </rPh>
    <rPh sb="38" eb="40">
      <t>ゾウカ</t>
    </rPh>
    <phoneticPr fontId="5"/>
  </si>
  <si>
    <t xml:space="preserve">
世界の新規感染者数: 436万人で感染拡大 　世界は第4波に入る。
北半球の平均気温が下がってきているのでリバウンド　第4波がはじまるか心配。</t>
    <rPh sb="1" eb="3">
      <t>セカイ</t>
    </rPh>
    <rPh sb="4" eb="6">
      <t>シンキ</t>
    </rPh>
    <rPh sb="6" eb="10">
      <t>カンセンシャスウ</t>
    </rPh>
    <rPh sb="15" eb="17">
      <t>マンニン</t>
    </rPh>
    <rPh sb="18" eb="22">
      <t>カンセンカクダイ</t>
    </rPh>
    <rPh sb="24" eb="26">
      <t>セカイ</t>
    </rPh>
    <rPh sb="27" eb="28">
      <t>ダイ</t>
    </rPh>
    <rPh sb="29" eb="30">
      <t>ハ</t>
    </rPh>
    <rPh sb="31" eb="32">
      <t>ハイ</t>
    </rPh>
    <rPh sb="35" eb="38">
      <t>キタハンキュウ</t>
    </rPh>
    <rPh sb="39" eb="43">
      <t>ヘイキンキオン</t>
    </rPh>
    <rPh sb="44" eb="45">
      <t>サ</t>
    </rPh>
    <rPh sb="60" eb="61">
      <t>ダイ</t>
    </rPh>
    <rPh sb="62" eb="63">
      <t>ナミ</t>
    </rPh>
    <rPh sb="69" eb="71">
      <t>シンパイ</t>
    </rPh>
    <phoneticPr fontId="5"/>
  </si>
  <si>
    <t>Reported 12/12　 8:22 (前週より436万人増加) 　　世界は感染　減少ペースだが下げ止まり</t>
    <rPh sb="22" eb="24">
      <t>ゼンシュウ</t>
    </rPh>
    <rPh sb="23" eb="24">
      <t>シュウ</t>
    </rPh>
    <rPh sb="24" eb="25">
      <t>ゼンシュウ</t>
    </rPh>
    <rPh sb="29" eb="31">
      <t>マンニン</t>
    </rPh>
    <rPh sb="31" eb="32">
      <t>ゾウ</t>
    </rPh>
    <rPh sb="32" eb="33">
      <t>カ</t>
    </rPh>
    <rPh sb="37" eb="39">
      <t>セカイ</t>
    </rPh>
    <rPh sb="40" eb="42">
      <t>カンセン</t>
    </rPh>
    <rPh sb="43" eb="45">
      <t>ゲンショウ</t>
    </rPh>
    <rPh sb="50" eb="51">
      <t>サ</t>
    </rPh>
    <rPh sb="52" eb="53">
      <t>ド</t>
    </rPh>
    <phoneticPr fontId="5"/>
  </si>
  <si>
    <t>新型指定感染症情報  新規死者数 85</t>
    <rPh sb="0" eb="2">
      <t>シンガタ</t>
    </rPh>
    <rPh sb="2" eb="4">
      <t>シテイ</t>
    </rPh>
    <rPh sb="4" eb="7">
      <t>カンセンショウ</t>
    </rPh>
    <rPh sb="7" eb="9">
      <t>ジョウホウ</t>
    </rPh>
    <rPh sb="11" eb="13">
      <t>シンキ</t>
    </rPh>
    <rPh sb="13" eb="16">
      <t>シシャスウ</t>
    </rPh>
    <phoneticPr fontId="5"/>
  </si>
  <si>
    <t>今週のニュース（Noroｖｉｒｕｓ）　(12/6-12/12)</t>
    <rPh sb="0" eb="2">
      <t>コンシュウ</t>
    </rPh>
    <phoneticPr fontId="5"/>
  </si>
  <si>
    <r>
      <t>食の安全を目指す　</t>
    </r>
    <r>
      <rPr>
        <sz val="18"/>
        <color indexed="8"/>
        <rFont val="ＭＳ Ｐゴシック"/>
        <family val="3"/>
        <charset val="128"/>
      </rPr>
      <t>④　行動を起こすことが大切</t>
    </r>
    <rPh sb="0" eb="1">
      <t>ショク</t>
    </rPh>
    <rPh sb="2" eb="4">
      <t>アンゼン</t>
    </rPh>
    <rPh sb="5" eb="7">
      <t>メザ</t>
    </rPh>
    <rPh sb="11" eb="13">
      <t>コウドウ</t>
    </rPh>
    <rPh sb="14" eb="15">
      <t>オ</t>
    </rPh>
    <rPh sb="20" eb="22">
      <t>タイセツ</t>
    </rPh>
    <phoneticPr fontId="5"/>
  </si>
  <si>
    <t>　　改正された食品衛生法の意味</t>
    <rPh sb="2" eb="4">
      <t>カイセイ</t>
    </rPh>
    <rPh sb="7" eb="9">
      <t>ショクヒン</t>
    </rPh>
    <rPh sb="9" eb="12">
      <t>エイセイホウ</t>
    </rPh>
    <rPh sb="13" eb="15">
      <t>イミ</t>
    </rPh>
    <phoneticPr fontId="5"/>
  </si>
  <si>
    <t>　　　次回はニューヨークのレストランが取組む衛生管理のお話です。</t>
    <rPh sb="3" eb="5">
      <t>ジカイ</t>
    </rPh>
    <rPh sb="19" eb="21">
      <t>トリク</t>
    </rPh>
    <rPh sb="22" eb="24">
      <t>エイセイ</t>
    </rPh>
    <rPh sb="24" eb="26">
      <t>カンリ</t>
    </rPh>
    <rPh sb="28" eb="29">
      <t>ハナシ</t>
    </rPh>
    <phoneticPr fontId="5"/>
  </si>
  <si>
    <t>必要なお手伝いをいたします。</t>
    <rPh sb="0" eb="2">
      <t>ヒツヨウ</t>
    </rPh>
    <rPh sb="4" eb="6">
      <t>テツダ</t>
    </rPh>
    <phoneticPr fontId="109"/>
  </si>
  <si>
    <t>何からすればいいのか?</t>
    <rPh sb="0" eb="1">
      <t>ナニ</t>
    </rPh>
    <phoneticPr fontId="109"/>
  </si>
  <si>
    <t>いちどギャップ(目標までの乖離)を診断しませんか</t>
    <rPh sb="8" eb="10">
      <t>モクヒョウ</t>
    </rPh>
    <rPh sb="13" eb="15">
      <t>カイリ</t>
    </rPh>
    <rPh sb="17" eb="19">
      <t>シンダン</t>
    </rPh>
    <phoneticPr fontId="10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</si>
</sst>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0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u/>
      <sz val="16"/>
      <name val="ＭＳ Ｐゴシック"/>
      <family val="3"/>
      <charset val="128"/>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b/>
      <sz val="20"/>
      <color rgb="FFFF0000"/>
      <name val="ＭＳ Ｐゴシック"/>
      <family val="3"/>
      <charset val="128"/>
      <scheme val="minor"/>
    </font>
    <font>
      <sz val="19"/>
      <name val="ＭＳ Ｐゴシック"/>
      <family val="3"/>
      <charset val="128"/>
    </font>
    <font>
      <sz val="16"/>
      <name val="Microsoft YaHei"/>
      <family val="3"/>
      <charset val="128"/>
    </font>
    <font>
      <sz val="13"/>
      <color rgb="FFFFFF00"/>
      <name val="Inherit"/>
    </font>
    <font>
      <b/>
      <sz val="9"/>
      <color rgb="FFFF0000"/>
      <name val="ＭＳ Ｐゴシック"/>
      <family val="3"/>
      <charset val="128"/>
    </font>
    <font>
      <sz val="20"/>
      <color indexed="8"/>
      <name val="ＭＳ Ｐゴシック"/>
      <family val="3"/>
      <charset val="128"/>
    </font>
    <font>
      <sz val="10"/>
      <color indexed="62"/>
      <name val="Courier New"/>
      <family val="3"/>
    </font>
    <font>
      <b/>
      <sz val="14"/>
      <color indexed="30"/>
      <name val="ＭＳ Ｐゴシック"/>
      <family val="3"/>
      <charset val="128"/>
    </font>
    <font>
      <b/>
      <sz val="20"/>
      <color theme="1"/>
      <name val="BIZ UDPゴシック"/>
      <family val="3"/>
      <charset val="128"/>
    </font>
    <font>
      <b/>
      <sz val="22"/>
      <color theme="1"/>
      <name val="BIZ UDP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92D050"/>
        <bgColor indexed="64"/>
      </patternFill>
    </fill>
    <fill>
      <patternFill patternType="solid">
        <fgColor rgb="FF66CC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EF729"/>
        <bgColor indexed="64"/>
      </patternFill>
    </fill>
  </fills>
  <borders count="229">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857">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6" borderId="10" xfId="2" applyNumberFormat="1" applyFont="1" applyFill="1" applyBorder="1" applyAlignment="1">
      <alignment horizontal="center" vertical="center" shrinkToFit="1"/>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23" fillId="0" borderId="12" xfId="2" applyFont="1" applyBorder="1">
      <alignment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1" fillId="0" borderId="0" xfId="17" applyAlignment="1">
      <alignment horizontal="left" vertical="center"/>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177" fontId="10" fillId="6" borderId="110" xfId="2" applyNumberFormat="1" applyFont="1" applyFill="1" applyBorder="1" applyAlignment="1">
      <alignment horizontal="center" vertical="center" wrapText="1"/>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23" fillId="24" borderId="14" xfId="2" applyFont="1" applyFill="1" applyBorder="1" applyAlignment="1">
      <alignment horizontal="center" vertical="center"/>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wrapText="1"/>
    </xf>
    <xf numFmtId="0" fontId="86"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9" fillId="0" borderId="64" xfId="0" applyFont="1" applyBorder="1" applyAlignment="1">
      <alignment horizontal="justify" vertical="center" wrapText="1"/>
    </xf>
    <xf numFmtId="0" fontId="99" fillId="0" borderId="42" xfId="0" applyFont="1" applyBorder="1" applyAlignment="1">
      <alignment horizontal="justify" vertical="center" wrapText="1"/>
    </xf>
    <xf numFmtId="0" fontId="99" fillId="30" borderId="42" xfId="0" applyFont="1" applyFill="1" applyBorder="1" applyAlignment="1">
      <alignment horizontal="justify" vertical="center" wrapText="1"/>
    </xf>
    <xf numFmtId="0" fontId="79" fillId="32" borderId="0" xfId="17" applyFont="1" applyFill="1">
      <alignment vertical="center"/>
    </xf>
    <xf numFmtId="0" fontId="104" fillId="0" borderId="0" xfId="17" applyFont="1">
      <alignment vertical="center"/>
    </xf>
    <xf numFmtId="0" fontId="103" fillId="0" borderId="0" xfId="2" applyFont="1">
      <alignment vertical="center"/>
    </xf>
    <xf numFmtId="0" fontId="105" fillId="23" borderId="144" xfId="0" applyFont="1" applyFill="1" applyBorder="1" applyAlignment="1">
      <alignment horizontal="center" vertical="center" wrapText="1"/>
    </xf>
    <xf numFmtId="0" fontId="105"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6" fillId="26" borderId="0" xfId="0" applyFont="1" applyFill="1" applyAlignment="1">
      <alignment vertical="top" wrapText="1"/>
    </xf>
    <xf numFmtId="0" fontId="73" fillId="27" borderId="0" xfId="0" applyFont="1" applyFill="1" applyAlignment="1">
      <alignment vertical="top" wrapText="1"/>
    </xf>
    <xf numFmtId="0" fontId="97" fillId="27"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horizontal="center" vertical="center" wrapText="1"/>
    </xf>
    <xf numFmtId="0" fontId="98" fillId="27" borderId="0" xfId="0" applyFont="1" applyFill="1" applyAlignment="1">
      <alignment horizontal="center" vertical="top" wrapText="1"/>
    </xf>
    <xf numFmtId="0" fontId="100" fillId="27" borderId="0" xfId="0" applyFont="1" applyFill="1" applyAlignment="1">
      <alignment horizontal="center" vertical="top" wrapText="1"/>
    </xf>
    <xf numFmtId="0" fontId="98" fillId="27" borderId="0" xfId="0" applyFont="1" applyFill="1" applyAlignment="1">
      <alignment vertical="top" wrapText="1"/>
    </xf>
    <xf numFmtId="0" fontId="96"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3" fillId="24" borderId="36" xfId="2" applyFont="1" applyFill="1" applyBorder="1" applyAlignment="1">
      <alignment horizontal="center" vertical="center" wrapText="1"/>
    </xf>
    <xf numFmtId="0" fontId="118" fillId="3" borderId="30" xfId="2" applyFont="1" applyFill="1" applyBorder="1" applyAlignment="1">
      <alignment horizontal="center" vertical="center"/>
    </xf>
    <xf numFmtId="14" fontId="118" fillId="3" borderId="31" xfId="2" applyNumberFormat="1" applyFont="1" applyFill="1" applyBorder="1" applyAlignment="1">
      <alignment horizontal="center" vertical="center"/>
    </xf>
    <xf numFmtId="0" fontId="118" fillId="3" borderId="47" xfId="2" applyFont="1" applyFill="1" applyBorder="1" applyAlignment="1">
      <alignment horizontal="center" vertical="center"/>
    </xf>
    <xf numFmtId="14" fontId="118" fillId="3" borderId="46" xfId="2" applyNumberFormat="1" applyFont="1" applyFill="1" applyBorder="1" applyAlignment="1">
      <alignment horizontal="center" vertical="center"/>
    </xf>
    <xf numFmtId="0" fontId="118" fillId="3" borderId="12" xfId="2" applyFont="1" applyFill="1" applyBorder="1" applyAlignment="1">
      <alignment horizontal="center" vertical="center" wrapText="1"/>
    </xf>
    <xf numFmtId="14" fontId="118" fillId="3" borderId="2" xfId="2" applyNumberFormat="1" applyFont="1" applyFill="1" applyBorder="1" applyAlignment="1">
      <alignment horizontal="center" vertical="center"/>
    </xf>
    <xf numFmtId="0" fontId="118" fillId="3" borderId="45" xfId="2" applyFont="1" applyFill="1" applyBorder="1" applyAlignment="1">
      <alignment horizontal="center" vertical="center"/>
    </xf>
    <xf numFmtId="14" fontId="118" fillId="3" borderId="3" xfId="2" applyNumberFormat="1" applyFont="1" applyFill="1" applyBorder="1" applyAlignment="1">
      <alignment horizontal="center" vertical="center"/>
    </xf>
    <xf numFmtId="0" fontId="118" fillId="3" borderId="12" xfId="2" applyFont="1" applyFill="1" applyBorder="1" applyAlignment="1">
      <alignment horizontal="center" vertical="center"/>
    </xf>
    <xf numFmtId="0" fontId="118" fillId="22" borderId="0" xfId="2" applyFont="1" applyFill="1" applyBorder="1" applyAlignment="1">
      <alignment horizontal="center" vertical="center"/>
    </xf>
    <xf numFmtId="14" fontId="118"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9" fillId="0" borderId="0" xfId="2" applyFont="1" applyFill="1" applyBorder="1" applyAlignment="1">
      <alignment horizontal="center" vertical="center"/>
    </xf>
    <xf numFmtId="14" fontId="118" fillId="0" borderId="0" xfId="2" applyNumberFormat="1" applyFont="1" applyFill="1" applyBorder="1" applyAlignment="1">
      <alignment horizontal="center"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23" fillId="26" borderId="119" xfId="0" applyFont="1" applyFill="1" applyBorder="1" applyAlignment="1">
      <alignment horizontal="left" vertical="center"/>
    </xf>
    <xf numFmtId="0" fontId="0" fillId="0" borderId="17" xfId="0" applyBorder="1" applyAlignment="1">
      <alignment vertical="top" wrapText="1"/>
    </xf>
    <xf numFmtId="0" fontId="23" fillId="22" borderId="14" xfId="2" applyFont="1" applyFill="1" applyBorder="1" applyAlignment="1">
      <alignment horizontal="center" vertical="center"/>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0" fontId="6" fillId="0" borderId="10" xfId="2" applyBorder="1">
      <alignment vertical="center"/>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5" fillId="22" borderId="0" xfId="0" applyFont="1" applyFill="1" applyAlignment="1">
      <alignment vertical="center" wrapText="1"/>
    </xf>
    <xf numFmtId="0" fontId="133" fillId="35" borderId="147" xfId="2" applyFont="1" applyFill="1" applyBorder="1" applyAlignment="1">
      <alignment horizontal="center" vertical="center" wrapText="1"/>
    </xf>
    <xf numFmtId="0" fontId="127" fillId="35" borderId="148" xfId="2" applyFont="1" applyFill="1" applyBorder="1" applyAlignment="1">
      <alignment horizontal="center" vertical="center"/>
    </xf>
    <xf numFmtId="0" fontId="127" fillId="35" borderId="149" xfId="2" applyFont="1" applyFill="1" applyBorder="1" applyAlignment="1">
      <alignment horizontal="center" vertical="center"/>
    </xf>
    <xf numFmtId="0" fontId="0" fillId="38" borderId="0" xfId="0" applyFill="1">
      <alignment vertical="center"/>
    </xf>
    <xf numFmtId="0" fontId="137" fillId="38" borderId="0" xfId="0" applyFont="1" applyFill="1">
      <alignment vertical="center"/>
    </xf>
    <xf numFmtId="0" fontId="138" fillId="38" borderId="0" xfId="0" applyFont="1" applyFill="1">
      <alignment vertical="center"/>
    </xf>
    <xf numFmtId="0" fontId="139" fillId="38" borderId="0" xfId="0" applyFont="1" applyFill="1">
      <alignment vertical="center"/>
    </xf>
    <xf numFmtId="0" fontId="140" fillId="38" borderId="0" xfId="0" applyFont="1" applyFill="1">
      <alignment vertical="center"/>
    </xf>
    <xf numFmtId="0" fontId="78" fillId="38" borderId="0" xfId="0" applyFont="1" applyFill="1">
      <alignment vertical="center"/>
    </xf>
    <xf numFmtId="0" fontId="23" fillId="36" borderId="7" xfId="2" applyFont="1" applyFill="1" applyBorder="1" applyAlignment="1">
      <alignment horizontal="center" vertical="center" wrapText="1"/>
    </xf>
    <xf numFmtId="0" fontId="23" fillId="36" borderId="5" xfId="2" applyFont="1" applyFill="1" applyBorder="1" applyAlignment="1">
      <alignment horizontal="center" vertical="center" wrapText="1"/>
    </xf>
    <xf numFmtId="184" fontId="144" fillId="27" borderId="0" xfId="0" applyNumberFormat="1" applyFont="1" applyFill="1" applyAlignment="1">
      <alignment vertical="center" wrapText="1"/>
    </xf>
    <xf numFmtId="0" fontId="132" fillId="26" borderId="0" xfId="0" applyFont="1" applyFill="1">
      <alignment vertical="center"/>
    </xf>
    <xf numFmtId="180" fontId="51" fillId="13" borderId="159" xfId="17" applyNumberFormat="1" applyFont="1" applyFill="1" applyBorder="1" applyAlignment="1">
      <alignment horizontal="center" vertical="center"/>
    </xf>
    <xf numFmtId="184" fontId="135" fillId="27" borderId="0" xfId="0" applyNumberFormat="1" applyFont="1" applyFill="1" applyAlignment="1">
      <alignment vertical="center" wrapText="1"/>
    </xf>
    <xf numFmtId="177" fontId="144" fillId="27" borderId="0" xfId="0" applyNumberFormat="1" applyFont="1" applyFill="1" applyBorder="1" applyAlignment="1">
      <alignment horizontal="right" vertical="center" wrapText="1"/>
    </xf>
    <xf numFmtId="0" fontId="145" fillId="27" borderId="0" xfId="0" applyFont="1" applyFill="1" applyAlignment="1">
      <alignment vertical="center" wrapText="1"/>
    </xf>
    <xf numFmtId="184" fontId="145" fillId="27" borderId="0" xfId="0" applyNumberFormat="1" applyFont="1" applyFill="1" applyAlignment="1">
      <alignment horizontal="center"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5" fillId="0" borderId="75" xfId="0" applyFont="1" applyBorder="1">
      <alignment vertical="center"/>
    </xf>
    <xf numFmtId="0" fontId="115" fillId="0" borderId="0" xfId="0" applyFont="1">
      <alignment vertical="center"/>
    </xf>
    <xf numFmtId="0" fontId="115" fillId="6" borderId="75" xfId="0" applyFont="1" applyFill="1" applyBorder="1">
      <alignment vertical="center"/>
    </xf>
    <xf numFmtId="0" fontId="115"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5" xfId="2" applyFill="1" applyBorder="1">
      <alignment vertical="center"/>
    </xf>
    <xf numFmtId="0" fontId="6" fillId="0" borderId="175" xfId="2" applyBorder="1">
      <alignment vertical="center"/>
    </xf>
    <xf numFmtId="3" fontId="153" fillId="22" borderId="0" xfId="0" applyNumberFormat="1" applyFont="1" applyFill="1" applyAlignment="1">
      <alignment vertical="center" wrapText="1"/>
    </xf>
    <xf numFmtId="0" fontId="120"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xf>
    <xf numFmtId="185" fontId="153" fillId="22" borderId="0" xfId="0" applyNumberFormat="1" applyFont="1" applyFill="1" applyAlignment="1">
      <alignment horizontal="right" vertical="center" wrapText="1"/>
    </xf>
    <xf numFmtId="14" fontId="118"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9" borderId="188" xfId="2" applyFill="1" applyBorder="1" applyAlignment="1">
      <alignment horizontal="left" vertical="top"/>
    </xf>
    <xf numFmtId="0" fontId="8" fillId="39" borderId="187"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4" fillId="0" borderId="0" xfId="17" applyFont="1" applyAlignment="1">
      <alignment horizontal="left" vertical="center"/>
    </xf>
    <xf numFmtId="0" fontId="8" fillId="0" borderId="177" xfId="1" applyFill="1" applyBorder="1" applyAlignment="1" applyProtection="1">
      <alignment vertical="center"/>
    </xf>
    <xf numFmtId="0" fontId="106"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7" fillId="22" borderId="0" xfId="0" applyNumberFormat="1" applyFont="1" applyFill="1" applyAlignment="1">
      <alignment horizontal="right" vertical="center"/>
    </xf>
    <xf numFmtId="0" fontId="153" fillId="0" borderId="0" xfId="0" applyFont="1" applyAlignment="1">
      <alignment vertical="center" wrapText="1"/>
    </xf>
    <xf numFmtId="185" fontId="157" fillId="0" borderId="0" xfId="0" applyNumberFormat="1" applyFont="1" applyAlignment="1">
      <alignment horizontal="right" vertical="center"/>
    </xf>
    <xf numFmtId="184" fontId="145" fillId="27" borderId="0" xfId="0" applyNumberFormat="1" applyFont="1" applyFill="1" applyBorder="1" applyAlignment="1">
      <alignment horizontal="center" vertical="center" wrapText="1"/>
    </xf>
    <xf numFmtId="184" fontId="145" fillId="27" borderId="0" xfId="0" applyNumberFormat="1" applyFont="1" applyFill="1" applyAlignment="1">
      <alignment vertical="center" wrapText="1"/>
    </xf>
    <xf numFmtId="0" fontId="144" fillId="27" borderId="0" xfId="0" applyFont="1" applyFill="1" applyAlignment="1">
      <alignment horizontal="left" vertical="center" wrapText="1"/>
    </xf>
    <xf numFmtId="177" fontId="144" fillId="27" borderId="0" xfId="0" applyNumberFormat="1" applyFont="1" applyFill="1" applyAlignment="1">
      <alignment horizontal="right" vertical="center" wrapText="1"/>
    </xf>
    <xf numFmtId="0" fontId="165" fillId="22" borderId="0" xfId="0" applyFont="1" applyFill="1">
      <alignment vertical="center"/>
    </xf>
    <xf numFmtId="0" fontId="165"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92" xfId="1" applyFont="1" applyBorder="1" applyAlignment="1" applyProtection="1">
      <alignment horizontal="left" vertical="top" wrapText="1"/>
    </xf>
    <xf numFmtId="0" fontId="105" fillId="0" borderId="176" xfId="0" applyFont="1" applyBorder="1" applyAlignment="1">
      <alignment horizontal="center" vertical="center" wrapText="1"/>
    </xf>
    <xf numFmtId="0" fontId="166" fillId="2" borderId="70" xfId="2" applyFont="1" applyFill="1" applyBorder="1" applyAlignment="1">
      <alignment vertical="top" wrapText="1"/>
    </xf>
    <xf numFmtId="0" fontId="118" fillId="24" borderId="47" xfId="2" applyFont="1" applyFill="1" applyBorder="1" applyAlignment="1">
      <alignment horizontal="center" vertical="center"/>
    </xf>
    <xf numFmtId="0" fontId="118" fillId="24" borderId="12" xfId="2" applyFont="1" applyFill="1" applyBorder="1" applyAlignment="1">
      <alignment horizontal="center" vertical="center" wrapText="1"/>
    </xf>
    <xf numFmtId="0" fontId="118" fillId="24" borderId="45" xfId="2" applyFont="1" applyFill="1" applyBorder="1" applyAlignment="1">
      <alignment horizontal="center" vertical="center"/>
    </xf>
    <xf numFmtId="0" fontId="108" fillId="35" borderId="148" xfId="2" applyFont="1" applyFill="1" applyBorder="1" applyAlignment="1">
      <alignment horizontal="left" vertical="center"/>
    </xf>
    <xf numFmtId="0" fontId="118" fillId="3" borderId="3" xfId="2" applyFont="1" applyFill="1" applyBorder="1" applyAlignment="1">
      <alignment horizontal="center" vertical="center" shrinkToFit="1"/>
    </xf>
    <xf numFmtId="3" fontId="167"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8" fillId="26" borderId="0" xfId="0" applyFont="1" applyFill="1" applyAlignment="1">
      <alignment horizontal="center" vertical="center" wrapText="1"/>
    </xf>
    <xf numFmtId="0" fontId="169"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6" fillId="22" borderId="141" xfId="2" applyFont="1" applyFill="1" applyBorder="1" applyAlignment="1">
      <alignment horizontal="center" vertical="center" wrapText="1"/>
    </xf>
    <xf numFmtId="0" fontId="117" fillId="22" borderId="142" xfId="2" applyFont="1" applyFill="1" applyBorder="1" applyAlignment="1">
      <alignment horizontal="left" vertical="center"/>
    </xf>
    <xf numFmtId="0" fontId="18" fillId="24" borderId="198" xfId="2" applyFont="1" applyFill="1" applyBorder="1" applyAlignment="1">
      <alignment horizontal="center" vertical="center" wrapText="1"/>
    </xf>
    <xf numFmtId="0" fontId="21" fillId="0" borderId="200" xfId="1" applyFont="1" applyFill="1" applyBorder="1" applyAlignment="1" applyProtection="1">
      <alignment vertical="top" wrapText="1"/>
    </xf>
    <xf numFmtId="0" fontId="8" fillId="0" borderId="201" xfId="1" applyFill="1" applyBorder="1" applyAlignment="1" applyProtection="1">
      <alignment vertical="center" wrapText="1"/>
    </xf>
    <xf numFmtId="0" fontId="18" fillId="24" borderId="202" xfId="2" applyFont="1" applyFill="1" applyBorder="1" applyAlignment="1">
      <alignment horizontal="center" vertical="center" wrapText="1"/>
    </xf>
    <xf numFmtId="0" fontId="21" fillId="0" borderId="193" xfId="1" applyFont="1" applyBorder="1" applyAlignment="1" applyProtection="1">
      <alignment horizontal="left" vertical="top" wrapText="1"/>
    </xf>
    <xf numFmtId="0" fontId="18" fillId="24" borderId="202" xfId="1" applyFont="1" applyFill="1" applyBorder="1" applyAlignment="1" applyProtection="1">
      <alignment horizontal="center" vertical="center" wrapText="1"/>
    </xf>
    <xf numFmtId="0" fontId="21" fillId="0" borderId="200" xfId="2" applyFont="1" applyFill="1" applyBorder="1" applyAlignment="1">
      <alignment vertical="top" wrapText="1"/>
    </xf>
    <xf numFmtId="0" fontId="8" fillId="0" borderId="203" xfId="1" applyBorder="1" applyAlignment="1" applyProtection="1">
      <alignment vertical="center" wrapText="1"/>
    </xf>
    <xf numFmtId="0" fontId="114" fillId="24" borderId="205" xfId="0" applyFont="1" applyFill="1" applyBorder="1" applyAlignment="1">
      <alignment horizontal="center" vertical="center" wrapText="1"/>
    </xf>
    <xf numFmtId="0" fontId="111" fillId="0" borderId="193" xfId="0" applyFont="1" applyBorder="1" applyAlignment="1">
      <alignment horizontal="left" vertical="top" wrapText="1"/>
    </xf>
    <xf numFmtId="0" fontId="28" fillId="24" borderId="206" xfId="0" applyFont="1" applyFill="1" applyBorder="1" applyAlignment="1">
      <alignment horizontal="center" vertical="center" wrapText="1"/>
    </xf>
    <xf numFmtId="0" fontId="21" fillId="0" borderId="193" xfId="0" applyFont="1" applyBorder="1" applyAlignment="1">
      <alignment horizontal="left" vertical="top" wrapText="1"/>
    </xf>
    <xf numFmtId="0" fontId="21" fillId="0" borderId="0" xfId="1" applyFont="1" applyAlignment="1" applyProtection="1">
      <alignment horizontal="left" vertical="top" wrapText="1"/>
    </xf>
    <xf numFmtId="3" fontId="155" fillId="22" borderId="0" xfId="0" applyNumberFormat="1" applyFont="1" applyFill="1">
      <alignment vertical="center"/>
    </xf>
    <xf numFmtId="0" fontId="163" fillId="22" borderId="0" xfId="0" applyFont="1" applyFill="1">
      <alignment vertical="center"/>
    </xf>
    <xf numFmtId="0" fontId="159" fillId="22" borderId="0" xfId="0" applyFont="1" applyFill="1" applyAlignment="1">
      <alignment vertical="center" wrapText="1"/>
    </xf>
    <xf numFmtId="0" fontId="153" fillId="22" borderId="0" xfId="0" applyFont="1" applyFill="1" applyAlignment="1">
      <alignment vertical="center" wrapText="1"/>
    </xf>
    <xf numFmtId="0" fontId="157" fillId="22" borderId="0" xfId="0" applyFont="1" applyFill="1">
      <alignment vertical="center"/>
    </xf>
    <xf numFmtId="0" fontId="157" fillId="0" borderId="0" xfId="0" applyFont="1">
      <alignment vertical="center"/>
    </xf>
    <xf numFmtId="3" fontId="170" fillId="0" borderId="0" xfId="0" applyNumberFormat="1" applyFont="1">
      <alignment vertical="center"/>
    </xf>
    <xf numFmtId="0" fontId="149" fillId="27" borderId="0" xfId="0" applyFont="1" applyFill="1" applyBorder="1" applyAlignment="1">
      <alignment horizontal="left" vertical="center" wrapText="1"/>
    </xf>
    <xf numFmtId="186" fontId="150" fillId="27" borderId="0" xfId="0" applyNumberFormat="1" applyFont="1" applyFill="1" applyBorder="1" applyAlignment="1">
      <alignment horizontal="right" vertical="center" wrapText="1"/>
    </xf>
    <xf numFmtId="3" fontId="144" fillId="27" borderId="0" xfId="0" applyNumberFormat="1" applyFont="1" applyFill="1" applyBorder="1" applyAlignment="1">
      <alignment vertical="center" wrapText="1"/>
    </xf>
    <xf numFmtId="3" fontId="144" fillId="40" borderId="0" xfId="0" applyNumberFormat="1" applyFont="1" applyFill="1" applyBorder="1" applyAlignment="1">
      <alignment horizontal="right" vertical="center" wrapText="1"/>
    </xf>
    <xf numFmtId="184" fontId="144" fillId="40" borderId="0" xfId="0" applyNumberFormat="1" applyFont="1" applyFill="1" applyAlignment="1">
      <alignment vertical="center" wrapText="1"/>
    </xf>
    <xf numFmtId="184" fontId="136" fillId="40" borderId="0" xfId="0" applyNumberFormat="1" applyFont="1" applyFill="1" applyBorder="1" applyAlignment="1">
      <alignment horizontal="center" vertical="center" wrapText="1"/>
    </xf>
    <xf numFmtId="184" fontId="136" fillId="40" borderId="0" xfId="0" applyNumberFormat="1" applyFont="1" applyFill="1" applyAlignment="1">
      <alignment vertical="center" wrapText="1"/>
    </xf>
    <xf numFmtId="0" fontId="172" fillId="26" borderId="0" xfId="0" applyFont="1" applyFill="1" applyAlignment="1">
      <alignment horizontal="center" vertical="center" wrapText="1"/>
    </xf>
    <xf numFmtId="0" fontId="112" fillId="0" borderId="32" xfId="2" applyFont="1" applyBorder="1" applyAlignment="1">
      <alignment vertical="center" shrinkToFit="1"/>
    </xf>
    <xf numFmtId="0" fontId="112" fillId="0" borderId="106" xfId="2" applyFont="1" applyBorder="1" applyAlignment="1">
      <alignment vertical="center" shrinkToFit="1"/>
    </xf>
    <xf numFmtId="0" fontId="173" fillId="26" borderId="105" xfId="2" applyFont="1" applyFill="1" applyBorder="1" applyAlignment="1">
      <alignment horizontal="center" vertical="center" wrapText="1" shrinkToFit="1"/>
    </xf>
    <xf numFmtId="0" fontId="174" fillId="0" borderId="0" xfId="0" applyFont="1" applyAlignment="1">
      <alignment vertical="center" wrapText="1"/>
    </xf>
    <xf numFmtId="0" fontId="175" fillId="0" borderId="0" xfId="0" applyFont="1" applyAlignment="1">
      <alignment vertical="center" wrapText="1"/>
    </xf>
    <xf numFmtId="0" fontId="144" fillId="27" borderId="0" xfId="0" applyFont="1" applyFill="1" applyAlignment="1">
      <alignment horizontal="left" vertical="center" shrinkToFit="1"/>
    </xf>
    <xf numFmtId="3" fontId="150" fillId="27" borderId="0" xfId="0" applyNumberFormat="1" applyFont="1" applyFill="1">
      <alignment vertical="center"/>
    </xf>
    <xf numFmtId="0" fontId="162" fillId="22" borderId="0" xfId="0" applyFont="1" applyFill="1" applyAlignment="1">
      <alignment vertical="top" wrapText="1"/>
    </xf>
    <xf numFmtId="0" fontId="145" fillId="27" borderId="0" xfId="0" applyFont="1" applyFill="1" applyBorder="1" applyAlignment="1">
      <alignment horizontal="left" vertical="center" shrinkToFit="1"/>
    </xf>
    <xf numFmtId="184" fontId="144" fillId="27" borderId="0" xfId="0" applyNumberFormat="1" applyFont="1" applyFill="1" applyBorder="1" applyAlignment="1">
      <alignment horizontal="center" vertical="center" wrapText="1"/>
    </xf>
    <xf numFmtId="0" fontId="144" fillId="40" borderId="0" xfId="0" applyFont="1" applyFill="1" applyBorder="1" applyAlignment="1">
      <alignment horizontal="left" vertical="center" wrapText="1"/>
    </xf>
    <xf numFmtId="0" fontId="144" fillId="27" borderId="0" xfId="0" applyFont="1" applyFill="1" applyBorder="1" applyAlignment="1">
      <alignment horizontal="left" vertical="center" wrapText="1"/>
    </xf>
    <xf numFmtId="3" fontId="144" fillId="27" borderId="0" xfId="0" applyNumberFormat="1" applyFont="1" applyFill="1" applyBorder="1" applyAlignment="1">
      <alignment horizontal="right" vertical="center" wrapText="1"/>
    </xf>
    <xf numFmtId="177" fontId="145"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7" fillId="22" borderId="212" xfId="2" applyFont="1" applyFill="1" applyBorder="1" applyAlignment="1">
      <alignment horizontal="center" vertical="center"/>
    </xf>
    <xf numFmtId="14" fontId="13" fillId="22" borderId="212" xfId="2" applyNumberFormat="1" applyFont="1" applyFill="1" applyBorder="1" applyAlignment="1">
      <alignment horizontal="center" vertical="center"/>
    </xf>
    <xf numFmtId="14" fontId="13" fillId="22" borderId="213" xfId="2" applyNumberFormat="1" applyFont="1" applyFill="1" applyBorder="1" applyAlignment="1">
      <alignment horizontal="center" vertical="center"/>
    </xf>
    <xf numFmtId="0" fontId="13" fillId="22" borderId="211" xfId="2" applyFont="1" applyFill="1" applyBorder="1" applyAlignment="1">
      <alignment horizontal="center" vertical="center" wrapText="1"/>
    </xf>
    <xf numFmtId="0" fontId="13" fillId="22" borderId="212"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4" xfId="2" applyFont="1" applyFill="1" applyBorder="1" applyAlignment="1">
      <alignment horizontal="center" vertical="center" wrapText="1"/>
    </xf>
    <xf numFmtId="0" fontId="111" fillId="26" borderId="195" xfId="2" applyFont="1" applyFill="1" applyBorder="1" applyAlignment="1">
      <alignment horizontal="center" vertical="center"/>
    </xf>
    <xf numFmtId="0" fontId="111" fillId="26" borderId="196" xfId="2" applyFont="1" applyFill="1" applyBorder="1" applyAlignment="1">
      <alignment horizontal="center" vertical="center"/>
    </xf>
    <xf numFmtId="14" fontId="21" fillId="26" borderId="197" xfId="2" applyNumberFormat="1" applyFont="1" applyFill="1" applyBorder="1" applyAlignment="1">
      <alignment horizontal="center" vertical="center"/>
    </xf>
    <xf numFmtId="3" fontId="150" fillId="27" borderId="0" xfId="0" applyNumberFormat="1" applyFont="1" applyFill="1" applyBorder="1" applyAlignment="1">
      <alignment vertical="center"/>
    </xf>
    <xf numFmtId="0" fontId="177" fillId="27" borderId="0" xfId="0" applyFont="1" applyFill="1" applyBorder="1" applyAlignment="1">
      <alignment horizontal="left" vertical="center"/>
    </xf>
    <xf numFmtId="0" fontId="180" fillId="22" borderId="10" xfId="0" applyFont="1" applyFill="1" applyBorder="1" applyAlignment="1">
      <alignment horizontal="center" vertical="center" wrapText="1"/>
    </xf>
    <xf numFmtId="177" fontId="181" fillId="22" borderId="10" xfId="2" applyNumberFormat="1" applyFont="1" applyFill="1" applyBorder="1" applyAlignment="1">
      <alignment horizontal="center" vertical="center" shrinkToFit="1"/>
    </xf>
    <xf numFmtId="0" fontId="134" fillId="35" borderId="148" xfId="2" applyFont="1" applyFill="1" applyBorder="1" applyAlignment="1">
      <alignment horizontal="center" vertical="center" wrapText="1"/>
    </xf>
    <xf numFmtId="184" fontId="145" fillId="40" borderId="0" xfId="0" applyNumberFormat="1" applyFont="1" applyFill="1" applyBorder="1" applyAlignment="1">
      <alignment horizontal="center" vertical="center" wrapText="1"/>
    </xf>
    <xf numFmtId="0" fontId="144" fillId="27" borderId="0" xfId="0" applyFont="1" applyFill="1" applyBorder="1" applyAlignment="1">
      <alignment horizontal="left" vertical="center"/>
    </xf>
    <xf numFmtId="0" fontId="105" fillId="0" borderId="214"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18" xfId="1" applyBorder="1" applyAlignment="1" applyProtection="1">
      <alignment vertical="center" wrapText="1"/>
    </xf>
    <xf numFmtId="0" fontId="8" fillId="0" borderId="219" xfId="1" applyBorder="1" applyAlignment="1" applyProtection="1">
      <alignment vertical="center"/>
    </xf>
    <xf numFmtId="3" fontId="150" fillId="27" borderId="0" xfId="0" applyNumberFormat="1" applyFont="1" applyFill="1" applyAlignment="1">
      <alignment vertical="center" wrapText="1"/>
    </xf>
    <xf numFmtId="177" fontId="178" fillId="27" borderId="0" xfId="0" applyNumberFormat="1" applyFont="1" applyFill="1" applyBorder="1">
      <alignment vertical="center"/>
    </xf>
    <xf numFmtId="3" fontId="182" fillId="27" borderId="0" xfId="0" applyNumberFormat="1" applyFont="1" applyFill="1" applyAlignment="1">
      <alignment vertical="center" wrapText="1"/>
    </xf>
    <xf numFmtId="0" fontId="116" fillId="22" borderId="212"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4" fillId="0" borderId="0" xfId="0" applyFont="1" applyAlignment="1">
      <alignment vertical="top" wrapText="1"/>
    </xf>
    <xf numFmtId="56" fontId="8" fillId="0" borderId="218" xfId="1" applyNumberFormat="1" applyBorder="1" applyAlignment="1" applyProtection="1">
      <alignment vertical="center" wrapText="1"/>
    </xf>
    <xf numFmtId="0" fontId="185" fillId="41" borderId="0" xfId="0" applyFont="1" applyFill="1" applyAlignment="1">
      <alignment vertical="top" wrapText="1"/>
    </xf>
    <xf numFmtId="0" fontId="0" fillId="41" borderId="0" xfId="0" applyFill="1">
      <alignment vertical="center"/>
    </xf>
    <xf numFmtId="0" fontId="187" fillId="41" borderId="0" xfId="0" applyFont="1" applyFill="1" applyAlignment="1">
      <alignment vertical="center" wrapText="1"/>
    </xf>
    <xf numFmtId="0" fontId="0" fillId="41" borderId="0" xfId="0" applyFill="1" applyAlignment="1">
      <alignment vertical="top" wrapText="1"/>
    </xf>
    <xf numFmtId="0" fontId="77" fillId="41" borderId="0" xfId="0" applyFont="1" applyFill="1" applyAlignment="1">
      <alignment vertical="top" wrapText="1"/>
    </xf>
    <xf numFmtId="0" fontId="188" fillId="41" borderId="0" xfId="0" applyFont="1" applyFill="1" applyAlignment="1">
      <alignment vertical="center" wrapText="1"/>
    </xf>
    <xf numFmtId="0" fontId="189" fillId="41" borderId="0" xfId="0" applyFont="1" applyFill="1" applyAlignment="1">
      <alignment vertical="center" wrapText="1"/>
    </xf>
    <xf numFmtId="0" fontId="190" fillId="41" borderId="0" xfId="0" applyFont="1" applyFill="1" applyAlignment="1">
      <alignment vertical="center" wrapText="1"/>
    </xf>
    <xf numFmtId="0" fontId="77" fillId="0" borderId="0" xfId="0" applyFont="1" applyAlignment="1">
      <alignment vertical="top" wrapText="1"/>
    </xf>
    <xf numFmtId="0" fontId="191" fillId="6" borderId="75" xfId="0" applyFont="1" applyFill="1" applyBorder="1">
      <alignment vertical="center"/>
    </xf>
    <xf numFmtId="0" fontId="191" fillId="6" borderId="0" xfId="0" applyFont="1" applyFill="1" applyAlignment="1">
      <alignment horizontal="left" vertical="center"/>
    </xf>
    <xf numFmtId="0" fontId="191" fillId="6" borderId="0" xfId="0" applyFont="1" applyFill="1">
      <alignment vertical="center"/>
    </xf>
    <xf numFmtId="176" fontId="191" fillId="6" borderId="0" xfId="0" applyNumberFormat="1" applyFont="1" applyFill="1" applyAlignment="1">
      <alignment horizontal="left" vertical="center"/>
    </xf>
    <xf numFmtId="183" fontId="191" fillId="6" borderId="0" xfId="0" applyNumberFormat="1" applyFont="1" applyFill="1" applyAlignment="1">
      <alignment horizontal="center" vertical="center"/>
    </xf>
    <xf numFmtId="0" fontId="191" fillId="6" borderId="75" xfId="0" applyFont="1" applyFill="1" applyBorder="1" applyAlignment="1">
      <alignment vertical="top"/>
    </xf>
    <xf numFmtId="0" fontId="191" fillId="6" borderId="0" xfId="0" applyFont="1" applyFill="1" applyAlignment="1">
      <alignment vertical="top"/>
    </xf>
    <xf numFmtId="14" fontId="191" fillId="6" borderId="0" xfId="0" applyNumberFormat="1" applyFont="1" applyFill="1" applyAlignment="1">
      <alignment horizontal="left" vertical="center"/>
    </xf>
    <xf numFmtId="14" fontId="191" fillId="0" borderId="0" xfId="0" applyNumberFormat="1" applyFont="1">
      <alignment vertical="center"/>
    </xf>
    <xf numFmtId="0" fontId="192" fillId="0" borderId="0" xfId="0" applyFont="1">
      <alignment vertical="center"/>
    </xf>
    <xf numFmtId="184" fontId="193" fillId="27" borderId="0" xfId="0" applyNumberFormat="1" applyFont="1" applyFill="1" applyAlignment="1">
      <alignment horizontal="center" vertical="center" wrapText="1"/>
    </xf>
    <xf numFmtId="180" fontId="51" fillId="13" borderId="220" xfId="17" applyNumberFormat="1" applyFont="1" applyFill="1" applyBorder="1" applyAlignment="1">
      <alignment horizontal="center" vertical="center"/>
    </xf>
    <xf numFmtId="0" fontId="8" fillId="0" borderId="224" xfId="1" applyBorder="1" applyAlignment="1" applyProtection="1">
      <alignment vertical="center"/>
    </xf>
    <xf numFmtId="3" fontId="144" fillId="27" borderId="0" xfId="0" applyNumberFormat="1" applyFont="1" applyFill="1">
      <alignment vertical="center"/>
    </xf>
    <xf numFmtId="0" fontId="158" fillId="41" borderId="0" xfId="1" applyFont="1" applyFill="1" applyAlignment="1" applyProtection="1">
      <alignment vertical="center"/>
    </xf>
    <xf numFmtId="0" fontId="191" fillId="6" borderId="0" xfId="0" applyFont="1" applyFill="1" applyAlignment="1">
      <alignment horizontal="left" vertical="center"/>
    </xf>
    <xf numFmtId="3" fontId="167" fillId="40" borderId="0" xfId="0" applyNumberFormat="1" applyFont="1" applyFill="1" applyBorder="1" applyAlignment="1">
      <alignment horizontal="righ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38" fillId="0" borderId="0" xfId="17" applyFont="1">
      <alignment vertical="center"/>
    </xf>
    <xf numFmtId="0" fontId="95"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6"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2" xfId="17" applyFill="1" applyBorder="1" applyAlignment="1">
      <alignment horizontal="center" vertical="center" wrapText="1"/>
    </xf>
    <xf numFmtId="14" fontId="1" fillId="22" borderId="174"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2" xfId="17" applyFont="1" applyFill="1" applyBorder="1" applyAlignment="1">
      <alignment horizontal="center" vertical="center" wrapText="1"/>
    </xf>
    <xf numFmtId="14" fontId="38" fillId="22" borderId="174"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6" fillId="3"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6" borderId="110" xfId="2" applyNumberFormat="1" applyFill="1" applyBorder="1" applyAlignment="1">
      <alignment horizontal="center" vertical="center" wrapTex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177" fontId="6" fillId="8"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3"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4" fillId="22" borderId="0" xfId="0" applyFont="1" applyFill="1" applyAlignment="1">
      <alignment horizontal="center" vertical="center"/>
    </xf>
    <xf numFmtId="0" fontId="191" fillId="6" borderId="0" xfId="0" applyFont="1" applyFill="1" applyAlignment="1">
      <alignment horizontal="left" vertical="center"/>
    </xf>
    <xf numFmtId="0" fontId="144" fillId="42" borderId="0" xfId="0" applyFont="1" applyFill="1" applyBorder="1" applyAlignment="1">
      <alignment horizontal="left" vertical="center" shrinkToFit="1"/>
    </xf>
    <xf numFmtId="3" fontId="144" fillId="42" borderId="0" xfId="0" applyNumberFormat="1" applyFont="1" applyFill="1" applyBorder="1" applyAlignment="1">
      <alignment vertical="center" wrapText="1"/>
    </xf>
    <xf numFmtId="184" fontId="144" fillId="42" borderId="0" xfId="0" applyNumberFormat="1" applyFont="1" applyFill="1" applyAlignment="1">
      <alignment vertical="center" wrapText="1"/>
    </xf>
    <xf numFmtId="177" fontId="144" fillId="42" borderId="0" xfId="0" applyNumberFormat="1" applyFont="1" applyFill="1" applyBorder="1" applyAlignment="1">
      <alignment horizontal="right" vertical="center" wrapText="1"/>
    </xf>
    <xf numFmtId="184" fontId="145" fillId="42" borderId="0" xfId="0" applyNumberFormat="1" applyFont="1" applyFill="1" applyBorder="1" applyAlignment="1">
      <alignment horizontal="center" vertical="center" wrapText="1"/>
    </xf>
    <xf numFmtId="184" fontId="183" fillId="42" borderId="0" xfId="0" applyNumberFormat="1" applyFont="1" applyFill="1" applyAlignment="1">
      <alignment vertical="center" wrapText="1"/>
    </xf>
    <xf numFmtId="0" fontId="177" fillId="42" borderId="0" xfId="0" applyFont="1" applyFill="1" applyBorder="1" applyAlignment="1">
      <alignment horizontal="left" vertical="center"/>
    </xf>
    <xf numFmtId="3" fontId="150" fillId="42" borderId="0" xfId="0" applyNumberFormat="1" applyFont="1" applyFill="1">
      <alignment vertical="center"/>
    </xf>
    <xf numFmtId="177" fontId="178" fillId="42" borderId="0" xfId="0" applyNumberFormat="1" applyFont="1" applyFill="1" applyBorder="1" applyAlignment="1">
      <alignment vertical="center"/>
    </xf>
    <xf numFmtId="0" fontId="196"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5" fillId="43"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7" xfId="1" applyFill="1" applyBorder="1" applyAlignment="1" applyProtection="1">
      <alignment vertical="center"/>
    </xf>
    <xf numFmtId="0" fontId="112" fillId="24" borderId="202" xfId="2" applyFont="1" applyFill="1" applyBorder="1" applyAlignment="1">
      <alignment horizontal="center" vertical="center" wrapText="1"/>
    </xf>
    <xf numFmtId="0" fontId="171" fillId="42" borderId="0" xfId="0" applyFont="1" applyFill="1" applyBorder="1" applyAlignment="1">
      <alignment horizontal="left" vertical="center" shrinkToFit="1"/>
    </xf>
    <xf numFmtId="184" fontId="197" fillId="42" borderId="0" xfId="0" applyNumberFormat="1" applyFont="1" applyFill="1" applyAlignment="1">
      <alignment vertical="center" wrapText="1"/>
    </xf>
    <xf numFmtId="0" fontId="133" fillId="22" borderId="212" xfId="2" applyFont="1" applyFill="1" applyBorder="1" applyAlignment="1">
      <alignment horizontal="center" vertical="center"/>
    </xf>
    <xf numFmtId="0" fontId="186" fillId="41" borderId="0" xfId="0" applyFont="1" applyFill="1" applyAlignment="1">
      <alignment vertical="center" wrapText="1"/>
    </xf>
    <xf numFmtId="0" fontId="77" fillId="22" borderId="0" xfId="0" applyFont="1" applyFill="1" applyAlignment="1">
      <alignment horizontal="center" vertical="center"/>
    </xf>
    <xf numFmtId="0" fontId="51" fillId="22" borderId="226" xfId="16" applyFont="1" applyFill="1" applyBorder="1">
      <alignment vertical="center"/>
    </xf>
    <xf numFmtId="0" fontId="51" fillId="22" borderId="228" xfId="16" applyFont="1" applyFill="1" applyBorder="1">
      <alignment vertical="center"/>
    </xf>
    <xf numFmtId="0" fontId="10" fillId="22" borderId="228" xfId="16" applyFont="1" applyFill="1" applyBorder="1">
      <alignment vertical="center"/>
    </xf>
    <xf numFmtId="0" fontId="38" fillId="0" borderId="0" xfId="17" applyFont="1" applyAlignment="1">
      <alignment horizontal="left" vertical="center" indent="2"/>
    </xf>
    <xf numFmtId="14" fontId="120" fillId="24" borderId="174" xfId="17" applyNumberFormat="1" applyFont="1" applyFill="1" applyBorder="1" applyAlignment="1">
      <alignment horizontal="center" vertical="center"/>
    </xf>
    <xf numFmtId="14" fontId="44" fillId="24" borderId="174" xfId="17" applyNumberFormat="1" applyFont="1" applyFill="1" applyBorder="1" applyAlignment="1">
      <alignment horizontal="center" vertical="center"/>
    </xf>
    <xf numFmtId="0" fontId="160" fillId="24" borderId="172" xfId="17" applyFont="1" applyFill="1" applyBorder="1" applyAlignment="1">
      <alignment horizontal="center" vertical="center" wrapText="1"/>
    </xf>
    <xf numFmtId="14" fontId="160" fillId="24" borderId="174" xfId="17" applyNumberFormat="1" applyFont="1" applyFill="1" applyBorder="1" applyAlignment="1">
      <alignment horizontal="center" vertical="center" wrapText="1"/>
    </xf>
    <xf numFmtId="0" fontId="157" fillId="24" borderId="0" xfId="0" applyFont="1" applyFill="1" applyAlignment="1">
      <alignment horizontal="center" vertical="center" wrapText="1"/>
    </xf>
    <xf numFmtId="14" fontId="38" fillId="24" borderId="174" xfId="17" applyNumberFormat="1" applyFont="1" applyFill="1" applyBorder="1" applyAlignment="1">
      <alignment horizontal="center" vertical="center" wrapText="1"/>
    </xf>
    <xf numFmtId="0" fontId="13" fillId="24" borderId="212" xfId="2" applyFont="1" applyFill="1" applyBorder="1" applyAlignment="1">
      <alignment horizontal="left" vertical="center"/>
    </xf>
    <xf numFmtId="0" fontId="13" fillId="44" borderId="212" xfId="2" applyFont="1" applyFill="1" applyBorder="1" applyAlignment="1">
      <alignment horizontal="left" vertical="center"/>
    </xf>
    <xf numFmtId="0" fontId="13" fillId="45" borderId="212" xfId="2" applyFont="1" applyFill="1" applyBorder="1" applyAlignment="1">
      <alignment horizontal="left" vertical="center"/>
    </xf>
    <xf numFmtId="0" fontId="13" fillId="46" borderId="212" xfId="2" applyFont="1" applyFill="1" applyBorder="1" applyAlignment="1">
      <alignment horizontal="left" vertical="center"/>
    </xf>
    <xf numFmtId="0" fontId="13" fillId="47" borderId="212" xfId="2" applyFont="1" applyFill="1" applyBorder="1" applyAlignment="1">
      <alignment horizontal="left" vertical="center"/>
    </xf>
    <xf numFmtId="0" fontId="27" fillId="2" borderId="49" xfId="1" applyFont="1" applyFill="1" applyBorder="1" applyAlignment="1" applyProtection="1">
      <alignment horizontal="center" vertical="center" wrapText="1"/>
    </xf>
    <xf numFmtId="0" fontId="120" fillId="24" borderId="172" xfId="17" applyFont="1" applyFill="1" applyBorder="1" applyAlignment="1">
      <alignment horizontal="center" vertical="center" wrapText="1"/>
    </xf>
    <xf numFmtId="0" fontId="175" fillId="0" borderId="0" xfId="0" applyFont="1" applyAlignment="1">
      <alignment horizontal="left" vertical="center" wrapText="1"/>
    </xf>
    <xf numFmtId="0" fontId="174" fillId="0" borderId="0" xfId="0" applyFont="1" applyAlignment="1">
      <alignment horizontal="left" vertical="center" wrapText="1"/>
    </xf>
    <xf numFmtId="0" fontId="151" fillId="28" borderId="0" xfId="0" applyFont="1" applyFill="1" applyAlignment="1">
      <alignment vertical="center"/>
    </xf>
    <xf numFmtId="0" fontId="1" fillId="6" borderId="0" xfId="21" applyFill="1">
      <alignment vertical="center"/>
    </xf>
    <xf numFmtId="0" fontId="1" fillId="6" borderId="0" xfId="21" applyFill="1" applyAlignment="1">
      <alignment horizontal="right" vertical="center"/>
    </xf>
    <xf numFmtId="0" fontId="1" fillId="0" borderId="0" xfId="21">
      <alignment vertical="center"/>
    </xf>
    <xf numFmtId="0" fontId="36" fillId="6" borderId="0" xfId="21" applyFont="1" applyFill="1" applyAlignment="1">
      <alignment horizontal="left" vertical="center"/>
    </xf>
    <xf numFmtId="0" fontId="200" fillId="6" borderId="0" xfId="21" applyFont="1" applyFill="1" applyAlignment="1">
      <alignment horizontal="left" vertical="center" wrapText="1"/>
    </xf>
    <xf numFmtId="0" fontId="201" fillId="6" borderId="0" xfId="21" applyFont="1" applyFill="1">
      <alignment vertical="center"/>
    </xf>
    <xf numFmtId="0" fontId="201" fillId="6" borderId="0" xfId="21" applyFont="1" applyFill="1" applyAlignment="1">
      <alignment horizontal="right" vertical="center"/>
    </xf>
    <xf numFmtId="0" fontId="1" fillId="0" borderId="0" xfId="21" applyAlignment="1">
      <alignment horizontal="right" vertical="center"/>
    </xf>
    <xf numFmtId="0" fontId="86" fillId="0" borderId="0" xfId="0" applyFont="1" applyAlignment="1">
      <alignment horizontal="left" vertical="center" wrapText="1"/>
    </xf>
    <xf numFmtId="0" fontId="90" fillId="0" borderId="0" xfId="0" applyFont="1" applyAlignment="1">
      <alignment horizontal="left" vertical="center" wrapText="1"/>
    </xf>
    <xf numFmtId="0" fontId="89" fillId="0" borderId="0" xfId="0" applyFont="1" applyBorder="1" applyAlignment="1">
      <alignment horizontal="left" vertical="center" wrapText="1"/>
    </xf>
    <xf numFmtId="0" fontId="90" fillId="0" borderId="0" xfId="0" applyFont="1" applyAlignment="1">
      <alignment horizontal="left" vertical="top" wrapText="1"/>
    </xf>
    <xf numFmtId="0" fontId="86" fillId="0" borderId="0" xfId="0" applyFont="1" applyAlignment="1">
      <alignment horizontal="left" vertical="top" wrapText="1"/>
    </xf>
    <xf numFmtId="0" fontId="87"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91" fillId="6" borderId="0" xfId="0" applyFont="1" applyFill="1" applyAlignment="1">
      <alignment horizontal="left" vertical="center" wrapText="1"/>
    </xf>
    <xf numFmtId="0" fontId="191" fillId="6" borderId="77" xfId="0" applyFont="1" applyFill="1" applyBorder="1" applyAlignment="1">
      <alignment horizontal="left" vertical="center" wrapText="1"/>
    </xf>
    <xf numFmtId="0" fontId="191" fillId="6" borderId="0" xfId="0" applyFont="1" applyFill="1" applyAlignment="1">
      <alignment horizontal="left" vertical="center"/>
    </xf>
    <xf numFmtId="0" fontId="191" fillId="6" borderId="0" xfId="0" applyFont="1" applyFill="1" applyAlignment="1">
      <alignment horizontal="left" vertical="top" wrapText="1"/>
    </xf>
    <xf numFmtId="0" fontId="8" fillId="0" borderId="0" xfId="1" applyAlignment="1" applyProtection="1">
      <alignment horizontal="center" vertical="center" wrapText="1"/>
    </xf>
    <xf numFmtId="0" fontId="187" fillId="41" borderId="0" xfId="0" applyFont="1" applyFill="1" applyAlignment="1">
      <alignment horizontal="left" vertical="center" wrapText="1"/>
    </xf>
    <xf numFmtId="0" fontId="185" fillId="41" borderId="0" xfId="0" applyFont="1" applyFill="1" applyAlignment="1">
      <alignment horizontal="center" vertical="top" wrapText="1"/>
    </xf>
    <xf numFmtId="0" fontId="202" fillId="41" borderId="0" xfId="0" applyFont="1" applyFill="1" applyAlignment="1">
      <alignment horizontal="center" vertical="center"/>
    </xf>
    <xf numFmtId="0" fontId="202" fillId="41" borderId="0" xfId="0" applyFont="1" applyFill="1" applyAlignment="1">
      <alignment horizontal="center" vertical="center" wrapText="1"/>
    </xf>
    <xf numFmtId="0" fontId="203" fillId="41" borderId="0" xfId="0" applyFont="1" applyFill="1" applyAlignment="1">
      <alignment horizontal="center" vertical="center"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2" borderId="221" xfId="17" applyFont="1" applyFill="1" applyBorder="1" applyAlignment="1">
      <alignment horizontal="left" vertical="top" wrapText="1"/>
    </xf>
    <xf numFmtId="0" fontId="38" fillId="22" borderId="222" xfId="17" applyFont="1" applyFill="1" applyBorder="1" applyAlignment="1">
      <alignment horizontal="left" vertical="top" wrapText="1"/>
    </xf>
    <xf numFmtId="0" fontId="38" fillId="22" borderId="223" xfId="17" applyFont="1" applyFill="1" applyBorder="1" applyAlignment="1">
      <alignment horizontal="left" vertical="top" wrapText="1"/>
    </xf>
    <xf numFmtId="0" fontId="38" fillId="24" borderId="221" xfId="17" applyFont="1" applyFill="1" applyBorder="1" applyAlignment="1">
      <alignment horizontal="left" vertical="top" wrapText="1"/>
    </xf>
    <xf numFmtId="0" fontId="38" fillId="24" borderId="222" xfId="17" applyFont="1" applyFill="1" applyBorder="1" applyAlignment="1">
      <alignment horizontal="left" vertical="top" wrapText="1"/>
    </xf>
    <xf numFmtId="0" fontId="38" fillId="24" borderId="223" xfId="17" applyFont="1" applyFill="1" applyBorder="1" applyAlignment="1">
      <alignment horizontal="left" vertical="top" wrapText="1"/>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38" fillId="24" borderId="173" xfId="17" applyFont="1" applyFill="1" applyBorder="1" applyAlignment="1">
      <alignment horizontal="left" vertical="top" wrapText="1"/>
    </xf>
    <xf numFmtId="0" fontId="38" fillId="24" borderId="172" xfId="17" applyFont="1" applyFill="1" applyBorder="1" applyAlignment="1">
      <alignment horizontal="left" vertical="top" wrapText="1"/>
    </xf>
    <xf numFmtId="0" fontId="38" fillId="22" borderId="173" xfId="17" applyFont="1" applyFill="1" applyBorder="1" applyAlignment="1">
      <alignment horizontal="left" vertical="top" wrapText="1"/>
    </xf>
    <xf numFmtId="0" fontId="38" fillId="22" borderId="172" xfId="17" applyFont="1" applyFill="1" applyBorder="1" applyAlignment="1">
      <alignment horizontal="left" vertical="top" wrapText="1"/>
    </xf>
    <xf numFmtId="0" fontId="51" fillId="22" borderId="221" xfId="17" applyFont="1" applyFill="1" applyBorder="1" applyAlignment="1">
      <alignment horizontal="left" vertical="top" wrapText="1"/>
    </xf>
    <xf numFmtId="0" fontId="51" fillId="22" borderId="222" xfId="17" applyFont="1" applyFill="1" applyBorder="1" applyAlignment="1">
      <alignment horizontal="left" vertical="top" wrapText="1"/>
    </xf>
    <xf numFmtId="0" fontId="51" fillId="22" borderId="223" xfId="17" applyFont="1" applyFill="1" applyBorder="1" applyAlignment="1">
      <alignment horizontal="left" vertical="top" wrapText="1"/>
    </xf>
    <xf numFmtId="0" fontId="152" fillId="22" borderId="221" xfId="17" applyFont="1" applyFill="1" applyBorder="1" applyAlignment="1">
      <alignment horizontal="left" vertical="top" wrapText="1"/>
    </xf>
    <xf numFmtId="0" fontId="10" fillId="22" borderId="221" xfId="2" applyFont="1" applyFill="1" applyBorder="1" applyAlignment="1">
      <alignment horizontal="left" vertical="top" wrapText="1"/>
    </xf>
    <xf numFmtId="0" fontId="10" fillId="22" borderId="222" xfId="2" applyFont="1" applyFill="1" applyBorder="1" applyAlignment="1">
      <alignment horizontal="left" vertical="top" wrapText="1"/>
    </xf>
    <xf numFmtId="0" fontId="10" fillId="22" borderId="223" xfId="2" applyFont="1" applyFill="1" applyBorder="1" applyAlignment="1">
      <alignment horizontal="left" vertical="top" wrapText="1"/>
    </xf>
    <xf numFmtId="0" fontId="13" fillId="22" borderId="221" xfId="2" applyFont="1" applyFill="1" applyBorder="1" applyAlignment="1">
      <alignment horizontal="left" vertical="top" wrapText="1"/>
    </xf>
    <xf numFmtId="0" fontId="13" fillId="22" borderId="222" xfId="2" applyFont="1" applyFill="1" applyBorder="1" applyAlignment="1">
      <alignment horizontal="left" vertical="top" wrapText="1"/>
    </xf>
    <xf numFmtId="0" fontId="13" fillId="22" borderId="223" xfId="2" applyFont="1" applyFill="1" applyBorder="1" applyAlignment="1">
      <alignment horizontal="left" vertical="top" wrapText="1"/>
    </xf>
    <xf numFmtId="0" fontId="13" fillId="24" borderId="221" xfId="2" applyFont="1" applyFill="1" applyBorder="1" applyAlignment="1">
      <alignment horizontal="left" vertical="top" wrapText="1"/>
    </xf>
    <xf numFmtId="0" fontId="13" fillId="24" borderId="222" xfId="2" applyFont="1" applyFill="1" applyBorder="1" applyAlignment="1">
      <alignment horizontal="left" vertical="top" wrapText="1"/>
    </xf>
    <xf numFmtId="0" fontId="13" fillId="24" borderId="223" xfId="2" applyFont="1" applyFill="1" applyBorder="1" applyAlignment="1">
      <alignment horizontal="left" vertical="top" wrapText="1"/>
    </xf>
    <xf numFmtId="0" fontId="126" fillId="22" borderId="221" xfId="2" applyFont="1" applyFill="1" applyBorder="1" applyAlignment="1">
      <alignment horizontal="left" vertical="top" wrapText="1"/>
    </xf>
    <xf numFmtId="0" fontId="126" fillId="22" borderId="222" xfId="2" applyFont="1" applyFill="1" applyBorder="1" applyAlignment="1">
      <alignment horizontal="left" vertical="top" wrapText="1"/>
    </xf>
    <xf numFmtId="0" fontId="126" fillId="22" borderId="223" xfId="2" applyFont="1" applyFill="1" applyBorder="1" applyAlignment="1">
      <alignment horizontal="left" vertical="top" wrapText="1"/>
    </xf>
    <xf numFmtId="0" fontId="198" fillId="0" borderId="0" xfId="17" applyFont="1" applyAlignment="1">
      <alignment horizontal="left" vertical="center"/>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10" fillId="22" borderId="168" xfId="2" applyFont="1" applyFill="1" applyBorder="1" applyAlignment="1">
      <alignment horizontal="left" vertical="top" wrapText="1"/>
    </xf>
    <xf numFmtId="0" fontId="10" fillId="22" borderId="169" xfId="2" applyFont="1" applyFill="1" applyBorder="1" applyAlignment="1">
      <alignment horizontal="left" vertical="top" wrapText="1"/>
    </xf>
    <xf numFmtId="0" fontId="7" fillId="6" borderId="41" xfId="17" applyFont="1" applyFill="1" applyBorder="1" applyAlignment="1">
      <alignment horizontal="center" vertical="center" wrapText="1"/>
    </xf>
    <xf numFmtId="0" fontId="84"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99" fillId="6" borderId="62" xfId="21" applyFont="1" applyFill="1" applyBorder="1" applyAlignment="1">
      <alignment horizontal="justify" vertical="center"/>
    </xf>
    <xf numFmtId="0" fontId="199" fillId="6" borderId="196" xfId="21" applyFont="1" applyFill="1" applyBorder="1" applyAlignment="1">
      <alignment horizontal="justify" vertical="center"/>
    </xf>
    <xf numFmtId="0" fontId="199" fillId="6" borderId="64" xfId="21" applyFont="1" applyFill="1" applyBorder="1">
      <alignment vertical="center"/>
    </xf>
    <xf numFmtId="0" fontId="1" fillId="6" borderId="196" xfId="21" applyFill="1" applyBorder="1">
      <alignment vertical="center"/>
    </xf>
    <xf numFmtId="0" fontId="1" fillId="6" borderId="0" xfId="21" applyFill="1">
      <alignment vertical="center"/>
    </xf>
    <xf numFmtId="0" fontId="161"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8" fillId="34"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10" fillId="26" borderId="119" xfId="0" applyFont="1" applyFill="1" applyBorder="1" applyAlignment="1">
      <alignment horizontal="left"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07" fillId="22" borderId="0" xfId="0" applyFont="1" applyFill="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51" fillId="28" borderId="0" xfId="0" applyFont="1" applyFill="1" applyAlignment="1">
      <alignment horizontal="left" vertical="center" wrapText="1"/>
    </xf>
    <xf numFmtId="0" fontId="146" fillId="26" borderId="0" xfId="0" applyFont="1" applyFill="1" applyAlignment="1">
      <alignment horizontal="left" vertical="center"/>
    </xf>
    <xf numFmtId="0" fontId="147"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1" fillId="33" borderId="0" xfId="0" applyFont="1" applyFill="1" applyAlignment="1">
      <alignment horizontal="center" vertical="top" wrapText="1"/>
    </xf>
    <xf numFmtId="0" fontId="108" fillId="33" borderId="0" xfId="0" applyFont="1" applyFill="1" applyAlignment="1">
      <alignment horizontal="center" vertical="top" wrapText="1"/>
    </xf>
    <xf numFmtId="0" fontId="74" fillId="27" borderId="0" xfId="0" applyFont="1" applyFill="1" applyAlignment="1">
      <alignment horizontal="left" vertical="top" wrapText="1"/>
    </xf>
    <xf numFmtId="0" fontId="164" fillId="37" borderId="0" xfId="0" applyFont="1" applyFill="1" applyAlignment="1">
      <alignment horizontal="left" vertical="top" wrapText="1"/>
    </xf>
    <xf numFmtId="0" fontId="141" fillId="37" borderId="0" xfId="0" applyFont="1" applyFill="1" applyAlignment="1">
      <alignment horizontal="left" vertical="top" wrapText="1"/>
    </xf>
    <xf numFmtId="0" fontId="18" fillId="37" borderId="0" xfId="0" applyFont="1" applyFill="1" applyAlignment="1">
      <alignment horizontal="center" vertical="center"/>
    </xf>
    <xf numFmtId="0" fontId="121" fillId="37" borderId="0" xfId="0" applyFont="1" applyFill="1" applyAlignment="1">
      <alignment horizontal="center" vertical="center"/>
    </xf>
    <xf numFmtId="0" fontId="176" fillId="27" borderId="0" xfId="0" applyFont="1" applyFill="1" applyAlignment="1">
      <alignment horizontal="center" vertical="top" wrapText="1"/>
    </xf>
    <xf numFmtId="56" fontId="111" fillId="24" borderId="46" xfId="1" applyNumberFormat="1" applyFont="1" applyFill="1" applyBorder="1" applyAlignment="1" applyProtection="1">
      <alignment horizontal="center" vertical="center" wrapText="1"/>
    </xf>
    <xf numFmtId="56" fontId="111" fillId="24" borderId="2" xfId="1" applyNumberFormat="1" applyFont="1" applyFill="1" applyBorder="1" applyAlignment="1" applyProtection="1">
      <alignment horizontal="center" vertical="center" wrapText="1"/>
    </xf>
    <xf numFmtId="56" fontId="111" fillId="24" borderId="3" xfId="1" applyNumberFormat="1" applyFont="1" applyFill="1" applyBorder="1" applyAlignment="1" applyProtection="1">
      <alignment horizontal="center" vertical="center" wrapText="1"/>
    </xf>
    <xf numFmtId="14" fontId="21" fillId="24" borderId="199" xfId="1" applyNumberFormat="1" applyFont="1" applyFill="1" applyBorder="1" applyAlignment="1" applyProtection="1">
      <alignment horizontal="center" vertical="center" wrapText="1"/>
    </xf>
    <xf numFmtId="0" fontId="21" fillId="24" borderId="199" xfId="2" applyFont="1" applyFill="1" applyBorder="1" applyAlignment="1">
      <alignment horizontal="center" vertical="center"/>
    </xf>
    <xf numFmtId="14" fontId="21" fillId="24" borderId="181"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1" fillId="24" borderId="181" xfId="2" applyNumberFormat="1" applyFont="1" applyFill="1" applyBorder="1" applyAlignment="1">
      <alignment horizontal="center" vertical="center" wrapText="1" shrinkToFit="1"/>
    </xf>
    <xf numFmtId="14" fontId="111" fillId="24" borderId="179" xfId="2" applyNumberFormat="1" applyFont="1" applyFill="1" applyBorder="1" applyAlignment="1">
      <alignment horizontal="center" vertical="center" wrapText="1" shrinkToFit="1"/>
    </xf>
    <xf numFmtId="14" fontId="111" fillId="24" borderId="180" xfId="2" applyNumberFormat="1" applyFont="1" applyFill="1" applyBorder="1" applyAlignment="1">
      <alignment horizontal="center" vertical="center" wrapText="1" shrinkToFit="1"/>
    </xf>
    <xf numFmtId="0" fontId="21" fillId="24" borderId="204"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8" xfId="2" applyNumberFormat="1" applyFont="1" applyFill="1" applyBorder="1" applyAlignment="1">
      <alignment horizontal="center" vertical="center" wrapText="1"/>
    </xf>
    <xf numFmtId="14" fontId="21" fillId="24" borderId="183" xfId="1" applyNumberFormat="1" applyFont="1" applyFill="1" applyBorder="1" applyAlignment="1" applyProtection="1">
      <alignment horizontal="center" vertical="center" wrapText="1" shrinkToFit="1"/>
    </xf>
    <xf numFmtId="14" fontId="21" fillId="24" borderId="185" xfId="1" applyNumberFormat="1" applyFont="1" applyFill="1" applyBorder="1" applyAlignment="1" applyProtection="1">
      <alignment horizontal="center" vertical="center" wrapText="1" shrinkToFit="1"/>
    </xf>
    <xf numFmtId="14" fontId="21" fillId="24" borderId="184"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7"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0" fontId="21" fillId="24" borderId="208" xfId="2" applyFont="1" applyFill="1" applyBorder="1" applyAlignment="1">
      <alignment horizontal="center" vertical="center"/>
    </xf>
    <xf numFmtId="14" fontId="21" fillId="24" borderId="46" xfId="2" applyNumberFormat="1" applyFont="1" applyFill="1" applyBorder="1" applyAlignment="1">
      <alignment horizontal="center" vertical="center" shrinkToFit="1"/>
    </xf>
    <xf numFmtId="14" fontId="21" fillId="24" borderId="2" xfId="2" applyNumberFormat="1" applyFont="1" applyFill="1" applyBorder="1" applyAlignment="1">
      <alignment horizontal="center" vertical="center" shrinkToFit="1"/>
    </xf>
    <xf numFmtId="14" fontId="21" fillId="24" borderId="207" xfId="2" applyNumberFormat="1" applyFont="1" applyFill="1" applyBorder="1" applyAlignment="1">
      <alignment horizontal="center" vertical="center"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7" xfId="2" applyFill="1" applyBorder="1" applyAlignment="1">
      <alignment horizontal="left" vertical="top" wrapText="1"/>
    </xf>
    <xf numFmtId="0" fontId="1" fillId="39" borderId="61" xfId="2" applyFont="1" applyFill="1" applyBorder="1" applyAlignment="1">
      <alignment horizontal="left" vertical="top" wrapText="1"/>
    </xf>
    <xf numFmtId="0" fontId="1" fillId="39" borderId="72" xfId="2" applyFont="1" applyFill="1" applyBorder="1" applyAlignment="1">
      <alignment horizontal="left" vertical="top" wrapText="1"/>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195" fillId="0" borderId="105" xfId="2" applyFont="1" applyBorder="1" applyAlignment="1">
      <alignment horizontal="center" vertical="center" wrapText="1" shrinkToFit="1"/>
    </xf>
    <xf numFmtId="0" fontId="112" fillId="0" borderId="32" xfId="2" applyFont="1" applyBorder="1" applyAlignment="1">
      <alignment horizontal="center" vertical="center" wrapText="1" shrinkToFit="1"/>
    </xf>
    <xf numFmtId="0" fontId="112"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6" fillId="48" borderId="105" xfId="2" applyFont="1" applyFill="1" applyBorder="1" applyAlignment="1">
      <alignment horizontal="center" vertical="center" wrapText="1" shrinkToFit="1"/>
    </xf>
    <xf numFmtId="0" fontId="33" fillId="48" borderId="32" xfId="2" applyFont="1" applyFill="1" applyBorder="1" applyAlignment="1">
      <alignment horizontal="center" vertical="center" shrinkToFit="1"/>
    </xf>
    <xf numFmtId="0" fontId="33" fillId="48" borderId="106" xfId="2" applyFont="1" applyFill="1" applyBorder="1" applyAlignment="1">
      <alignment horizontal="center" vertical="center" shrinkToFit="1"/>
    </xf>
    <xf numFmtId="0" fontId="21" fillId="48" borderId="102" xfId="1" applyFont="1" applyFill="1" applyBorder="1" applyAlignment="1" applyProtection="1">
      <alignment vertical="top" wrapText="1"/>
    </xf>
    <xf numFmtId="0" fontId="21" fillId="48" borderId="103" xfId="2" applyFont="1" applyFill="1" applyBorder="1" applyAlignment="1">
      <alignment vertical="top" wrapText="1"/>
    </xf>
    <xf numFmtId="0" fontId="21" fillId="48"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2" fillId="0" borderId="32" xfId="2" applyFont="1" applyBorder="1" applyAlignment="1">
      <alignment horizontal="center" vertical="center" shrinkToFit="1"/>
    </xf>
    <xf numFmtId="0" fontId="112" fillId="0" borderId="106" xfId="2" applyFont="1" applyBorder="1" applyAlignment="1">
      <alignment horizontal="center" vertical="center" shrinkToFit="1"/>
    </xf>
    <xf numFmtId="0" fontId="21" fillId="0" borderId="215" xfId="1" applyFont="1" applyBorder="1" applyAlignment="1" applyProtection="1">
      <alignment horizontal="left" vertical="top" wrapText="1"/>
    </xf>
    <xf numFmtId="0" fontId="21" fillId="0" borderId="216" xfId="1" applyFont="1" applyBorder="1" applyAlignment="1" applyProtection="1">
      <alignment horizontal="left" vertical="top" wrapText="1"/>
    </xf>
    <xf numFmtId="0" fontId="21" fillId="0" borderId="217" xfId="1" applyFont="1" applyBorder="1" applyAlignment="1" applyProtection="1">
      <alignment horizontal="left" vertical="top" wrapText="1"/>
    </xf>
    <xf numFmtId="0" fontId="28" fillId="48" borderId="189" xfId="2" applyFont="1" applyFill="1" applyBorder="1" applyAlignment="1">
      <alignment horizontal="center" vertical="center" wrapText="1" shrinkToFit="1"/>
    </xf>
    <xf numFmtId="0" fontId="28" fillId="48" borderId="190" xfId="2" applyFont="1" applyFill="1" applyBorder="1" applyAlignment="1">
      <alignment horizontal="center" vertical="center" wrapText="1" shrinkToFit="1"/>
    </xf>
    <xf numFmtId="0" fontId="28" fillId="48" borderId="191" xfId="2" applyFont="1" applyFill="1" applyBorder="1" applyAlignment="1">
      <alignment horizontal="center" vertical="center" wrapText="1" shrinkToFit="1"/>
    </xf>
    <xf numFmtId="0" fontId="20" fillId="48" borderId="62" xfId="2" applyFont="1" applyFill="1" applyBorder="1" applyAlignment="1">
      <alignment horizontal="left" vertical="top" wrapText="1" shrinkToFit="1"/>
    </xf>
    <xf numFmtId="0" fontId="20" fillId="48" borderId="63" xfId="2" applyFont="1" applyFill="1" applyBorder="1" applyAlignment="1">
      <alignment horizontal="left" vertical="top" wrapText="1" shrinkToFit="1"/>
    </xf>
    <xf numFmtId="0" fontId="20" fillId="48"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09" xfId="1" applyFont="1" applyBorder="1" applyAlignment="1" applyProtection="1">
      <alignment vertical="top" wrapText="1"/>
    </xf>
    <xf numFmtId="0" fontId="21" fillId="0" borderId="210"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4" fillId="48"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9" xfId="2" applyFont="1" applyFill="1" applyBorder="1" applyAlignment="1">
      <alignment horizontal="left" vertical="top" wrapText="1"/>
    </xf>
    <xf numFmtId="0" fontId="7" fillId="8" borderId="190" xfId="2" applyFont="1" applyFill="1" applyBorder="1" applyAlignment="1">
      <alignment horizontal="left" vertical="top" wrapText="1"/>
    </xf>
    <xf numFmtId="0" fontId="7" fillId="8" borderId="191"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00CC00"/>
      <color rgb="FF66CCFF"/>
      <color rgb="FFFFE7FF"/>
      <color rgb="FFBB1F05"/>
      <color rgb="FFFF99FF"/>
      <color rgb="FFFF0066"/>
      <color rgb="FF3399FF"/>
      <color rgb="FFF6B30A"/>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'48　感染症統計'!$B$7:$M$7</c:f>
              <c:numCache>
                <c:formatCode>General</c:formatCode>
                <c:ptCount val="12"/>
                <c:pt idx="0">
                  <c:v>81</c:v>
                </c:pt>
                <c:pt idx="1">
                  <c:v>48</c:v>
                </c:pt>
                <c:pt idx="2">
                  <c:v>71</c:v>
                </c:pt>
                <c:pt idx="3">
                  <c:v>128</c:v>
                </c:pt>
                <c:pt idx="4">
                  <c:v>171</c:v>
                </c:pt>
                <c:pt idx="5">
                  <c:v>350</c:v>
                </c:pt>
                <c:pt idx="6">
                  <c:v>569</c:v>
                </c:pt>
                <c:pt idx="7">
                  <c:v>553</c:v>
                </c:pt>
                <c:pt idx="8">
                  <c:v>458</c:v>
                </c:pt>
                <c:pt idx="9">
                  <c:v>304</c:v>
                </c:pt>
                <c:pt idx="10">
                  <c:v>217</c:v>
                </c:pt>
                <c:pt idx="11">
                  <c:v>29</c:v>
                </c:pt>
              </c:numCache>
            </c:numRef>
          </c:val>
          <c:smooth val="0"/>
          <c:extLst>
            <c:ext xmlns:c16="http://schemas.microsoft.com/office/drawing/2014/chart" uri="{C3380CC4-5D6E-409C-BE32-E72D297353CC}">
              <c16:uniqueId val="{00000000-C787-4C46-91A4-F2CCA7AB2E20}"/>
            </c:ext>
          </c:extLst>
        </c:ser>
        <c:ser>
          <c:idx val="0"/>
          <c:order val="1"/>
          <c:tx>
            <c:strRef>
              <c:f>'48　感染症統計'!$A$8</c:f>
              <c:strCache>
                <c:ptCount val="1"/>
                <c:pt idx="0">
                  <c:v>2020年</c:v>
                </c:pt>
              </c:strCache>
            </c:strRef>
          </c:tx>
          <c:spPr>
            <a:ln w="28575" cap="rnd">
              <a:solidFill>
                <a:schemeClr val="accent1"/>
              </a:solidFill>
              <a:round/>
            </a:ln>
            <a:effectLst/>
          </c:spPr>
          <c:marker>
            <c:symbol val="none"/>
          </c:marker>
          <c:val>
            <c:numRef>
              <c:f>'48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2"/>
          <c:tx>
            <c:strRef>
              <c:f>'48　感染症統計'!$A$9</c:f>
              <c:strCache>
                <c:ptCount val="1"/>
                <c:pt idx="0">
                  <c:v>2019年</c:v>
                </c:pt>
              </c:strCache>
            </c:strRef>
          </c:tx>
          <c:spPr>
            <a:ln w="12700" cap="rnd">
              <a:solidFill>
                <a:srgbClr val="FF0066"/>
              </a:solidFill>
              <a:round/>
            </a:ln>
            <a:effectLst/>
          </c:spPr>
          <c:marker>
            <c:symbol val="none"/>
          </c:marker>
          <c:val>
            <c:numRef>
              <c:f>'48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3"/>
          <c:tx>
            <c:strRef>
              <c:f>'48　感染症統計'!$A$10</c:f>
              <c:strCache>
                <c:ptCount val="1"/>
                <c:pt idx="0">
                  <c:v>2018年</c:v>
                </c:pt>
              </c:strCache>
            </c:strRef>
          </c:tx>
          <c:spPr>
            <a:ln w="12700" cap="rnd">
              <a:solidFill>
                <a:schemeClr val="accent3"/>
              </a:solidFill>
              <a:round/>
            </a:ln>
            <a:effectLst/>
          </c:spPr>
          <c:marker>
            <c:symbol val="none"/>
          </c:marker>
          <c:val>
            <c:numRef>
              <c:f>'48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4"/>
          <c:tx>
            <c:strRef>
              <c:f>'48　感染症統計'!$A$11</c:f>
              <c:strCache>
                <c:ptCount val="1"/>
                <c:pt idx="0">
                  <c:v>2017年</c:v>
                </c:pt>
              </c:strCache>
            </c:strRef>
          </c:tx>
          <c:spPr>
            <a:ln w="12700" cap="rnd">
              <a:solidFill>
                <a:schemeClr val="accent4"/>
              </a:solidFill>
              <a:round/>
            </a:ln>
            <a:effectLst/>
          </c:spPr>
          <c:marker>
            <c:symbol val="none"/>
          </c:marker>
          <c:val>
            <c:numRef>
              <c:f>'48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5"/>
          <c:tx>
            <c:strRef>
              <c:f>'48　感染症統計'!$A$12</c:f>
              <c:strCache>
                <c:ptCount val="1"/>
                <c:pt idx="0">
                  <c:v>2016年</c:v>
                </c:pt>
              </c:strCache>
            </c:strRef>
          </c:tx>
          <c:spPr>
            <a:ln w="12700" cap="rnd">
              <a:solidFill>
                <a:schemeClr val="accent5"/>
              </a:solidFill>
              <a:round/>
            </a:ln>
            <a:effectLst/>
          </c:spPr>
          <c:marker>
            <c:symbol val="none"/>
          </c:marker>
          <c:val>
            <c:numRef>
              <c:f>'48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6"/>
          <c:tx>
            <c:strRef>
              <c:f>'48　感染症統計'!$A$13</c:f>
              <c:strCache>
                <c:ptCount val="1"/>
                <c:pt idx="0">
                  <c:v>2015年</c:v>
                </c:pt>
              </c:strCache>
            </c:strRef>
          </c:tx>
          <c:spPr>
            <a:ln w="12700" cap="rnd">
              <a:solidFill>
                <a:schemeClr val="accent6"/>
              </a:solidFill>
              <a:round/>
            </a:ln>
            <a:effectLst/>
          </c:spPr>
          <c:marker>
            <c:symbol val="none"/>
          </c:marker>
          <c:val>
            <c:numRef>
              <c:f>'48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7"/>
          <c:order val="1"/>
          <c:tx>
            <c:v>2021年</c:v>
          </c:tx>
          <c:spPr>
            <a:ln w="57150" cap="rnd">
              <a:solidFill>
                <a:srgbClr val="FF0000"/>
              </a:solidFill>
              <a:round/>
            </a:ln>
            <a:effectLst/>
          </c:spPr>
          <c:marker>
            <c:symbol val="none"/>
          </c:marker>
          <c:val>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B61C-425D-92FC-66BD9BB69044}"/>
            </c:ext>
          </c:extLst>
        </c:ser>
        <c:ser>
          <c:idx val="0"/>
          <c:order val="2"/>
          <c:tx>
            <c:strRef>
              <c:f>'48　感染症統計'!$P$8</c:f>
              <c:strCache>
                <c:ptCount val="1"/>
                <c:pt idx="0">
                  <c:v>2020年</c:v>
                </c:pt>
              </c:strCache>
            </c:strRef>
          </c:tx>
          <c:spPr>
            <a:ln w="38100" cap="rnd">
              <a:solidFill>
                <a:schemeClr val="accent1"/>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B61C-425D-92FC-66BD9BB69044}"/>
            </c:ext>
          </c:extLst>
        </c:ser>
        <c:ser>
          <c:idx val="1"/>
          <c:order val="3"/>
          <c:tx>
            <c:strRef>
              <c:f>'48　感染症統計'!$P$9</c:f>
              <c:strCache>
                <c:ptCount val="1"/>
                <c:pt idx="0">
                  <c:v>2019年</c:v>
                </c:pt>
              </c:strCache>
            </c:strRef>
          </c:tx>
          <c:spPr>
            <a:ln w="12700" cap="rnd">
              <a:solidFill>
                <a:schemeClr val="accent2"/>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B61C-425D-92FC-66BD9BB69044}"/>
            </c:ext>
          </c:extLst>
        </c:ser>
        <c:ser>
          <c:idx val="2"/>
          <c:order val="4"/>
          <c:tx>
            <c:strRef>
              <c:f>'48　感染症統計'!$P$10</c:f>
              <c:strCache>
                <c:ptCount val="1"/>
                <c:pt idx="0">
                  <c:v>2018年</c:v>
                </c:pt>
              </c:strCache>
            </c:strRef>
          </c:tx>
          <c:spPr>
            <a:ln w="12700" cap="rnd">
              <a:solidFill>
                <a:schemeClr val="accent3"/>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B61C-425D-92FC-66BD9BB69044}"/>
            </c:ext>
          </c:extLst>
        </c:ser>
        <c:ser>
          <c:idx val="3"/>
          <c:order val="5"/>
          <c:tx>
            <c:strRef>
              <c:f>'48　感染症統計'!$P$11</c:f>
              <c:strCache>
                <c:ptCount val="1"/>
                <c:pt idx="0">
                  <c:v>2017年</c:v>
                </c:pt>
              </c:strCache>
            </c:strRef>
          </c:tx>
          <c:spPr>
            <a:ln w="12700" cap="rnd">
              <a:solidFill>
                <a:schemeClr val="accent4"/>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B61C-425D-92FC-66BD9BB69044}"/>
            </c:ext>
          </c:extLst>
        </c:ser>
        <c:ser>
          <c:idx val="4"/>
          <c:order val="6"/>
          <c:tx>
            <c:strRef>
              <c:f>'48　感染症統計'!$P$12</c:f>
              <c:strCache>
                <c:ptCount val="1"/>
                <c:pt idx="0">
                  <c:v>2016年</c:v>
                </c:pt>
              </c:strCache>
            </c:strRef>
          </c:tx>
          <c:spPr>
            <a:ln w="12700" cap="rnd">
              <a:solidFill>
                <a:schemeClr val="accent5"/>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B61C-425D-92FC-66BD9BB69044}"/>
            </c:ext>
          </c:extLst>
        </c:ser>
        <c:ser>
          <c:idx val="5"/>
          <c:order val="7"/>
          <c:tx>
            <c:strRef>
              <c:f>'48　感染症統計'!$P$13</c:f>
              <c:strCache>
                <c:ptCount val="1"/>
                <c:pt idx="0">
                  <c:v>2015年</c:v>
                </c:pt>
              </c:strCache>
            </c:strRef>
          </c:tx>
          <c:spPr>
            <a:ln w="12700" cap="rnd">
              <a:solidFill>
                <a:schemeClr val="accent6"/>
              </a:solidFill>
              <a:round/>
            </a:ln>
            <a:effectLst/>
          </c:spPr>
          <c:marker>
            <c:symbol val="none"/>
          </c:marker>
          <c:cat>
            <c:numRef>
              <c:f>'48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cat>
          <c:val>
            <c:numRef>
              <c:f>'48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'48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'48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7-B61C-425D-92FC-66BD9BB69044}"/>
                  </c:ext>
                </c:extLst>
              </c15:ser>
            </c15:filteredLineSeries>
          </c:ext>
        </c:extLst>
      </c:lineChart>
      <c:catAx>
        <c:axId val="1415465776"/>
        <c:scaling>
          <c:orientation val="minMax"/>
        </c:scaling>
        <c:delete val="1"/>
        <c:axPos val="b"/>
        <c:numFmt formatCode="General"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hy_food-safety@kxf.biglobe.ne.jp?subject=&#27880;&#25991;&#12539;&#21839;&#12356;&#21512;&#12431;&#12379;"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sv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7.png"/></Relationships>
</file>

<file path=xl/drawings/_rels/drawing7.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291830</xdr:rowOff>
    </xdr:from>
    <xdr:to>
      <xdr:col>17</xdr:col>
      <xdr:colOff>531931</xdr:colOff>
      <xdr:row>16</xdr:row>
      <xdr:rowOff>20878</xdr:rowOff>
    </xdr:to>
    <xdr:pic>
      <xdr:nvPicPr>
        <xdr:cNvPr id="3" name="図 2">
          <a:extLst>
            <a:ext uri="{FF2B5EF4-FFF2-40B4-BE49-F238E27FC236}">
              <a16:creationId xmlns:a16="http://schemas.microsoft.com/office/drawing/2014/main" id="{A078E3A9-EAFE-40E6-96B8-C8BE78E75983}"/>
            </a:ext>
          </a:extLst>
        </xdr:cNvPr>
        <xdr:cNvPicPr>
          <a:picLocks noChangeAspect="1"/>
        </xdr:cNvPicPr>
      </xdr:nvPicPr>
      <xdr:blipFill>
        <a:blip xmlns:r="http://schemas.openxmlformats.org/officeDocument/2006/relationships" r:embed="rId1"/>
        <a:stretch>
          <a:fillRect/>
        </a:stretch>
      </xdr:blipFill>
      <xdr:spPr>
        <a:xfrm>
          <a:off x="2018489" y="794426"/>
          <a:ext cx="8354591" cy="4382112"/>
        </a:xfrm>
        <a:prstGeom prst="rect">
          <a:avLst/>
        </a:prstGeom>
      </xdr:spPr>
    </xdr:pic>
    <xdr:clientData/>
  </xdr:twoCellAnchor>
  <xdr:twoCellAnchor>
    <xdr:from>
      <xdr:col>9</xdr:col>
      <xdr:colOff>405320</xdr:colOff>
      <xdr:row>0</xdr:row>
      <xdr:rowOff>105384</xdr:rowOff>
    </xdr:from>
    <xdr:to>
      <xdr:col>10</xdr:col>
      <xdr:colOff>210767</xdr:colOff>
      <xdr:row>0</xdr:row>
      <xdr:rowOff>421533</xdr:rowOff>
    </xdr:to>
    <xdr:sp macro="" textlink="">
      <xdr:nvSpPr>
        <xdr:cNvPr id="4" name="矢印: 右 3">
          <a:extLst>
            <a:ext uri="{FF2B5EF4-FFF2-40B4-BE49-F238E27FC236}">
              <a16:creationId xmlns:a16="http://schemas.microsoft.com/office/drawing/2014/main" id="{9D0A6C87-EA46-41CC-AD7B-1F8EBA98AEAD}"/>
            </a:ext>
          </a:extLst>
        </xdr:cNvPr>
        <xdr:cNvSpPr/>
      </xdr:nvSpPr>
      <xdr:spPr>
        <a:xfrm>
          <a:off x="6023043" y="105384"/>
          <a:ext cx="413426" cy="316149"/>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89170</xdr:colOff>
      <xdr:row>1</xdr:row>
      <xdr:rowOff>32425</xdr:rowOff>
    </xdr:from>
    <xdr:to>
      <xdr:col>21</xdr:col>
      <xdr:colOff>210766</xdr:colOff>
      <xdr:row>7</xdr:row>
      <xdr:rowOff>32426</xdr:rowOff>
    </xdr:to>
    <xdr:sp macro="" textlink="">
      <xdr:nvSpPr>
        <xdr:cNvPr id="5" name="矢印: 下カーブ 4">
          <a:extLst>
            <a:ext uri="{FF2B5EF4-FFF2-40B4-BE49-F238E27FC236}">
              <a16:creationId xmlns:a16="http://schemas.microsoft.com/office/drawing/2014/main" id="{7FBE5C1F-94CE-4A1D-BA63-43E48327855C}"/>
            </a:ext>
          </a:extLst>
        </xdr:cNvPr>
        <xdr:cNvSpPr/>
      </xdr:nvSpPr>
      <xdr:spPr>
        <a:xfrm>
          <a:off x="9930319" y="535021"/>
          <a:ext cx="2553511" cy="1678022"/>
        </a:xfrm>
        <a:prstGeom prst="curvedDown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19</xdr:col>
      <xdr:colOff>113490</xdr:colOff>
      <xdr:row>10</xdr:row>
      <xdr:rowOff>947322</xdr:rowOff>
    </xdr:from>
    <xdr:to>
      <xdr:col>23</xdr:col>
      <xdr:colOff>19675</xdr:colOff>
      <xdr:row>15</xdr:row>
      <xdr:rowOff>186446</xdr:rowOff>
    </xdr:to>
    <xdr:pic>
      <xdr:nvPicPr>
        <xdr:cNvPr id="6" name="図 5">
          <a:hlinkClick xmlns:r="http://schemas.openxmlformats.org/officeDocument/2006/relationships" r:id="rId2"/>
          <a:extLst>
            <a:ext uri="{FF2B5EF4-FFF2-40B4-BE49-F238E27FC236}">
              <a16:creationId xmlns:a16="http://schemas.microsoft.com/office/drawing/2014/main" id="{97A43653-2C4F-49C5-B79F-1BB732C0744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1170596" y="3679173"/>
          <a:ext cx="2338100" cy="14602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3</xdr:row>
      <xdr:rowOff>175260</xdr:rowOff>
    </xdr:from>
    <xdr:to>
      <xdr:col>13</xdr:col>
      <xdr:colOff>106680</xdr:colOff>
      <xdr:row>17</xdr:row>
      <xdr:rowOff>487680</xdr:rowOff>
    </xdr:to>
    <xdr:pic>
      <xdr:nvPicPr>
        <xdr:cNvPr id="23" name="図 22" descr="感染性胃腸炎患者報告数　直近5シーズン">
          <a:extLst>
            <a:ext uri="{FF2B5EF4-FFF2-40B4-BE49-F238E27FC236}">
              <a16:creationId xmlns:a16="http://schemas.microsoft.com/office/drawing/2014/main" id="{790BAD55-1A9B-4B3A-BF5F-46649BF20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44880"/>
          <a:ext cx="7162800" cy="284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6</xdr:row>
      <xdr:rowOff>152400</xdr:rowOff>
    </xdr:from>
    <xdr:to>
      <xdr:col>13</xdr:col>
      <xdr:colOff>350705</xdr:colOff>
      <xdr:row>15</xdr:row>
      <xdr:rowOff>0</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531620"/>
          <a:ext cx="6890385" cy="1356360"/>
          <a:chOff x="15526115" y="3476894"/>
          <a:chExt cx="7163624" cy="1211926"/>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5.24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298072"/>
            <a:gd name="adj6" fmla="val -9721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206464</xdr:colOff>
      <xdr:row>13</xdr:row>
      <xdr:rowOff>115427</xdr:rowOff>
    </xdr:from>
    <xdr:to>
      <xdr:col>8</xdr:col>
      <xdr:colOff>529282</xdr:colOff>
      <xdr:row>15</xdr:row>
      <xdr:rowOff>79546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569164" y="2668127"/>
          <a:ext cx="322818" cy="299399"/>
        </a:xfrm>
        <a:prstGeom prst="ellipse">
          <a:avLst/>
        </a:prstGeom>
        <a:noFill/>
        <a:ln w="25400" algn="ctr">
          <a:solidFill>
            <a:srgbClr val="000000"/>
          </a:solidFill>
          <a:round/>
          <a:headEnd/>
          <a:tailEnd/>
        </a:ln>
      </xdr:spPr>
    </xdr:sp>
    <xdr:clientData/>
  </xdr:twoCellAnchor>
  <xdr:twoCellAnchor>
    <xdr:from>
      <xdr:col>11</xdr:col>
      <xdr:colOff>798724</xdr:colOff>
      <xdr:row>2</xdr:row>
      <xdr:rowOff>175260</xdr:rowOff>
    </xdr:from>
    <xdr:to>
      <xdr:col>13</xdr:col>
      <xdr:colOff>175260</xdr:colOff>
      <xdr:row>16</xdr:row>
      <xdr:rowOff>64265</xdr:rowOff>
    </xdr:to>
    <xdr:cxnSp macro="">
      <xdr:nvCxnSpPr>
        <xdr:cNvPr id="13" name="直線矢印コネクタ 12">
          <a:extLst>
            <a:ext uri="{FF2B5EF4-FFF2-40B4-BE49-F238E27FC236}">
              <a16:creationId xmlns:a16="http://schemas.microsoft.com/office/drawing/2014/main" id="{9F931371-065C-4A5E-AB96-FCF81EA5EAF0}"/>
            </a:ext>
          </a:extLst>
        </xdr:cNvPr>
        <xdr:cNvCxnSpPr/>
      </xdr:nvCxnSpPr>
      <xdr:spPr>
        <a:xfrm flipH="1">
          <a:off x="10079884" y="723900"/>
          <a:ext cx="1700636" cy="2395985"/>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595946</xdr:colOff>
      <xdr:row>6</xdr:row>
      <xdr:rowOff>161580</xdr:rowOff>
    </xdr:from>
    <xdr:to>
      <xdr:col>13</xdr:col>
      <xdr:colOff>414971</xdr:colOff>
      <xdr:row>15</xdr:row>
      <xdr:rowOff>9180</xdr:rowOff>
    </xdr:to>
    <xdr:grpSp>
      <xdr:nvGrpSpPr>
        <xdr:cNvPr id="14" name="グループ化 4">
          <a:extLst>
            <a:ext uri="{FF2B5EF4-FFF2-40B4-BE49-F238E27FC236}">
              <a16:creationId xmlns:a16="http://schemas.microsoft.com/office/drawing/2014/main" id="{21CCB177-7427-4B1F-8192-B64FD42734D2}"/>
            </a:ext>
          </a:extLst>
        </xdr:cNvPr>
        <xdr:cNvGrpSpPr>
          <a:grpSpLocks/>
        </xdr:cNvGrpSpPr>
      </xdr:nvGrpSpPr>
      <xdr:grpSpPr bwMode="auto">
        <a:xfrm>
          <a:off x="5129846" y="1540800"/>
          <a:ext cx="6890385" cy="1356360"/>
          <a:chOff x="15526115" y="3476894"/>
          <a:chExt cx="7163624" cy="1211926"/>
        </a:xfrm>
      </xdr:grpSpPr>
      <xdr:cxnSp macro="">
        <xdr:nvCxnSpPr>
          <xdr:cNvPr id="15" name="直線コネクタ 153">
            <a:extLst>
              <a:ext uri="{FF2B5EF4-FFF2-40B4-BE49-F238E27FC236}">
                <a16:creationId xmlns:a16="http://schemas.microsoft.com/office/drawing/2014/main" id="{D45DAD98-D29F-45E2-AEDB-1859280CBEF7}"/>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16" name="直線コネクタ 153">
            <a:extLst>
              <a:ext uri="{FF2B5EF4-FFF2-40B4-BE49-F238E27FC236}">
                <a16:creationId xmlns:a16="http://schemas.microsoft.com/office/drawing/2014/main" id="{B5183B35-D8C1-404D-BBE9-6C4D205E520C}"/>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17" name="直線コネクタ 153">
            <a:extLst>
              <a:ext uri="{FF2B5EF4-FFF2-40B4-BE49-F238E27FC236}">
                <a16:creationId xmlns:a16="http://schemas.microsoft.com/office/drawing/2014/main" id="{E4C6AE5A-F20E-48EA-9D33-741A5A0660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18" name="直線コネクタ 153">
            <a:extLst>
              <a:ext uri="{FF2B5EF4-FFF2-40B4-BE49-F238E27FC236}">
                <a16:creationId xmlns:a16="http://schemas.microsoft.com/office/drawing/2014/main" id="{B7EC96FF-8F9C-442B-B0FE-587D4B37C06D}"/>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19" name="直線コネクタ 153">
            <a:extLst>
              <a:ext uri="{FF2B5EF4-FFF2-40B4-BE49-F238E27FC236}">
                <a16:creationId xmlns:a16="http://schemas.microsoft.com/office/drawing/2014/main" id="{F1F50CF0-10E3-4839-8BE7-2BEF3800E6CC}"/>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editAs="oneCell">
    <xdr:from>
      <xdr:col>5</xdr:col>
      <xdr:colOff>19050</xdr:colOff>
      <xdr:row>2</xdr:row>
      <xdr:rowOff>1</xdr:rowOff>
    </xdr:from>
    <xdr:to>
      <xdr:col>6</xdr:col>
      <xdr:colOff>752475</xdr:colOff>
      <xdr:row>16</xdr:row>
      <xdr:rowOff>56114</xdr:rowOff>
    </xdr:to>
    <xdr:pic>
      <xdr:nvPicPr>
        <xdr:cNvPr id="24" name="図 23">
          <a:extLst>
            <a:ext uri="{FF2B5EF4-FFF2-40B4-BE49-F238E27FC236}">
              <a16:creationId xmlns:a16="http://schemas.microsoft.com/office/drawing/2014/main" id="{154F0546-E78A-48C8-A33E-A2D4BDDFA877}"/>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876550" y="542926"/>
          <a:ext cx="1628775" cy="2599288"/>
        </a:xfrm>
        <a:prstGeom prst="rect">
          <a:avLst/>
        </a:prstGeom>
      </xdr:spPr>
    </xdr:pic>
    <xdr:clientData/>
  </xdr:twoCellAnchor>
  <xdr:twoCellAnchor editAs="oneCell">
    <xdr:from>
      <xdr:col>0</xdr:col>
      <xdr:colOff>0</xdr:colOff>
      <xdr:row>2</xdr:row>
      <xdr:rowOff>0</xdr:rowOff>
    </xdr:from>
    <xdr:to>
      <xdr:col>3</xdr:col>
      <xdr:colOff>29135</xdr:colOff>
      <xdr:row>16</xdr:row>
      <xdr:rowOff>22860</xdr:rowOff>
    </xdr:to>
    <xdr:pic>
      <xdr:nvPicPr>
        <xdr:cNvPr id="20" name="図 19">
          <a:extLst>
            <a:ext uri="{FF2B5EF4-FFF2-40B4-BE49-F238E27FC236}">
              <a16:creationId xmlns:a16="http://schemas.microsoft.com/office/drawing/2014/main" id="{036A23E7-AC65-46DB-AA79-1614720E8CE3}"/>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515035"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628650</xdr:colOff>
      <xdr:row>2</xdr:row>
      <xdr:rowOff>95250</xdr:rowOff>
    </xdr:from>
    <xdr:to>
      <xdr:col>7</xdr:col>
      <xdr:colOff>457200</xdr:colOff>
      <xdr:row>7</xdr:row>
      <xdr:rowOff>47625</xdr:rowOff>
    </xdr:to>
    <xdr:sp macro="" textlink="">
      <xdr:nvSpPr>
        <xdr:cNvPr id="2" name="テキスト ボックス 1">
          <a:extLst>
            <a:ext uri="{FF2B5EF4-FFF2-40B4-BE49-F238E27FC236}">
              <a16:creationId xmlns:a16="http://schemas.microsoft.com/office/drawing/2014/main" id="{AF0DD939-0106-467E-B0C9-4338A695EEE4}"/>
            </a:ext>
          </a:extLst>
        </xdr:cNvPr>
        <xdr:cNvSpPr txBox="1">
          <a:spLocks noChangeArrowheads="1"/>
        </xdr:cNvSpPr>
      </xdr:nvSpPr>
      <xdr:spPr bwMode="auto">
        <a:xfrm>
          <a:off x="613410" y="575310"/>
          <a:ext cx="7174230" cy="798195"/>
        </a:xfrm>
        <a:prstGeom prst="rect">
          <a:avLst/>
        </a:prstGeom>
        <a:solidFill>
          <a:srgbClr val="FAC090"/>
        </a:solidFill>
        <a:ln w="9525">
          <a:solidFill>
            <a:srgbClr val="BCBCBC"/>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飲食店では、個別に記録用紙を作るのではなく、初めは一冊の大学ノートに業務日誌というスタイルで書いてみることをお勧めします。</a:t>
          </a:r>
        </a:p>
        <a:p>
          <a:pPr algn="l" rtl="0">
            <a:defRPr sz="1000"/>
          </a:pPr>
          <a:r>
            <a:rPr lang="ja-JP" altLang="en-US" sz="1400" b="1" i="0" u="none" strike="noStrike" baseline="0">
              <a:solidFill>
                <a:srgbClr val="000000"/>
              </a:solidFill>
              <a:latin typeface="ＭＳ Ｐゴシック"/>
              <a:ea typeface="ＭＳ Ｐゴシック"/>
            </a:rPr>
            <a:t>前回予告のノート式記録の紹介をします。　一日　見開きで２ページに書くことを習慣化しましょう。</a:t>
          </a:r>
        </a:p>
      </xdr:txBody>
    </xdr:sp>
    <xdr:clientData/>
  </xdr:twoCellAnchor>
  <xdr:twoCellAnchor>
    <xdr:from>
      <xdr:col>1</xdr:col>
      <xdr:colOff>0</xdr:colOff>
      <xdr:row>8</xdr:row>
      <xdr:rowOff>0</xdr:rowOff>
    </xdr:from>
    <xdr:to>
      <xdr:col>4</xdr:col>
      <xdr:colOff>742950</xdr:colOff>
      <xdr:row>57</xdr:row>
      <xdr:rowOff>152400</xdr:rowOff>
    </xdr:to>
    <xdr:grpSp>
      <xdr:nvGrpSpPr>
        <xdr:cNvPr id="3" name="グループ化 2">
          <a:extLst>
            <a:ext uri="{FF2B5EF4-FFF2-40B4-BE49-F238E27FC236}">
              <a16:creationId xmlns:a16="http://schemas.microsoft.com/office/drawing/2014/main" id="{928AB799-E21D-41E0-B7C0-F5DCF18EC9F3}"/>
            </a:ext>
          </a:extLst>
        </xdr:cNvPr>
        <xdr:cNvGrpSpPr>
          <a:grpSpLocks/>
        </xdr:cNvGrpSpPr>
      </xdr:nvGrpSpPr>
      <xdr:grpSpPr bwMode="auto">
        <a:xfrm>
          <a:off x="617220" y="1501140"/>
          <a:ext cx="5406390" cy="8526780"/>
          <a:chOff x="685800" y="1524000"/>
          <a:chExt cx="5923810" cy="8552905"/>
        </a:xfrm>
      </xdr:grpSpPr>
      <xdr:pic>
        <xdr:nvPicPr>
          <xdr:cNvPr id="4" name="図 3">
            <a:extLst>
              <a:ext uri="{FF2B5EF4-FFF2-40B4-BE49-F238E27FC236}">
                <a16:creationId xmlns:a16="http://schemas.microsoft.com/office/drawing/2014/main" id="{9572ADB6-E243-4100-A3D7-570AF01BE46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685800" y="1524000"/>
            <a:ext cx="5923810" cy="4190476"/>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74DC186C-FE0A-4966-A0FF-7247F703725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28675" y="5715000"/>
            <a:ext cx="5361905" cy="4361905"/>
          </a:xfrm>
          <a:prstGeom prst="rect">
            <a:avLst/>
          </a:prstGeom>
          <a:noFill/>
          <a:ln w="9525">
            <a:noFill/>
            <a:miter lim="800000"/>
            <a:headEnd/>
            <a:tailEnd/>
          </a:ln>
        </xdr:spPr>
      </xdr:pic>
    </xdr:grpSp>
    <xdr:clientData/>
  </xdr:twoCellAnchor>
  <xdr:twoCellAnchor>
    <xdr:from>
      <xdr:col>0</xdr:col>
      <xdr:colOff>38100</xdr:colOff>
      <xdr:row>14</xdr:row>
      <xdr:rowOff>66675</xdr:rowOff>
    </xdr:from>
    <xdr:to>
      <xdr:col>1</xdr:col>
      <xdr:colOff>238125</xdr:colOff>
      <xdr:row>25</xdr:row>
      <xdr:rowOff>38100</xdr:rowOff>
    </xdr:to>
    <xdr:sp macro="" textlink="">
      <xdr:nvSpPr>
        <xdr:cNvPr id="6" name="テキスト ボックス 5">
          <a:extLst>
            <a:ext uri="{FF2B5EF4-FFF2-40B4-BE49-F238E27FC236}">
              <a16:creationId xmlns:a16="http://schemas.microsoft.com/office/drawing/2014/main" id="{6B30AA17-C98C-4EE2-8668-E819C26D725D}"/>
            </a:ext>
          </a:extLst>
        </xdr:cNvPr>
        <xdr:cNvSpPr txBox="1"/>
      </xdr:nvSpPr>
      <xdr:spPr>
        <a:xfrm>
          <a:off x="38100" y="2619375"/>
          <a:ext cx="817245" cy="1891665"/>
        </a:xfrm>
        <a:prstGeom prst="rect">
          <a:avLst/>
        </a:prstGeom>
        <a:solidFill>
          <a:schemeClr val="lt1"/>
        </a:solidFill>
        <a:ln w="31750" cmpd="sng">
          <a:solidFill>
            <a:srgbClr val="CC99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2000" b="0" i="0" u="none" strike="noStrike" baseline="0">
              <a:solidFill>
                <a:srgbClr val="000000"/>
              </a:solidFill>
              <a:latin typeface="ＭＳ Ｐゴシック"/>
              <a:ea typeface="ＭＳ Ｐゴシック"/>
            </a:rPr>
            <a:t>衛生　計画に　基づく　記録</a:t>
          </a:r>
        </a:p>
      </xdr:txBody>
    </xdr:sp>
    <xdr:clientData/>
  </xdr:twoCellAnchor>
  <xdr:twoCellAnchor>
    <xdr:from>
      <xdr:col>4</xdr:col>
      <xdr:colOff>695325</xdr:colOff>
      <xdr:row>11</xdr:row>
      <xdr:rowOff>123825</xdr:rowOff>
    </xdr:from>
    <xdr:to>
      <xdr:col>12</xdr:col>
      <xdr:colOff>257175</xdr:colOff>
      <xdr:row>58</xdr:row>
      <xdr:rowOff>19050</xdr:rowOff>
    </xdr:to>
    <xdr:grpSp>
      <xdr:nvGrpSpPr>
        <xdr:cNvPr id="7" name="グループ化 7">
          <a:extLst>
            <a:ext uri="{FF2B5EF4-FFF2-40B4-BE49-F238E27FC236}">
              <a16:creationId xmlns:a16="http://schemas.microsoft.com/office/drawing/2014/main" id="{6A99B7D0-8AC9-428F-A44A-B3AC7E1DEAD0}"/>
            </a:ext>
          </a:extLst>
        </xdr:cNvPr>
        <xdr:cNvGrpSpPr>
          <a:grpSpLocks/>
        </xdr:cNvGrpSpPr>
      </xdr:nvGrpSpPr>
      <xdr:grpSpPr bwMode="auto">
        <a:xfrm>
          <a:off x="5975985" y="2150745"/>
          <a:ext cx="4682490" cy="7911465"/>
          <a:chOff x="6562725" y="2162175"/>
          <a:chExt cx="5257143" cy="7952791"/>
        </a:xfrm>
      </xdr:grpSpPr>
      <xdr:grpSp>
        <xdr:nvGrpSpPr>
          <xdr:cNvPr id="8" name="グループ化 8">
            <a:extLst>
              <a:ext uri="{FF2B5EF4-FFF2-40B4-BE49-F238E27FC236}">
                <a16:creationId xmlns:a16="http://schemas.microsoft.com/office/drawing/2014/main" id="{A43E6908-7D14-44A7-82E2-D675553BCC06}"/>
              </a:ext>
            </a:extLst>
          </xdr:cNvPr>
          <xdr:cNvGrpSpPr>
            <a:grpSpLocks/>
          </xdr:cNvGrpSpPr>
        </xdr:nvGrpSpPr>
        <xdr:grpSpPr bwMode="auto">
          <a:xfrm>
            <a:off x="6562725" y="2162175"/>
            <a:ext cx="5257143" cy="7952791"/>
            <a:chOff x="6619875" y="2066925"/>
            <a:chExt cx="5257143" cy="7952791"/>
          </a:xfrm>
        </xdr:grpSpPr>
        <xdr:pic>
          <xdr:nvPicPr>
            <xdr:cNvPr id="10" name="図 10">
              <a:extLst>
                <a:ext uri="{FF2B5EF4-FFF2-40B4-BE49-F238E27FC236}">
                  <a16:creationId xmlns:a16="http://schemas.microsoft.com/office/drawing/2014/main" id="{3CB74682-F368-4287-8021-9E490713F9F5}"/>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6619875" y="2066925"/>
              <a:ext cx="5257143" cy="4009524"/>
            </a:xfrm>
            <a:prstGeom prst="rect">
              <a:avLst/>
            </a:prstGeom>
            <a:noFill/>
            <a:ln w="9525">
              <a:noFill/>
              <a:miter lim="800000"/>
              <a:headEnd/>
              <a:tailEnd/>
            </a:ln>
          </xdr:spPr>
        </xdr:pic>
        <xdr:pic>
          <xdr:nvPicPr>
            <xdr:cNvPr id="11" name="図 11">
              <a:extLst>
                <a:ext uri="{FF2B5EF4-FFF2-40B4-BE49-F238E27FC236}">
                  <a16:creationId xmlns:a16="http://schemas.microsoft.com/office/drawing/2014/main" id="{84D3879F-890C-4A06-82EA-C0E6389AE14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6629400" y="5343525"/>
              <a:ext cx="5180953" cy="4676191"/>
            </a:xfrm>
            <a:prstGeom prst="rect">
              <a:avLst/>
            </a:prstGeom>
            <a:noFill/>
            <a:ln w="9525">
              <a:noFill/>
              <a:miter lim="800000"/>
              <a:headEnd/>
              <a:tailEnd/>
            </a:ln>
          </xdr:spPr>
        </xdr:pic>
      </xdr:grpSp>
      <xdr:sp macro="" textlink="">
        <xdr:nvSpPr>
          <xdr:cNvPr id="9" name="テキスト ボックス 8">
            <a:extLst>
              <a:ext uri="{FF2B5EF4-FFF2-40B4-BE49-F238E27FC236}">
                <a16:creationId xmlns:a16="http://schemas.microsoft.com/office/drawing/2014/main" id="{8F2D31F2-F497-4E9C-8F1C-8A0966DD6280}"/>
              </a:ext>
            </a:extLst>
          </xdr:cNvPr>
          <xdr:cNvSpPr txBox="1"/>
        </xdr:nvSpPr>
        <xdr:spPr>
          <a:xfrm>
            <a:off x="6753201" y="2362185"/>
            <a:ext cx="1200000" cy="31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業務日誌</a:t>
            </a:r>
          </a:p>
        </xdr:txBody>
      </xdr:sp>
    </xdr:grpSp>
    <xdr:clientData/>
  </xdr:twoCellAnchor>
  <xdr:twoCellAnchor>
    <xdr:from>
      <xdr:col>1</xdr:col>
      <xdr:colOff>295275</xdr:colOff>
      <xdr:row>58</xdr:row>
      <xdr:rowOff>76200</xdr:rowOff>
    </xdr:from>
    <xdr:to>
      <xdr:col>9</xdr:col>
      <xdr:colOff>66675</xdr:colOff>
      <xdr:row>63</xdr:row>
      <xdr:rowOff>9525</xdr:rowOff>
    </xdr:to>
    <xdr:sp macro="" textlink="">
      <xdr:nvSpPr>
        <xdr:cNvPr id="12" name="テキスト ボックス 12">
          <a:extLst>
            <a:ext uri="{FF2B5EF4-FFF2-40B4-BE49-F238E27FC236}">
              <a16:creationId xmlns:a16="http://schemas.microsoft.com/office/drawing/2014/main" id="{64390901-46C4-4B19-A312-9CB681D50B88}"/>
            </a:ext>
          </a:extLst>
        </xdr:cNvPr>
        <xdr:cNvSpPr txBox="1">
          <a:spLocks noChangeArrowheads="1"/>
        </xdr:cNvSpPr>
      </xdr:nvSpPr>
      <xdr:spPr bwMode="auto">
        <a:xfrm>
          <a:off x="912495" y="10119360"/>
          <a:ext cx="8442960" cy="771525"/>
        </a:xfrm>
        <a:prstGeom prst="rect">
          <a:avLst/>
        </a:prstGeom>
        <a:solidFill>
          <a:srgbClr val="E6B9B8"/>
        </a:solid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何もないところから　記録用紙を作るのは不安もあり、時間もかかるのでこうした雛形を使います。</a:t>
          </a:r>
        </a:p>
        <a:p>
          <a:pPr algn="l" rtl="0">
            <a:defRPr sz="1000"/>
          </a:pPr>
          <a:r>
            <a:rPr lang="ja-JP" altLang="en-US" sz="1100" b="1" i="0" u="none" strike="noStrike" baseline="0">
              <a:solidFill>
                <a:srgbClr val="000000"/>
              </a:solidFill>
              <a:latin typeface="ＭＳ Ｐゴシック"/>
              <a:ea typeface="ＭＳ Ｐゴシック"/>
            </a:rPr>
            <a:t>書くことに慣れたら　書きやすく　作業内容や　課題が見つけやすい形に変えていきます。</a:t>
          </a:r>
        </a:p>
        <a:p>
          <a:pPr algn="l" rtl="0">
            <a:defRPr sz="1000"/>
          </a:pPr>
          <a:r>
            <a:rPr lang="ja-JP" altLang="en-US" sz="1100" b="1" i="0" u="none" strike="noStrike" baseline="0">
              <a:solidFill>
                <a:srgbClr val="000000"/>
              </a:solidFill>
              <a:latin typeface="ＭＳ Ｐゴシック"/>
              <a:ea typeface="ＭＳ Ｐゴシック"/>
            </a:rPr>
            <a:t>相談事が出てきたら、このノートとともに食品安全協会や保健所の方に話聞いてもらうことが衛生管理を進める上では、大変賢い方法です。</a:t>
          </a:r>
        </a:p>
        <a:p>
          <a:pPr algn="l" rtl="0">
            <a:defRPr sz="1000"/>
          </a:pPr>
          <a:r>
            <a:rPr lang="ja-JP" altLang="en-US" sz="1100" b="1" i="0" u="none" strike="noStrike" baseline="0">
              <a:solidFill>
                <a:srgbClr val="000000"/>
              </a:solidFill>
              <a:latin typeface="ＭＳ Ｐゴシック"/>
              <a:ea typeface="ＭＳ Ｐゴシック"/>
            </a:rPr>
            <a:t>更に飲食店主などの集まりでこうした取り組みを広めていくことは業界の発展につながります。</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3</xdr:col>
      <xdr:colOff>333373</xdr:colOff>
      <xdr:row>6</xdr:row>
      <xdr:rowOff>142875</xdr:rowOff>
    </xdr:from>
    <xdr:to>
      <xdr:col>6</xdr:col>
      <xdr:colOff>314323</xdr:colOff>
      <xdr:row>19</xdr:row>
      <xdr:rowOff>66675</xdr:rowOff>
    </xdr:to>
    <xdr:sp macro="" textlink="">
      <xdr:nvSpPr>
        <xdr:cNvPr id="13" name="右中かっこ 12">
          <a:extLst>
            <a:ext uri="{FF2B5EF4-FFF2-40B4-BE49-F238E27FC236}">
              <a16:creationId xmlns:a16="http://schemas.microsoft.com/office/drawing/2014/main" id="{6F1C0D61-26B0-405A-8194-6846E9251DE2}"/>
            </a:ext>
          </a:extLst>
        </xdr:cNvPr>
        <xdr:cNvSpPr/>
      </xdr:nvSpPr>
      <xdr:spPr>
        <a:xfrm rot="5400000">
          <a:off x="4511038" y="1101090"/>
          <a:ext cx="2194560" cy="2579370"/>
        </a:xfrm>
        <a:prstGeom prst="rightBrace">
          <a:avLst>
            <a:gd name="adj1" fmla="val 8333"/>
            <a:gd name="adj2" fmla="val 44172"/>
          </a:avLst>
        </a:prstGeom>
        <a:effectLst>
          <a:outerShdw blurRad="50800" dist="38100" dir="16200000" rotWithShape="0">
            <a:prstClr val="black">
              <a:alpha val="40000"/>
            </a:prstClr>
          </a:outerShdw>
        </a:effectLst>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568960</xdr:colOff>
      <xdr:row>33</xdr:row>
      <xdr:rowOff>186175</xdr:rowOff>
    </xdr:from>
    <xdr:to>
      <xdr:col>10</xdr:col>
      <xdr:colOff>30480</xdr:colOff>
      <xdr:row>46</xdr:row>
      <xdr:rowOff>129362</xdr:rowOff>
    </xdr:to>
    <xdr:pic>
      <xdr:nvPicPr>
        <xdr:cNvPr id="4" name="図 3">
          <a:extLst>
            <a:ext uri="{FF2B5EF4-FFF2-40B4-BE49-F238E27FC236}">
              <a16:creationId xmlns:a16="http://schemas.microsoft.com/office/drawing/2014/main" id="{63D95827-9CA0-453C-9AF2-7DA0FC0AC59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159760" y="16015455"/>
          <a:ext cx="8493760" cy="3509347"/>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1.2%  </a:t>
          </a:r>
          <a:r>
            <a:rPr kumimoji="1" lang="ja-JP" altLang="en-US" sz="1400" b="1">
              <a:solidFill>
                <a:srgbClr val="FFFF00"/>
              </a:solidFill>
            </a:rPr>
            <a:t>微減</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2.0%(</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54</xdr:row>
      <xdr:rowOff>265814</xdr:rowOff>
    </xdr:from>
    <xdr:to>
      <xdr:col>5</xdr:col>
      <xdr:colOff>593651</xdr:colOff>
      <xdr:row>75</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5344160" y="24588854"/>
          <a:ext cx="34851" cy="475322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世界の増加率が落ち着き始めている</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4</xdr:col>
      <xdr:colOff>721257</xdr:colOff>
      <xdr:row>23</xdr:row>
      <xdr:rowOff>189142</xdr:rowOff>
    </xdr:from>
    <xdr:to>
      <xdr:col>4</xdr:col>
      <xdr:colOff>900327</xdr:colOff>
      <xdr:row>24</xdr:row>
      <xdr:rowOff>189141</xdr:rowOff>
    </xdr:to>
    <xdr:sp macro="" textlink="">
      <xdr:nvSpPr>
        <xdr:cNvPr id="25" name="右矢印 11">
          <a:extLst>
            <a:ext uri="{FF2B5EF4-FFF2-40B4-BE49-F238E27FC236}">
              <a16:creationId xmlns:a16="http://schemas.microsoft.com/office/drawing/2014/main" id="{2F2A2498-E901-472D-8C6F-07238259FD5F}"/>
            </a:ext>
          </a:extLst>
        </xdr:cNvPr>
        <xdr:cNvSpPr/>
      </xdr:nvSpPr>
      <xdr:spPr>
        <a:xfrm>
          <a:off x="5516777" y="13539382"/>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*世界の感染第</a:t>
          </a:r>
          <a:r>
            <a:rPr kumimoji="1" lang="en-US" altLang="ja-JP" sz="2000" b="1">
              <a:solidFill>
                <a:srgbClr val="FFFF00"/>
              </a:solidFill>
            </a:rPr>
            <a:t>3</a:t>
          </a:r>
          <a:r>
            <a:rPr kumimoji="1" lang="ja-JP" altLang="en-US" sz="2000" b="1">
              <a:solidFill>
                <a:srgbClr val="FFFF00"/>
              </a:solidFill>
            </a:rPr>
            <a:t>波はピークアウト　しかしまだ毎日</a:t>
          </a:r>
          <a:r>
            <a:rPr kumimoji="1" lang="en-US" altLang="ja-JP" sz="2000" b="1">
              <a:solidFill>
                <a:srgbClr val="FFFF00"/>
              </a:solidFill>
            </a:rPr>
            <a:t>63</a:t>
          </a:r>
          <a:r>
            <a:rPr kumimoji="1" lang="ja-JP" altLang="en-US" sz="2000" b="1">
              <a:solidFill>
                <a:srgbClr val="FFFF00"/>
              </a:solidFill>
            </a:rPr>
            <a:t>万人が新規感染状態である。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2000" b="0" i="0">
              <a:solidFill>
                <a:schemeClr val="dk1"/>
              </a:solidFill>
              <a:effectLst/>
              <a:latin typeface="+mn-lt"/>
              <a:ea typeface="+mn-ea"/>
              <a:cs typeface="+mn-cs"/>
            </a:rPr>
            <a:t>オミクロン型が確認された主な国について、</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日あたりに確認される新規感染者数を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見てみる。感染者数は変異ウイルスの型によらず集計されており、オミクロン型がその国の感染状況にどの程度影響しているかはよく分かっていない。日本、トルコ、インド辺りは人種特異的な免疫力があるような気がする。　　　　　数日前の読売新聞に</a:t>
          </a:r>
          <a:r>
            <a:rPr lang="en-US" altLang="ja-JP" sz="2000" b="0" i="0">
              <a:solidFill>
                <a:schemeClr val="dk1"/>
              </a:solidFill>
              <a:effectLst/>
              <a:latin typeface="+mn-lt"/>
              <a:ea typeface="+mn-ea"/>
              <a:cs typeface="+mn-cs"/>
            </a:rPr>
            <a:t>HLA</a:t>
          </a:r>
          <a:r>
            <a:rPr lang="en-US" altLang="ja-JP" sz="2000" b="0" i="0" baseline="0">
              <a:solidFill>
                <a:schemeClr val="dk1"/>
              </a:solidFill>
              <a:effectLst/>
              <a:latin typeface="+mn-lt"/>
              <a:ea typeface="+mn-ea"/>
              <a:cs typeface="+mn-cs"/>
            </a:rPr>
            <a:t>  A24</a:t>
          </a:r>
          <a:r>
            <a:rPr lang="ja-JP" altLang="en-US" sz="2000" b="0" i="0" baseline="0">
              <a:solidFill>
                <a:schemeClr val="dk1"/>
              </a:solidFill>
              <a:effectLst/>
              <a:latin typeface="+mn-lt"/>
              <a:ea typeface="+mn-ea"/>
              <a:cs typeface="+mn-cs"/>
            </a:rPr>
            <a:t>に関する岸が出ていた。</a:t>
          </a:r>
          <a:endParaRPr lang="en-US" altLang="ja-JP" sz="2000" b="0" i="0">
            <a:solidFill>
              <a:schemeClr val="dk1"/>
            </a:solidFill>
            <a:effectLst/>
            <a:latin typeface="+mn-lt"/>
            <a:ea typeface="+mn-ea"/>
            <a:cs typeface="+mn-cs"/>
          </a:endParaRPr>
        </a:p>
      </xdr:txBody>
    </xdr:sp>
    <xdr:clientData/>
  </xdr:twoCellAnchor>
  <xdr:twoCellAnchor>
    <xdr:from>
      <xdr:col>4</xdr:col>
      <xdr:colOff>721360</xdr:colOff>
      <xdr:row>27</xdr:row>
      <xdr:rowOff>50800</xdr:rowOff>
    </xdr:from>
    <xdr:to>
      <xdr:col>4</xdr:col>
      <xdr:colOff>900430</xdr:colOff>
      <xdr:row>27</xdr:row>
      <xdr:rowOff>264159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516880" y="1425448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701040</xdr:colOff>
      <xdr:row>19</xdr:row>
      <xdr:rowOff>193040</xdr:rowOff>
    </xdr:from>
    <xdr:to>
      <xdr:col>4</xdr:col>
      <xdr:colOff>880110</xdr:colOff>
      <xdr:row>20</xdr:row>
      <xdr:rowOff>192331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496560" y="1268984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1473200</xdr:colOff>
      <xdr:row>34</xdr:row>
      <xdr:rowOff>40640</xdr:rowOff>
    </xdr:from>
    <xdr:to>
      <xdr:col>9</xdr:col>
      <xdr:colOff>406400</xdr:colOff>
      <xdr:row>38</xdr:row>
      <xdr:rowOff>233680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693920" y="16144240"/>
          <a:ext cx="6431280" cy="1290320"/>
          <a:chOff x="4805680" y="22291040"/>
          <a:chExt cx="6664960"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151880" y="20965160"/>
            <a:ext cx="609600" cy="33020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88600" y="21910040"/>
            <a:ext cx="701040" cy="14630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17280" y="21742400"/>
            <a:ext cx="670560" cy="1788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53035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第一波　　　　　　　　　　　　　　第二波　　　　　第三波</a:t>
            </a:r>
          </a:p>
        </xdr:txBody>
      </xdr:sp>
    </xdr:grpSp>
    <xdr:clientData/>
  </xdr:twoCellAnchor>
  <xdr:twoCellAnchor>
    <xdr:from>
      <xdr:col>8</xdr:col>
      <xdr:colOff>812800</xdr:colOff>
      <xdr:row>34</xdr:row>
      <xdr:rowOff>91440</xdr:rowOff>
    </xdr:from>
    <xdr:to>
      <xdr:col>9</xdr:col>
      <xdr:colOff>731520</xdr:colOff>
      <xdr:row>35</xdr:row>
      <xdr:rowOff>182880</xdr:rowOff>
    </xdr:to>
    <xdr:sp macro="" textlink="">
      <xdr:nvSpPr>
        <xdr:cNvPr id="17" name="フリーフォーム: 図形 16">
          <a:extLst>
            <a:ext uri="{FF2B5EF4-FFF2-40B4-BE49-F238E27FC236}">
              <a16:creationId xmlns:a16="http://schemas.microsoft.com/office/drawing/2014/main" id="{BAEB3498-0EF1-43B6-9DA7-E80A23F28117}"/>
            </a:ext>
          </a:extLst>
        </xdr:cNvPr>
        <xdr:cNvSpPr/>
      </xdr:nvSpPr>
      <xdr:spPr>
        <a:xfrm>
          <a:off x="10231120" y="16195040"/>
          <a:ext cx="1219200" cy="365760"/>
        </a:xfrm>
        <a:custGeom>
          <a:avLst/>
          <a:gdLst>
            <a:gd name="connsiteX0" fmla="*/ 0 w 1036320"/>
            <a:gd name="connsiteY0" fmla="*/ 0 h 325486"/>
            <a:gd name="connsiteX1" fmla="*/ 314960 w 1036320"/>
            <a:gd name="connsiteY1" fmla="*/ 121920 h 325486"/>
            <a:gd name="connsiteX2" fmla="*/ 629920 w 1036320"/>
            <a:gd name="connsiteY2" fmla="*/ 274320 h 325486"/>
            <a:gd name="connsiteX3" fmla="*/ 751840 w 1036320"/>
            <a:gd name="connsiteY3" fmla="*/ 325120 h 325486"/>
            <a:gd name="connsiteX4" fmla="*/ 944880 w 1036320"/>
            <a:gd name="connsiteY4" fmla="*/ 254000 h 325486"/>
            <a:gd name="connsiteX5" fmla="*/ 1036320 w 1036320"/>
            <a:gd name="connsiteY5" fmla="*/ 203200 h 3254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36320" h="325486">
              <a:moveTo>
                <a:pt x="0" y="0"/>
              </a:moveTo>
              <a:cubicBezTo>
                <a:pt x="104986" y="38100"/>
                <a:pt x="209973" y="76200"/>
                <a:pt x="314960" y="121920"/>
              </a:cubicBezTo>
              <a:cubicBezTo>
                <a:pt x="419947" y="167640"/>
                <a:pt x="557107" y="240453"/>
                <a:pt x="629920" y="274320"/>
              </a:cubicBezTo>
              <a:cubicBezTo>
                <a:pt x="702733" y="308187"/>
                <a:pt x="699347" y="328507"/>
                <a:pt x="751840" y="325120"/>
              </a:cubicBezTo>
              <a:cubicBezTo>
                <a:pt x="804333" y="321733"/>
                <a:pt x="897467" y="274320"/>
                <a:pt x="944880" y="254000"/>
              </a:cubicBezTo>
              <a:cubicBezTo>
                <a:pt x="992293" y="233680"/>
                <a:pt x="1014306" y="218440"/>
                <a:pt x="1036320" y="203200"/>
              </a:cubicBezTo>
            </a:path>
          </a:pathLst>
        </a:custGeom>
        <a:noFill/>
        <a:ln w="28575">
          <a:solidFill>
            <a:srgbClr val="FFFF00"/>
          </a:solidFill>
          <a:prstDash val="sysDash"/>
          <a:tailEnd type="triangle"/>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9</xdr:col>
      <xdr:colOff>822960</xdr:colOff>
      <xdr:row>35</xdr:row>
      <xdr:rowOff>91440</xdr:rowOff>
    </xdr:from>
    <xdr:to>
      <xdr:col>11</xdr:col>
      <xdr:colOff>375920</xdr:colOff>
      <xdr:row>43</xdr:row>
      <xdr:rowOff>254000</xdr:rowOff>
    </xdr:to>
    <xdr:cxnSp macro="">
      <xdr:nvCxnSpPr>
        <xdr:cNvPr id="19" name="直線矢印コネクタ 18">
          <a:extLst>
            <a:ext uri="{FF2B5EF4-FFF2-40B4-BE49-F238E27FC236}">
              <a16:creationId xmlns:a16="http://schemas.microsoft.com/office/drawing/2014/main" id="{12B5A3A1-B689-4EE5-B60B-149F16869D0D}"/>
            </a:ext>
          </a:extLst>
        </xdr:cNvPr>
        <xdr:cNvCxnSpPr/>
      </xdr:nvCxnSpPr>
      <xdr:spPr>
        <a:xfrm flipH="1" flipV="1">
          <a:off x="11541760" y="16469360"/>
          <a:ext cx="1209040" cy="2357120"/>
        </a:xfrm>
        <a:prstGeom prst="straightConnector1">
          <a:avLst/>
        </a:prstGeom>
        <a:ln>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1706881</xdr:colOff>
      <xdr:row>1</xdr:row>
      <xdr:rowOff>10160</xdr:rowOff>
    </xdr:from>
    <xdr:to>
      <xdr:col>5</xdr:col>
      <xdr:colOff>426721</xdr:colOff>
      <xdr:row>2</xdr:row>
      <xdr:rowOff>3304613</xdr:rowOff>
    </xdr:to>
    <xdr:pic>
      <xdr:nvPicPr>
        <xdr:cNvPr id="13" name="図 12">
          <a:extLst>
            <a:ext uri="{FF2B5EF4-FFF2-40B4-BE49-F238E27FC236}">
              <a16:creationId xmlns:a16="http://schemas.microsoft.com/office/drawing/2014/main" id="{47CC2C4E-32A5-4BD0-AF56-6E5E9682BE67}"/>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580641" y="406400"/>
          <a:ext cx="3972560" cy="3690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257800"/>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46119" y="3335655"/>
          <a:ext cx="138493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64090" y="2545080"/>
          <a:ext cx="1297305"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64090" y="264033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613410</xdr:colOff>
      <xdr:row>13</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786884" y="1833461"/>
          <a:ext cx="3474760" cy="736262"/>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085131" y="2148030"/>
          <a:ext cx="2369374" cy="1131003"/>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462719" y="2569723"/>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25</xdr:col>
      <xdr:colOff>129702</xdr:colOff>
      <xdr:row>43</xdr:row>
      <xdr:rowOff>162127</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a:off x="8305638" y="3299298"/>
          <a:ext cx="3391873" cy="388295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11</xdr:col>
      <xdr:colOff>145915</xdr:colOff>
      <xdr:row>44</xdr:row>
      <xdr:rowOff>48638</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a:off x="1805291" y="3314538"/>
          <a:ext cx="3423326" cy="392446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ja-amahigashi.or.jp/campaign/11328/" TargetMode="External"/><Relationship Id="rId2" Type="http://schemas.openxmlformats.org/officeDocument/2006/relationships/hyperlink" Target="https://news.yahoo.co.jp/byline/inosehijiri/20211207-00271626" TargetMode="External"/><Relationship Id="rId1" Type="http://schemas.openxmlformats.org/officeDocument/2006/relationships/hyperlink" Target="https://news.yahoo.co.jp/articles/f7145d6c902b7e716966aea59e968d6cbb1a11c9"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topics.smt.docomo.ne.jp/article/yomiuri/region/20211209-567-OYT1T50073?fm=topics" TargetMode="External"/><Relationship Id="rId7" Type="http://schemas.openxmlformats.org/officeDocument/2006/relationships/printerSettings" Target="../printerSettings/printerSettings5.bin"/><Relationship Id="rId2" Type="http://schemas.openxmlformats.org/officeDocument/2006/relationships/hyperlink" Target="https://www.city.osaka.lg.jp/hodoshiryo/kyoiku/0000551330.html" TargetMode="External"/><Relationship Id="rId1" Type="http://schemas.openxmlformats.org/officeDocument/2006/relationships/hyperlink" Target="https://www.nbs-tv.co.jp/news/articles/2021121000000004.php" TargetMode="External"/><Relationship Id="rId6" Type="http://schemas.openxmlformats.org/officeDocument/2006/relationships/hyperlink" Target="https://news.yahoo.co.jp/articles/96df8d7fc9a1d453b322043ac9cc7e9316987662" TargetMode="External"/><Relationship Id="rId5" Type="http://schemas.openxmlformats.org/officeDocument/2006/relationships/hyperlink" Target="https://www.fukuishimbun.co.jp/articles/-/1449960" TargetMode="External"/><Relationship Id="rId4" Type="http://schemas.openxmlformats.org/officeDocument/2006/relationships/hyperlink" Target="https://www.city.miyazaki.miyazaki.jp/fs/6/4/2/6/5/9/_/64265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nna.jp/news/show/2273335" TargetMode="External"/><Relationship Id="rId3" Type="http://schemas.openxmlformats.org/officeDocument/2006/relationships/hyperlink" Target="https://www.ssnp.co.jp/news/liquor/2021/12/2021-1207-1441-16.html" TargetMode="External"/><Relationship Id="rId7" Type="http://schemas.openxmlformats.org/officeDocument/2006/relationships/hyperlink" Target="https://www.nikkei.com/article/DGXZQOUC063AS0W1A201C2000000/" TargetMode="External"/><Relationship Id="rId2" Type="http://schemas.openxmlformats.org/officeDocument/2006/relationships/hyperlink" Target="https://news.livedoor.com/article/detail/21315594/" TargetMode="External"/><Relationship Id="rId1" Type="http://schemas.openxmlformats.org/officeDocument/2006/relationships/hyperlink" Target="https://newspicks.com/news/6447034/body/" TargetMode="External"/><Relationship Id="rId6" Type="http://schemas.openxmlformats.org/officeDocument/2006/relationships/hyperlink" Target="https://www.jetro.go.jp/biznews/2021/12/c77073a6060ca04c.html" TargetMode="External"/><Relationship Id="rId5" Type="http://schemas.openxmlformats.org/officeDocument/2006/relationships/hyperlink" Target="https://news.biglobe.ne.jp/international/1205/rec_211205_0630123429.html" TargetMode="External"/><Relationship Id="rId4" Type="http://schemas.openxmlformats.org/officeDocument/2006/relationships/hyperlink" Target="https://www3.nhk.or.jp/news/html/20211206/k10013376381000.html"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G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77" t="s">
        <v>261</v>
      </c>
      <c r="B1" s="278"/>
      <c r="C1" s="278"/>
      <c r="D1" s="278"/>
      <c r="E1" s="278"/>
      <c r="F1" s="278"/>
      <c r="G1" s="278"/>
      <c r="H1" s="278"/>
      <c r="I1" s="138"/>
    </row>
    <row r="2" spans="1:10">
      <c r="A2" s="279" t="s">
        <v>124</v>
      </c>
      <c r="B2" s="280"/>
      <c r="C2" s="280"/>
      <c r="D2" s="280"/>
      <c r="E2" s="280"/>
      <c r="F2" s="280"/>
      <c r="G2" s="280"/>
      <c r="H2" s="280"/>
      <c r="I2" s="138"/>
    </row>
    <row r="3" spans="1:10" ht="15.75" customHeight="1">
      <c r="A3" s="604" t="s">
        <v>30</v>
      </c>
      <c r="B3" s="605"/>
      <c r="C3" s="605"/>
      <c r="D3" s="605"/>
      <c r="E3" s="605"/>
      <c r="F3" s="605"/>
      <c r="G3" s="605"/>
      <c r="H3" s="606"/>
      <c r="I3" s="138"/>
    </row>
    <row r="4" spans="1:10">
      <c r="A4" s="279" t="s">
        <v>198</v>
      </c>
      <c r="B4" s="280"/>
      <c r="C4" s="280"/>
      <c r="D4" s="280"/>
      <c r="E4" s="280"/>
      <c r="F4" s="280"/>
      <c r="G4" s="280"/>
      <c r="H4" s="280"/>
      <c r="I4" s="138"/>
    </row>
    <row r="5" spans="1:10">
      <c r="A5" s="279" t="s">
        <v>125</v>
      </c>
      <c r="B5" s="280"/>
      <c r="C5" s="280"/>
      <c r="D5" s="280"/>
      <c r="E5" s="280"/>
      <c r="F5" s="280"/>
      <c r="G5" s="280"/>
      <c r="H5" s="280"/>
      <c r="I5" s="138"/>
    </row>
    <row r="6" spans="1:10">
      <c r="A6" s="281" t="s">
        <v>124</v>
      </c>
      <c r="B6" s="282"/>
      <c r="C6" s="282"/>
      <c r="D6" s="282"/>
      <c r="E6" s="282"/>
      <c r="F6" s="282"/>
      <c r="G6" s="282"/>
      <c r="H6" s="282"/>
      <c r="I6" s="138"/>
    </row>
    <row r="7" spans="1:10">
      <c r="A7" s="281" t="s">
        <v>126</v>
      </c>
      <c r="B7" s="282"/>
      <c r="C7" s="282"/>
      <c r="D7" s="282"/>
      <c r="E7" s="282"/>
      <c r="F7" s="282"/>
      <c r="G7" s="282"/>
      <c r="H7" s="282"/>
      <c r="I7" s="138"/>
    </row>
    <row r="8" spans="1:10">
      <c r="A8" s="283" t="s">
        <v>127</v>
      </c>
      <c r="B8" s="284"/>
      <c r="C8" s="284"/>
      <c r="D8" s="284"/>
      <c r="E8" s="284"/>
      <c r="F8" s="284"/>
      <c r="G8" s="284"/>
      <c r="H8" s="284"/>
      <c r="I8" s="138"/>
    </row>
    <row r="9" spans="1:10" ht="15" customHeight="1">
      <c r="A9" s="429" t="s">
        <v>128</v>
      </c>
      <c r="B9" s="430" t="str">
        <f>+'48　食中毒記事等 '!A2</f>
        <v>未就学児の7施設の給食で食中毒　149人に症状　ウェルシュ菌が原因　受託会社を一部営業停止処分に</v>
      </c>
      <c r="C9" s="431"/>
      <c r="D9" s="431"/>
      <c r="E9" s="431"/>
      <c r="F9" s="431"/>
      <c r="G9" s="431"/>
      <c r="H9" s="431"/>
      <c r="I9" s="138"/>
    </row>
    <row r="10" spans="1:10" ht="15" customHeight="1">
      <c r="A10" s="429" t="s">
        <v>129</v>
      </c>
      <c r="B10" s="549" t="str">
        <f>+'48　ノロウイルス関連情報 '!H72</f>
        <v>管理レベル「2」　</v>
      </c>
      <c r="C10" s="549" t="s">
        <v>259</v>
      </c>
      <c r="D10" s="432">
        <f>+'48　ノロウイルス関連情報 '!G73</f>
        <v>5.24</v>
      </c>
      <c r="E10" s="549" t="s">
        <v>260</v>
      </c>
      <c r="F10" s="433">
        <f>+'48　ノロウイルス関連情報 '!I73</f>
        <v>1.1800000000000006</v>
      </c>
      <c r="G10" s="431" t="s">
        <v>140</v>
      </c>
      <c r="H10" s="431"/>
      <c r="I10" s="138"/>
    </row>
    <row r="11" spans="1:10" s="165" customFormat="1" ht="15" customHeight="1">
      <c r="A11" s="434" t="s">
        <v>130</v>
      </c>
      <c r="B11" s="610" t="str">
        <f>+'48 残留農薬　等 '!A2</f>
        <v>【ごまの原料事情】アフリカ白ごまが高騰、中国の輸入量は過去最高を更新か/伊藤忠食糧食糧素材部大豆・胡麻課 藤岡香菜子氏インタビュー</v>
      </c>
      <c r="C11" s="610"/>
      <c r="D11" s="610"/>
      <c r="E11" s="610"/>
      <c r="F11" s="610"/>
      <c r="G11" s="610"/>
      <c r="H11" s="435"/>
      <c r="I11" s="164"/>
      <c r="J11" s="165" t="s">
        <v>131</v>
      </c>
    </row>
    <row r="12" spans="1:10" ht="15" customHeight="1">
      <c r="A12" s="429" t="s">
        <v>132</v>
      </c>
      <c r="B12" s="430" t="str">
        <f>+'48　食品表示'!A2</f>
        <v>ツカモトコーポレーション／機能性表示食品の通販開始／テレビを軸に３年内に１０億円へ （2021年12月9日号）</v>
      </c>
      <c r="C12" s="431"/>
      <c r="D12" s="431"/>
      <c r="E12" s="431"/>
      <c r="F12" s="431"/>
      <c r="G12" s="431"/>
      <c r="H12" s="431"/>
      <c r="I12" s="138"/>
    </row>
    <row r="13" spans="1:10" ht="15" customHeight="1">
      <c r="A13" s="429" t="s">
        <v>133</v>
      </c>
      <c r="B13" s="436" t="str">
        <f>+'48 海外情報'!B6</f>
        <v>米国</v>
      </c>
      <c r="C13" s="431" t="str">
        <f>+'48 海外情報'!A5</f>
        <v>「日本の天ぷらと冷うどんは最高だ」　米記者が制限下でも楽しんだ極上の日本食セット【東京五輪総集編】</v>
      </c>
      <c r="D13" s="431"/>
      <c r="E13" s="431"/>
      <c r="F13" s="431"/>
      <c r="G13" s="431"/>
      <c r="H13" s="431"/>
      <c r="I13" s="138"/>
    </row>
    <row r="14" spans="1:10" ht="15" customHeight="1">
      <c r="A14" s="436" t="s">
        <v>134</v>
      </c>
      <c r="B14" s="437" t="str">
        <f>+'48 海外情報'!B3</f>
        <v>中国</v>
      </c>
      <c r="C14" s="607" t="str">
        <f>+'48 海外情報'!A2</f>
        <v>中国、ＴＰＰに意欲＝日米欧は警戒感</v>
      </c>
      <c r="D14" s="607"/>
      <c r="E14" s="607"/>
      <c r="F14" s="607"/>
      <c r="G14" s="607"/>
      <c r="H14" s="608"/>
      <c r="I14" s="138"/>
    </row>
    <row r="15" spans="1:10" ht="15" customHeight="1">
      <c r="A15" s="429" t="s">
        <v>135</v>
      </c>
      <c r="B15" s="430" t="str">
        <f>+'48　感染症統計'!A19</f>
        <v>※2021年 第47週（11/22～11/28） 現在</v>
      </c>
      <c r="C15" s="431"/>
      <c r="D15" s="430" t="s">
        <v>178</v>
      </c>
      <c r="E15" s="431"/>
      <c r="F15" s="431"/>
      <c r="G15" s="431"/>
      <c r="H15" s="431"/>
      <c r="I15" s="138"/>
    </row>
    <row r="16" spans="1:10" ht="15" customHeight="1">
      <c r="A16" s="429" t="s">
        <v>136</v>
      </c>
      <c r="B16" s="609" t="str">
        <f>+'47　感染症情報'!B2</f>
        <v>2021年第47週（11月22日〜 11月28日）</v>
      </c>
      <c r="C16" s="609"/>
      <c r="D16" s="609"/>
      <c r="E16" s="609"/>
      <c r="F16" s="609"/>
      <c r="G16" s="609"/>
      <c r="H16" s="431"/>
      <c r="I16" s="138"/>
    </row>
    <row r="17" spans="1:14" ht="15" customHeight="1">
      <c r="A17" s="429" t="s">
        <v>269</v>
      </c>
      <c r="B17" s="444" t="str">
        <f>+'48 衛生教養 '!B2</f>
        <v>食の安全を目指す　④　行動を起こすことが大切</v>
      </c>
      <c r="C17" s="431"/>
      <c r="D17" s="431"/>
      <c r="E17" s="431"/>
      <c r="F17" s="438"/>
      <c r="G17" s="431"/>
      <c r="H17" s="431"/>
      <c r="I17" s="138"/>
    </row>
    <row r="18" spans="1:14" ht="15" customHeight="1">
      <c r="A18" s="429" t="s">
        <v>141</v>
      </c>
      <c r="B18" s="431" t="str">
        <f>+'48　新型コロナウイルス情報'!C4</f>
        <v>今週の新型コロナ 新規感染者数　世界で436万人(対前週の増加に対して6万人増加)　</v>
      </c>
      <c r="C18" s="431"/>
      <c r="D18" s="431"/>
      <c r="E18" s="431"/>
      <c r="F18" s="431" t="s">
        <v>22</v>
      </c>
      <c r="G18" s="431"/>
      <c r="H18" s="431"/>
      <c r="I18" s="138"/>
    </row>
    <row r="19" spans="1:14" s="205" customFormat="1" ht="15" customHeight="1">
      <c r="A19" s="429" t="s">
        <v>202</v>
      </c>
      <c r="B19" s="431" t="str">
        <f>+スポンサー広告!T7</f>
        <v>いちどギャップ(目標までの乖離)を診断しませんか</v>
      </c>
      <c r="C19" s="431"/>
      <c r="D19" s="431"/>
      <c r="E19" s="431"/>
      <c r="F19" s="431"/>
      <c r="G19" s="431"/>
      <c r="H19" s="431"/>
      <c r="I19" s="138"/>
    </row>
    <row r="20" spans="1:14">
      <c r="A20" s="283" t="s">
        <v>127</v>
      </c>
      <c r="B20" s="284"/>
      <c r="C20" s="284"/>
      <c r="D20" s="284"/>
      <c r="E20" s="284"/>
      <c r="F20" s="284"/>
      <c r="G20" s="284"/>
      <c r="H20" s="284"/>
      <c r="I20" s="138"/>
    </row>
    <row r="21" spans="1:14">
      <c r="A21" s="281" t="s">
        <v>22</v>
      </c>
      <c r="B21" s="282"/>
      <c r="C21" s="282"/>
      <c r="D21" s="282"/>
      <c r="E21" s="282"/>
      <c r="F21" s="282"/>
      <c r="G21" s="282"/>
      <c r="H21" s="282"/>
      <c r="I21" s="138"/>
    </row>
    <row r="22" spans="1:14">
      <c r="A22" s="139" t="s">
        <v>137</v>
      </c>
      <c r="I22" s="138"/>
    </row>
    <row r="23" spans="1:14">
      <c r="A23" s="138"/>
      <c r="I23" s="138"/>
    </row>
    <row r="24" spans="1:14">
      <c r="A24" s="138"/>
      <c r="I24" s="138"/>
    </row>
    <row r="25" spans="1:14">
      <c r="A25" s="138"/>
      <c r="I25" s="138"/>
      <c r="N25" t="s">
        <v>178</v>
      </c>
    </row>
    <row r="26" spans="1:14">
      <c r="A26" s="138"/>
      <c r="I26" s="138"/>
    </row>
    <row r="27" spans="1:14">
      <c r="A27" s="138"/>
      <c r="I27" s="138"/>
    </row>
    <row r="28" spans="1:14">
      <c r="A28" s="138"/>
      <c r="I28" s="138"/>
    </row>
    <row r="29" spans="1:14">
      <c r="A29" s="138"/>
      <c r="I29" s="138"/>
    </row>
    <row r="30" spans="1:14">
      <c r="A30" s="138"/>
      <c r="I30" s="138"/>
    </row>
    <row r="31" spans="1:14">
      <c r="A31" s="138"/>
      <c r="I31" s="138"/>
    </row>
    <row r="32" spans="1:14">
      <c r="A32" s="138"/>
      <c r="I32" s="138"/>
    </row>
    <row r="33" spans="1:9" ht="13.8" thickBot="1">
      <c r="A33" s="140"/>
      <c r="B33" s="141"/>
      <c r="C33" s="141"/>
      <c r="D33" s="141"/>
      <c r="E33" s="141"/>
      <c r="F33" s="141"/>
      <c r="G33" s="141"/>
      <c r="H33" s="141"/>
      <c r="I33" s="138"/>
    </row>
    <row r="34" spans="1:9" ht="13.8" thickTop="1"/>
    <row r="37" spans="1:9" ht="24.6">
      <c r="A37" s="179" t="s">
        <v>162</v>
      </c>
    </row>
    <row r="38" spans="1:9" ht="40.5" customHeight="1">
      <c r="A38" s="611" t="s">
        <v>163</v>
      </c>
      <c r="B38" s="611"/>
      <c r="C38" s="611"/>
      <c r="D38" s="611"/>
      <c r="E38" s="611"/>
      <c r="F38" s="611"/>
      <c r="G38" s="611"/>
    </row>
    <row r="39" spans="1:9" ht="30.75" customHeight="1">
      <c r="A39" s="603" t="s">
        <v>164</v>
      </c>
      <c r="B39" s="603"/>
      <c r="C39" s="603"/>
      <c r="D39" s="603"/>
      <c r="E39" s="603"/>
      <c r="F39" s="603"/>
      <c r="G39" s="603"/>
    </row>
    <row r="40" spans="1:9" ht="15">
      <c r="A40" s="180"/>
    </row>
    <row r="41" spans="1:9" ht="69.75" customHeight="1">
      <c r="A41" s="598" t="s">
        <v>172</v>
      </c>
      <c r="B41" s="598"/>
      <c r="C41" s="598"/>
      <c r="D41" s="598"/>
      <c r="E41" s="598"/>
      <c r="F41" s="598"/>
      <c r="G41" s="598"/>
    </row>
    <row r="42" spans="1:9" ht="35.25" customHeight="1">
      <c r="A42" s="603" t="s">
        <v>165</v>
      </c>
      <c r="B42" s="603"/>
      <c r="C42" s="603"/>
      <c r="D42" s="603"/>
      <c r="E42" s="603"/>
      <c r="F42" s="603"/>
      <c r="G42" s="603"/>
    </row>
    <row r="43" spans="1:9" ht="59.25" customHeight="1">
      <c r="A43" s="598" t="s">
        <v>166</v>
      </c>
      <c r="B43" s="598"/>
      <c r="C43" s="598"/>
      <c r="D43" s="598"/>
      <c r="E43" s="598"/>
      <c r="F43" s="598"/>
      <c r="G43" s="598"/>
    </row>
    <row r="44" spans="1:9" ht="15">
      <c r="A44" s="181"/>
    </row>
    <row r="45" spans="1:9" ht="27.75" customHeight="1">
      <c r="A45" s="600" t="s">
        <v>167</v>
      </c>
      <c r="B45" s="600"/>
      <c r="C45" s="600"/>
      <c r="D45" s="600"/>
      <c r="E45" s="600"/>
      <c r="F45" s="600"/>
      <c r="G45" s="600"/>
    </row>
    <row r="46" spans="1:9" ht="53.25" customHeight="1">
      <c r="A46" s="599" t="s">
        <v>173</v>
      </c>
      <c r="B46" s="598"/>
      <c r="C46" s="598"/>
      <c r="D46" s="598"/>
      <c r="E46" s="598"/>
      <c r="F46" s="598"/>
      <c r="G46" s="598"/>
    </row>
    <row r="47" spans="1:9" ht="15">
      <c r="A47" s="181"/>
    </row>
    <row r="48" spans="1:9" ht="32.25" customHeight="1">
      <c r="A48" s="600" t="s">
        <v>168</v>
      </c>
      <c r="B48" s="600"/>
      <c r="C48" s="600"/>
      <c r="D48" s="600"/>
      <c r="E48" s="600"/>
      <c r="F48" s="600"/>
      <c r="G48" s="600"/>
    </row>
    <row r="49" spans="1:7" ht="15">
      <c r="A49" s="180"/>
    </row>
    <row r="50" spans="1:7" ht="87" customHeight="1">
      <c r="A50" s="599" t="s">
        <v>174</v>
      </c>
      <c r="B50" s="598"/>
      <c r="C50" s="598"/>
      <c r="D50" s="598"/>
      <c r="E50" s="598"/>
      <c r="F50" s="598"/>
      <c r="G50" s="598"/>
    </row>
    <row r="51" spans="1:7" ht="15">
      <c r="A51" s="181"/>
    </row>
    <row r="52" spans="1:7" ht="32.25" customHeight="1">
      <c r="A52" s="600" t="s">
        <v>169</v>
      </c>
      <c r="B52" s="600"/>
      <c r="C52" s="600"/>
      <c r="D52" s="600"/>
      <c r="E52" s="600"/>
      <c r="F52" s="600"/>
      <c r="G52" s="600"/>
    </row>
    <row r="53" spans="1:7" ht="29.25" customHeight="1">
      <c r="A53" s="598" t="s">
        <v>170</v>
      </c>
      <c r="B53" s="598"/>
      <c r="C53" s="598"/>
      <c r="D53" s="598"/>
      <c r="E53" s="598"/>
      <c r="F53" s="598"/>
      <c r="G53" s="598"/>
    </row>
    <row r="54" spans="1:7" ht="15">
      <c r="A54" s="181"/>
    </row>
    <row r="55" spans="1:7" s="165" customFormat="1" ht="110.25" customHeight="1">
      <c r="A55" s="601" t="s">
        <v>175</v>
      </c>
      <c r="B55" s="602"/>
      <c r="C55" s="602"/>
      <c r="D55" s="602"/>
      <c r="E55" s="602"/>
      <c r="F55" s="602"/>
      <c r="G55" s="602"/>
    </row>
    <row r="56" spans="1:7" ht="34.5" customHeight="1">
      <c r="A56" s="603" t="s">
        <v>171</v>
      </c>
      <c r="B56" s="603"/>
      <c r="C56" s="603"/>
      <c r="D56" s="603"/>
      <c r="E56" s="603"/>
      <c r="F56" s="603"/>
      <c r="G56" s="603"/>
    </row>
    <row r="57" spans="1:7" ht="114" customHeight="1">
      <c r="A57" s="599" t="s">
        <v>176</v>
      </c>
      <c r="B57" s="598"/>
      <c r="C57" s="598"/>
      <c r="D57" s="598"/>
      <c r="E57" s="598"/>
      <c r="F57" s="598"/>
      <c r="G57" s="598"/>
    </row>
    <row r="58" spans="1:7" ht="109.5" customHeight="1">
      <c r="A58" s="598"/>
      <c r="B58" s="598"/>
      <c r="C58" s="598"/>
      <c r="D58" s="598"/>
      <c r="E58" s="598"/>
      <c r="F58" s="598"/>
      <c r="G58" s="598"/>
    </row>
    <row r="59" spans="1:7" ht="15">
      <c r="A59" s="181"/>
    </row>
    <row r="60" spans="1:7" s="178" customFormat="1" ht="57.75" customHeight="1">
      <c r="A60" s="598"/>
      <c r="B60" s="598"/>
      <c r="C60" s="598"/>
      <c r="D60" s="598"/>
      <c r="E60" s="598"/>
      <c r="F60" s="598"/>
      <c r="G60" s="598"/>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65"/>
  <sheetViews>
    <sheetView view="pageBreakPreview" zoomScale="102" zoomScaleNormal="100" zoomScaleSheetLayoutView="102" workbookViewId="0">
      <selection activeCell="F23" sqref="F23"/>
    </sheetView>
  </sheetViews>
  <sheetFormatPr defaultColWidth="9" defaultRowHeight="13.2"/>
  <cols>
    <col min="1" max="1" width="21.33203125" style="53" customWidth="1"/>
    <col min="2" max="2" width="19.6640625" style="53" customWidth="1"/>
    <col min="3" max="3" width="80.21875" style="251" customWidth="1"/>
    <col min="4" max="4" width="14.44140625" style="54" customWidth="1"/>
    <col min="5" max="5" width="13.6640625" style="54" customWidth="1"/>
    <col min="6" max="6" width="13.88671875" style="48" customWidth="1"/>
    <col min="7" max="7" width="58.6640625" style="48" customWidth="1"/>
    <col min="8" max="10" width="9" style="48"/>
    <col min="11" max="11" width="14.109375" style="48" customWidth="1"/>
    <col min="12" max="16384" width="9" style="48"/>
  </cols>
  <sheetData>
    <row r="1" spans="1:5" ht="44.25" customHeight="1">
      <c r="A1" s="259" t="s">
        <v>290</v>
      </c>
      <c r="B1" s="405" t="s">
        <v>245</v>
      </c>
      <c r="C1" s="329" t="s">
        <v>246</v>
      </c>
      <c r="D1" s="260" t="s">
        <v>26</v>
      </c>
      <c r="E1" s="261" t="s">
        <v>27</v>
      </c>
    </row>
    <row r="2" spans="1:5" s="201" customFormat="1" ht="22.8" customHeight="1">
      <c r="A2" s="392" t="s">
        <v>333</v>
      </c>
      <c r="B2" s="416" t="s">
        <v>334</v>
      </c>
      <c r="C2" s="582" t="s">
        <v>410</v>
      </c>
      <c r="D2" s="390">
        <v>44540</v>
      </c>
      <c r="E2" s="391">
        <v>44540</v>
      </c>
    </row>
    <row r="3" spans="1:5" s="201" customFormat="1" ht="22.8" customHeight="1">
      <c r="A3" s="392" t="s">
        <v>335</v>
      </c>
      <c r="B3" s="567" t="s">
        <v>336</v>
      </c>
      <c r="C3" s="582" t="s">
        <v>411</v>
      </c>
      <c r="D3" s="390">
        <v>44539</v>
      </c>
      <c r="E3" s="391">
        <v>44540</v>
      </c>
    </row>
    <row r="4" spans="1:5" s="201" customFormat="1" ht="22.8" customHeight="1">
      <c r="A4" s="392" t="s">
        <v>335</v>
      </c>
      <c r="B4" s="389" t="s">
        <v>337</v>
      </c>
      <c r="C4" s="580" t="s">
        <v>412</v>
      </c>
      <c r="D4" s="390">
        <v>44539</v>
      </c>
      <c r="E4" s="391">
        <v>44540</v>
      </c>
    </row>
    <row r="5" spans="1:5" s="201" customFormat="1" ht="22.8" customHeight="1">
      <c r="A5" s="392" t="s">
        <v>335</v>
      </c>
      <c r="B5" s="389" t="s">
        <v>338</v>
      </c>
      <c r="C5" s="583" t="s">
        <v>413</v>
      </c>
      <c r="D5" s="390">
        <v>44539</v>
      </c>
      <c r="E5" s="391">
        <v>44540</v>
      </c>
    </row>
    <row r="6" spans="1:5" s="201" customFormat="1" ht="22.8" customHeight="1">
      <c r="A6" s="392" t="s">
        <v>335</v>
      </c>
      <c r="B6" s="389" t="s">
        <v>339</v>
      </c>
      <c r="C6" s="393" t="s">
        <v>414</v>
      </c>
      <c r="D6" s="390">
        <v>44539</v>
      </c>
      <c r="E6" s="391">
        <v>44540</v>
      </c>
    </row>
    <row r="7" spans="1:5" s="201" customFormat="1" ht="22.8" customHeight="1">
      <c r="A7" s="392" t="s">
        <v>340</v>
      </c>
      <c r="B7" s="389" t="s">
        <v>341</v>
      </c>
      <c r="C7" s="581" t="s">
        <v>415</v>
      </c>
      <c r="D7" s="390">
        <v>44539</v>
      </c>
      <c r="E7" s="391">
        <v>44539</v>
      </c>
    </row>
    <row r="8" spans="1:5" s="201" customFormat="1" ht="22.8" customHeight="1">
      <c r="A8" s="392" t="s">
        <v>333</v>
      </c>
      <c r="B8" s="389" t="s">
        <v>342</v>
      </c>
      <c r="C8" s="582" t="s">
        <v>416</v>
      </c>
      <c r="D8" s="390">
        <v>44539</v>
      </c>
      <c r="E8" s="391">
        <v>44539</v>
      </c>
    </row>
    <row r="9" spans="1:5" s="201" customFormat="1" ht="22.8" customHeight="1">
      <c r="A9" s="392" t="s">
        <v>335</v>
      </c>
      <c r="B9" s="389" t="s">
        <v>343</v>
      </c>
      <c r="C9" s="582" t="s">
        <v>417</v>
      </c>
      <c r="D9" s="390">
        <v>44539</v>
      </c>
      <c r="E9" s="391">
        <v>44539</v>
      </c>
    </row>
    <row r="10" spans="1:5" s="201" customFormat="1" ht="22.8" customHeight="1">
      <c r="A10" s="392" t="s">
        <v>335</v>
      </c>
      <c r="B10" s="389" t="s">
        <v>344</v>
      </c>
      <c r="C10" s="393" t="s">
        <v>418</v>
      </c>
      <c r="D10" s="390">
        <v>44538</v>
      </c>
      <c r="E10" s="391">
        <v>44539</v>
      </c>
    </row>
    <row r="11" spans="1:5" s="201" customFormat="1" ht="22.8" customHeight="1">
      <c r="A11" s="392" t="s">
        <v>335</v>
      </c>
      <c r="B11" s="389" t="s">
        <v>345</v>
      </c>
      <c r="C11" s="580" t="s">
        <v>419</v>
      </c>
      <c r="D11" s="390">
        <v>44538</v>
      </c>
      <c r="E11" s="391">
        <v>44539</v>
      </c>
    </row>
    <row r="12" spans="1:5" s="201" customFormat="1" ht="22.8" customHeight="1">
      <c r="A12" s="392" t="s">
        <v>335</v>
      </c>
      <c r="B12" s="389" t="s">
        <v>346</v>
      </c>
      <c r="C12" s="581" t="s">
        <v>420</v>
      </c>
      <c r="D12" s="390">
        <v>44538</v>
      </c>
      <c r="E12" s="391">
        <v>44539</v>
      </c>
    </row>
    <row r="13" spans="1:5" s="201" customFormat="1" ht="22.8" customHeight="1">
      <c r="A13" s="392" t="s">
        <v>335</v>
      </c>
      <c r="B13" s="389" t="s">
        <v>347</v>
      </c>
      <c r="C13" s="582" t="s">
        <v>421</v>
      </c>
      <c r="D13" s="390">
        <v>44538</v>
      </c>
      <c r="E13" s="391">
        <v>44539</v>
      </c>
    </row>
    <row r="14" spans="1:5" s="201" customFormat="1" ht="22.8" customHeight="1">
      <c r="A14" s="392" t="s">
        <v>333</v>
      </c>
      <c r="B14" s="389" t="s">
        <v>348</v>
      </c>
      <c r="C14" s="583" t="s">
        <v>422</v>
      </c>
      <c r="D14" s="390">
        <v>44538</v>
      </c>
      <c r="E14" s="391">
        <v>44539</v>
      </c>
    </row>
    <row r="15" spans="1:5" s="201" customFormat="1" ht="22.8" customHeight="1">
      <c r="A15" s="392" t="s">
        <v>335</v>
      </c>
      <c r="B15" s="389" t="s">
        <v>347</v>
      </c>
      <c r="C15" s="581" t="s">
        <v>423</v>
      </c>
      <c r="D15" s="390">
        <v>44538</v>
      </c>
      <c r="E15" s="391">
        <v>44539</v>
      </c>
    </row>
    <row r="16" spans="1:5" s="201" customFormat="1" ht="22.8" customHeight="1">
      <c r="A16" s="392" t="s">
        <v>335</v>
      </c>
      <c r="B16" s="389" t="s">
        <v>349</v>
      </c>
      <c r="C16" s="581" t="s">
        <v>424</v>
      </c>
      <c r="D16" s="390">
        <v>44538</v>
      </c>
      <c r="E16" s="391">
        <v>44539</v>
      </c>
    </row>
    <row r="17" spans="1:5" s="201" customFormat="1" ht="22.8" customHeight="1">
      <c r="A17" s="392" t="s">
        <v>335</v>
      </c>
      <c r="B17" s="389" t="s">
        <v>350</v>
      </c>
      <c r="C17" s="581" t="s">
        <v>425</v>
      </c>
      <c r="D17" s="390">
        <v>44538</v>
      </c>
      <c r="E17" s="391">
        <v>44539</v>
      </c>
    </row>
    <row r="18" spans="1:5" s="201" customFormat="1" ht="22.8" customHeight="1">
      <c r="A18" s="392" t="s">
        <v>335</v>
      </c>
      <c r="B18" s="389" t="s">
        <v>351</v>
      </c>
      <c r="C18" s="393" t="s">
        <v>426</v>
      </c>
      <c r="D18" s="390">
        <v>44538</v>
      </c>
      <c r="E18" s="391">
        <v>44539</v>
      </c>
    </row>
    <row r="19" spans="1:5" s="201" customFormat="1" ht="22.8" customHeight="1">
      <c r="A19" s="392" t="s">
        <v>335</v>
      </c>
      <c r="B19" s="389" t="s">
        <v>352</v>
      </c>
      <c r="C19" s="581" t="s">
        <v>353</v>
      </c>
      <c r="D19" s="390">
        <v>44538</v>
      </c>
      <c r="E19" s="391">
        <v>44538</v>
      </c>
    </row>
    <row r="20" spans="1:5" s="201" customFormat="1" ht="22.8" customHeight="1">
      <c r="A20" s="392" t="s">
        <v>340</v>
      </c>
      <c r="B20" s="389" t="s">
        <v>354</v>
      </c>
      <c r="C20" s="583" t="s">
        <v>355</v>
      </c>
      <c r="D20" s="390">
        <v>44538</v>
      </c>
      <c r="E20" s="391">
        <v>44538</v>
      </c>
    </row>
    <row r="21" spans="1:5" s="201" customFormat="1" ht="22.8" customHeight="1">
      <c r="A21" s="392" t="s">
        <v>340</v>
      </c>
      <c r="B21" s="389" t="s">
        <v>356</v>
      </c>
      <c r="C21" s="393" t="s">
        <v>357</v>
      </c>
      <c r="D21" s="390">
        <v>44538</v>
      </c>
      <c r="E21" s="391">
        <v>44538</v>
      </c>
    </row>
    <row r="22" spans="1:5" s="201" customFormat="1" ht="22.8" customHeight="1">
      <c r="A22" s="392" t="s">
        <v>333</v>
      </c>
      <c r="B22" s="389" t="s">
        <v>358</v>
      </c>
      <c r="C22" s="582" t="s">
        <v>359</v>
      </c>
      <c r="D22" s="390">
        <v>44537</v>
      </c>
      <c r="E22" s="391">
        <v>44538</v>
      </c>
    </row>
    <row r="23" spans="1:5" s="201" customFormat="1" ht="22.8" customHeight="1">
      <c r="A23" s="392" t="s">
        <v>333</v>
      </c>
      <c r="B23" s="389" t="s">
        <v>360</v>
      </c>
      <c r="C23" s="580" t="s">
        <v>361</v>
      </c>
      <c r="D23" s="390">
        <v>44537</v>
      </c>
      <c r="E23" s="391">
        <v>44538</v>
      </c>
    </row>
    <row r="24" spans="1:5" s="201" customFormat="1" ht="22.8" customHeight="1">
      <c r="A24" s="392" t="s">
        <v>340</v>
      </c>
      <c r="B24" s="389" t="s">
        <v>362</v>
      </c>
      <c r="C24" s="584" t="s">
        <v>363</v>
      </c>
      <c r="D24" s="390">
        <v>44537</v>
      </c>
      <c r="E24" s="391">
        <v>44538</v>
      </c>
    </row>
    <row r="25" spans="1:5" s="201" customFormat="1" ht="22.8" customHeight="1">
      <c r="A25" s="392" t="s">
        <v>333</v>
      </c>
      <c r="B25" s="389" t="s">
        <v>364</v>
      </c>
      <c r="C25" s="580" t="s">
        <v>365</v>
      </c>
      <c r="D25" s="390">
        <v>44537</v>
      </c>
      <c r="E25" s="391">
        <v>44538</v>
      </c>
    </row>
    <row r="26" spans="1:5" s="201" customFormat="1" ht="22.8" customHeight="1">
      <c r="A26" s="392" t="s">
        <v>335</v>
      </c>
      <c r="B26" s="389" t="s">
        <v>366</v>
      </c>
      <c r="C26" s="581" t="s">
        <v>367</v>
      </c>
      <c r="D26" s="390">
        <v>44537</v>
      </c>
      <c r="E26" s="391">
        <v>44537</v>
      </c>
    </row>
    <row r="27" spans="1:5" s="201" customFormat="1" ht="22.8" customHeight="1">
      <c r="A27" s="392" t="s">
        <v>333</v>
      </c>
      <c r="B27" s="389" t="s">
        <v>368</v>
      </c>
      <c r="C27" s="393" t="s">
        <v>369</v>
      </c>
      <c r="D27" s="390">
        <v>44537</v>
      </c>
      <c r="E27" s="391">
        <v>44537</v>
      </c>
    </row>
    <row r="28" spans="1:5" s="201" customFormat="1" ht="22.8" customHeight="1">
      <c r="A28" s="392" t="s">
        <v>335</v>
      </c>
      <c r="B28" s="389" t="s">
        <v>346</v>
      </c>
      <c r="C28" s="581" t="s">
        <v>370</v>
      </c>
      <c r="D28" s="390">
        <v>44536</v>
      </c>
      <c r="E28" s="391">
        <v>44537</v>
      </c>
    </row>
    <row r="29" spans="1:5" s="201" customFormat="1" ht="22.8" customHeight="1">
      <c r="A29" s="392" t="s">
        <v>340</v>
      </c>
      <c r="B29" s="389" t="s">
        <v>371</v>
      </c>
      <c r="C29" s="581" t="s">
        <v>372</v>
      </c>
      <c r="D29" s="390">
        <v>44536</v>
      </c>
      <c r="E29" s="391">
        <v>44537</v>
      </c>
    </row>
    <row r="30" spans="1:5" s="201" customFormat="1" ht="22.8" customHeight="1">
      <c r="A30" s="392" t="s">
        <v>333</v>
      </c>
      <c r="B30" s="389" t="s">
        <v>373</v>
      </c>
      <c r="C30" s="581" t="s">
        <v>374</v>
      </c>
      <c r="D30" s="390">
        <v>44536</v>
      </c>
      <c r="E30" s="391">
        <v>44537</v>
      </c>
    </row>
    <row r="31" spans="1:5" s="201" customFormat="1" ht="22.8" customHeight="1">
      <c r="A31" s="392" t="s">
        <v>340</v>
      </c>
      <c r="B31" s="389" t="s">
        <v>375</v>
      </c>
      <c r="C31" s="581" t="s">
        <v>376</v>
      </c>
      <c r="D31" s="390">
        <v>44536</v>
      </c>
      <c r="E31" s="391">
        <v>44537</v>
      </c>
    </row>
    <row r="32" spans="1:5" s="201" customFormat="1" ht="22.8" customHeight="1">
      <c r="A32" s="392" t="s">
        <v>335</v>
      </c>
      <c r="B32" s="389" t="s">
        <v>377</v>
      </c>
      <c r="C32" s="581" t="s">
        <v>378</v>
      </c>
      <c r="D32" s="390">
        <v>44536</v>
      </c>
      <c r="E32" s="391">
        <v>44537</v>
      </c>
    </row>
    <row r="33" spans="1:5" s="201" customFormat="1" ht="22.8" customHeight="1">
      <c r="A33" s="392" t="s">
        <v>340</v>
      </c>
      <c r="B33" s="389" t="s">
        <v>346</v>
      </c>
      <c r="C33" s="582" t="s">
        <v>379</v>
      </c>
      <c r="D33" s="390">
        <v>44536</v>
      </c>
      <c r="E33" s="391">
        <v>44537</v>
      </c>
    </row>
    <row r="34" spans="1:5" s="201" customFormat="1" ht="22.8" customHeight="1">
      <c r="A34" s="392" t="s">
        <v>335</v>
      </c>
      <c r="B34" s="389" t="s">
        <v>349</v>
      </c>
      <c r="C34" s="393" t="s">
        <v>380</v>
      </c>
      <c r="D34" s="390">
        <v>44536</v>
      </c>
      <c r="E34" s="391">
        <v>44537</v>
      </c>
    </row>
    <row r="35" spans="1:5" s="201" customFormat="1" ht="22.8" customHeight="1">
      <c r="A35" s="392" t="s">
        <v>333</v>
      </c>
      <c r="B35" s="389" t="s">
        <v>381</v>
      </c>
      <c r="C35" s="393" t="s">
        <v>382</v>
      </c>
      <c r="D35" s="390">
        <v>44536</v>
      </c>
      <c r="E35" s="391">
        <v>44537</v>
      </c>
    </row>
    <row r="36" spans="1:5" s="201" customFormat="1" ht="22.8" customHeight="1">
      <c r="A36" s="392" t="s">
        <v>335</v>
      </c>
      <c r="B36" s="389" t="s">
        <v>383</v>
      </c>
      <c r="C36" s="582" t="s">
        <v>384</v>
      </c>
      <c r="D36" s="390">
        <v>44536</v>
      </c>
      <c r="E36" s="391">
        <v>44537</v>
      </c>
    </row>
    <row r="37" spans="1:5" s="201" customFormat="1" ht="22.8" customHeight="1">
      <c r="A37" s="392" t="s">
        <v>335</v>
      </c>
      <c r="B37" s="389" t="s">
        <v>385</v>
      </c>
      <c r="C37" s="580" t="s">
        <v>386</v>
      </c>
      <c r="D37" s="390">
        <v>44536</v>
      </c>
      <c r="E37" s="391">
        <v>44537</v>
      </c>
    </row>
    <row r="38" spans="1:5" s="201" customFormat="1" ht="22.8" customHeight="1">
      <c r="A38" s="392" t="s">
        <v>335</v>
      </c>
      <c r="B38" s="389" t="s">
        <v>387</v>
      </c>
      <c r="C38" s="580" t="s">
        <v>388</v>
      </c>
      <c r="D38" s="390">
        <v>44534</v>
      </c>
      <c r="E38" s="391">
        <v>44536</v>
      </c>
    </row>
    <row r="39" spans="1:5" s="201" customFormat="1" ht="22.8" customHeight="1">
      <c r="A39" s="392" t="s">
        <v>335</v>
      </c>
      <c r="B39" s="389" t="s">
        <v>389</v>
      </c>
      <c r="C39" s="580" t="s">
        <v>390</v>
      </c>
      <c r="D39" s="390">
        <v>44533</v>
      </c>
      <c r="E39" s="391">
        <v>44536</v>
      </c>
    </row>
    <row r="40" spans="1:5" s="201" customFormat="1" ht="22.8" customHeight="1">
      <c r="A40" s="392" t="s">
        <v>333</v>
      </c>
      <c r="B40" s="389" t="s">
        <v>391</v>
      </c>
      <c r="C40" s="580" t="s">
        <v>392</v>
      </c>
      <c r="D40" s="390">
        <v>44533</v>
      </c>
      <c r="E40" s="391">
        <v>44536</v>
      </c>
    </row>
    <row r="41" spans="1:5" s="201" customFormat="1" ht="22.8" customHeight="1">
      <c r="A41" s="392" t="s">
        <v>335</v>
      </c>
      <c r="B41" s="389" t="s">
        <v>352</v>
      </c>
      <c r="C41" s="581" t="s">
        <v>393</v>
      </c>
      <c r="D41" s="390">
        <v>44533</v>
      </c>
      <c r="E41" s="391">
        <v>44536</v>
      </c>
    </row>
    <row r="42" spans="1:5" s="201" customFormat="1" ht="22.8" customHeight="1">
      <c r="A42" s="392" t="s">
        <v>335</v>
      </c>
      <c r="B42" s="389" t="s">
        <v>352</v>
      </c>
      <c r="C42" s="581" t="s">
        <v>394</v>
      </c>
      <c r="D42" s="390">
        <v>44533</v>
      </c>
      <c r="E42" s="391">
        <v>44536</v>
      </c>
    </row>
    <row r="43" spans="1:5" s="201" customFormat="1" ht="22.8" customHeight="1">
      <c r="A43" s="392" t="s">
        <v>333</v>
      </c>
      <c r="B43" s="389" t="s">
        <v>395</v>
      </c>
      <c r="C43" s="580" t="s">
        <v>396</v>
      </c>
      <c r="D43" s="390">
        <v>44533</v>
      </c>
      <c r="E43" s="391">
        <v>44536</v>
      </c>
    </row>
    <row r="44" spans="1:5" s="201" customFormat="1" ht="22.8" customHeight="1">
      <c r="A44" s="392" t="s">
        <v>335</v>
      </c>
      <c r="B44" s="389" t="s">
        <v>397</v>
      </c>
      <c r="C44" s="581" t="s">
        <v>398</v>
      </c>
      <c r="D44" s="390">
        <v>44533</v>
      </c>
      <c r="E44" s="391">
        <v>44536</v>
      </c>
    </row>
    <row r="45" spans="1:5" s="201" customFormat="1" ht="22.8" customHeight="1">
      <c r="A45" s="392" t="s">
        <v>335</v>
      </c>
      <c r="B45" s="389" t="s">
        <v>399</v>
      </c>
      <c r="C45" s="580" t="s">
        <v>400</v>
      </c>
      <c r="D45" s="390">
        <v>44533</v>
      </c>
      <c r="E45" s="391">
        <v>44536</v>
      </c>
    </row>
    <row r="46" spans="1:5" s="201" customFormat="1" ht="22.8" customHeight="1">
      <c r="A46" s="392" t="s">
        <v>335</v>
      </c>
      <c r="B46" s="389" t="s">
        <v>401</v>
      </c>
      <c r="C46" s="581" t="s">
        <v>402</v>
      </c>
      <c r="D46" s="390">
        <v>44533</v>
      </c>
      <c r="E46" s="391">
        <v>44536</v>
      </c>
    </row>
    <row r="47" spans="1:5" s="201" customFormat="1" ht="22.8" customHeight="1">
      <c r="A47" s="392" t="s">
        <v>403</v>
      </c>
      <c r="B47" s="389" t="s">
        <v>404</v>
      </c>
      <c r="C47" s="582" t="s">
        <v>405</v>
      </c>
      <c r="D47" s="390">
        <v>44533</v>
      </c>
      <c r="E47" s="391">
        <v>44536</v>
      </c>
    </row>
    <row r="48" spans="1:5" s="201" customFormat="1" ht="22.8" customHeight="1">
      <c r="A48" s="392" t="s">
        <v>333</v>
      </c>
      <c r="B48" s="389" t="s">
        <v>406</v>
      </c>
      <c r="C48" s="580" t="s">
        <v>407</v>
      </c>
      <c r="D48" s="390">
        <v>44533</v>
      </c>
      <c r="E48" s="391">
        <v>44536</v>
      </c>
    </row>
    <row r="49" spans="1:5" s="201" customFormat="1" ht="22.8" customHeight="1">
      <c r="A49" s="392" t="s">
        <v>335</v>
      </c>
      <c r="B49" s="389" t="s">
        <v>408</v>
      </c>
      <c r="C49" s="580" t="s">
        <v>409</v>
      </c>
      <c r="D49" s="390">
        <v>44533</v>
      </c>
      <c r="E49" s="391">
        <v>44536</v>
      </c>
    </row>
    <row r="50" spans="1:5" s="201" customFormat="1" ht="22.8" customHeight="1">
      <c r="A50" s="392"/>
      <c r="B50" s="389"/>
      <c r="C50" s="393"/>
      <c r="D50" s="390"/>
      <c r="E50" s="391"/>
    </row>
    <row r="51" spans="1:5" s="201" customFormat="1" ht="22.8" hidden="1" customHeight="1">
      <c r="A51" s="392"/>
      <c r="B51" s="389"/>
      <c r="C51" s="393"/>
      <c r="D51" s="390"/>
      <c r="E51" s="391"/>
    </row>
    <row r="52" spans="1:5" s="201" customFormat="1" ht="22.8" hidden="1" customHeight="1">
      <c r="A52" s="392"/>
      <c r="B52" s="389"/>
      <c r="C52" s="393"/>
      <c r="D52" s="390"/>
      <c r="E52" s="391"/>
    </row>
    <row r="53" spans="1:5" s="201" customFormat="1" ht="22.8" hidden="1" customHeight="1">
      <c r="A53" s="392"/>
      <c r="B53" s="389"/>
      <c r="C53" s="393"/>
      <c r="D53" s="390"/>
      <c r="E53" s="391"/>
    </row>
    <row r="54" spans="1:5" s="201" customFormat="1" ht="22.8" hidden="1" customHeight="1">
      <c r="A54" s="392"/>
      <c r="B54" s="389"/>
      <c r="C54" s="393"/>
      <c r="D54" s="390"/>
      <c r="E54" s="391"/>
    </row>
    <row r="55" spans="1:5" s="201" customFormat="1" ht="22.8" hidden="1" customHeight="1">
      <c r="A55" s="392"/>
      <c r="B55" s="389"/>
      <c r="C55" s="393"/>
      <c r="D55" s="390"/>
      <c r="E55" s="391"/>
    </row>
    <row r="56" spans="1:5" s="201" customFormat="1" ht="22.8" hidden="1" customHeight="1">
      <c r="A56" s="392"/>
      <c r="B56" s="389"/>
      <c r="C56" s="393"/>
      <c r="D56" s="390"/>
      <c r="E56" s="391"/>
    </row>
    <row r="57" spans="1:5" s="201" customFormat="1" ht="22.8" hidden="1" customHeight="1">
      <c r="A57" s="392"/>
      <c r="B57" s="389"/>
      <c r="C57" s="393"/>
      <c r="D57" s="390"/>
      <c r="E57" s="391"/>
    </row>
    <row r="58" spans="1:5" s="201" customFormat="1" ht="22.8" hidden="1" customHeight="1">
      <c r="A58" s="392"/>
      <c r="B58" s="389"/>
      <c r="C58" s="393"/>
      <c r="D58" s="390"/>
      <c r="E58" s="391"/>
    </row>
    <row r="59" spans="1:5" s="201" customFormat="1" ht="22.2" customHeight="1" thickBot="1">
      <c r="A59" s="344"/>
      <c r="B59" s="345"/>
      <c r="C59" s="345"/>
      <c r="D59" s="339"/>
      <c r="E59" s="340"/>
    </row>
    <row r="60" spans="1:5" s="201" customFormat="1" ht="22.2" customHeight="1">
      <c r="A60" s="341"/>
      <c r="B60" s="342"/>
      <c r="C60" s="343"/>
      <c r="D60" s="342"/>
      <c r="E60" s="342"/>
    </row>
    <row r="61" spans="1:5" s="201" customFormat="1" ht="18" customHeight="1">
      <c r="A61" s="333"/>
      <c r="B61" s="334"/>
      <c r="C61" s="249" t="s">
        <v>240</v>
      </c>
      <c r="D61" s="335"/>
      <c r="E61" s="335"/>
    </row>
    <row r="62" spans="1:5" ht="18.75" customHeight="1">
      <c r="A62" s="48"/>
      <c r="B62" s="48"/>
      <c r="C62" s="48"/>
      <c r="D62" s="48"/>
      <c r="E62" s="48"/>
    </row>
    <row r="63" spans="1:5" ht="9" customHeight="1">
      <c r="A63" s="49"/>
      <c r="B63" s="50"/>
      <c r="C63" s="250"/>
      <c r="D63" s="51"/>
      <c r="E63" s="51"/>
    </row>
    <row r="64" spans="1:5" s="52" customFormat="1" ht="20.25" customHeight="1">
      <c r="A64" s="203" t="s">
        <v>179</v>
      </c>
      <c r="B64" s="203"/>
      <c r="C64" s="203"/>
      <c r="D64" s="65"/>
      <c r="E64" s="65"/>
    </row>
    <row r="65" spans="1:11" s="52" customFormat="1" ht="20.25" customHeight="1">
      <c r="A65" s="818" t="s">
        <v>28</v>
      </c>
      <c r="B65" s="818"/>
      <c r="C65" s="818"/>
      <c r="D65" s="66"/>
      <c r="E65" s="66"/>
      <c r="J65" s="202"/>
      <c r="K65" s="202"/>
    </row>
  </sheetData>
  <mergeCells count="1">
    <mergeCell ref="A65:C65"/>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
  <sheetViews>
    <sheetView zoomScale="91" zoomScaleNormal="91" zoomScaleSheetLayoutView="100" workbookViewId="0">
      <selection activeCell="G13" sqref="G13"/>
    </sheetView>
  </sheetViews>
  <sheetFormatPr defaultColWidth="9" defaultRowHeight="14.4" customHeight="1"/>
  <cols>
    <col min="1" max="13" width="9" style="1"/>
    <col min="14" max="14" width="108.6640625" style="1" customWidth="1"/>
    <col min="15" max="15" width="26.88671875" style="14" customWidth="1"/>
    <col min="16" max="16384" width="9" style="1"/>
  </cols>
  <sheetData>
    <row r="1" spans="1:16" ht="40.799999999999997" customHeight="1" thickBot="1">
      <c r="A1" s="822" t="s">
        <v>291</v>
      </c>
      <c r="B1" s="823"/>
      <c r="C1" s="823"/>
      <c r="D1" s="823"/>
      <c r="E1" s="823"/>
      <c r="F1" s="823"/>
      <c r="G1" s="823"/>
      <c r="H1" s="823"/>
      <c r="I1" s="823"/>
      <c r="J1" s="823"/>
      <c r="K1" s="823"/>
      <c r="L1" s="823"/>
      <c r="M1" s="823"/>
      <c r="N1" s="824"/>
    </row>
    <row r="2" spans="1:16" s="410" customFormat="1" ht="40.799999999999997" customHeight="1" thickBot="1">
      <c r="A2" s="837" t="s">
        <v>476</v>
      </c>
      <c r="B2" s="838"/>
      <c r="C2" s="838"/>
      <c r="D2" s="838"/>
      <c r="E2" s="838"/>
      <c r="F2" s="838"/>
      <c r="G2" s="838"/>
      <c r="H2" s="838"/>
      <c r="I2" s="838"/>
      <c r="J2" s="838"/>
      <c r="K2" s="838"/>
      <c r="L2" s="838"/>
      <c r="M2" s="838"/>
      <c r="N2" s="839"/>
      <c r="O2" s="14"/>
    </row>
    <row r="3" spans="1:16" s="410" customFormat="1" ht="186.6" customHeight="1" thickBot="1">
      <c r="A3" s="840" t="s">
        <v>477</v>
      </c>
      <c r="B3" s="841"/>
      <c r="C3" s="841"/>
      <c r="D3" s="841"/>
      <c r="E3" s="841"/>
      <c r="F3" s="841"/>
      <c r="G3" s="841"/>
      <c r="H3" s="841"/>
      <c r="I3" s="841"/>
      <c r="J3" s="841"/>
      <c r="K3" s="841"/>
      <c r="L3" s="841"/>
      <c r="M3" s="841"/>
      <c r="N3" s="842"/>
      <c r="O3" s="14"/>
    </row>
    <row r="4" spans="1:16" ht="48.6" customHeight="1">
      <c r="A4" s="831" t="s">
        <v>478</v>
      </c>
      <c r="B4" s="832"/>
      <c r="C4" s="832"/>
      <c r="D4" s="832"/>
      <c r="E4" s="832"/>
      <c r="F4" s="832"/>
      <c r="G4" s="832"/>
      <c r="H4" s="832"/>
      <c r="I4" s="832"/>
      <c r="J4" s="832"/>
      <c r="K4" s="832"/>
      <c r="L4" s="832"/>
      <c r="M4" s="832"/>
      <c r="N4" s="833"/>
    </row>
    <row r="5" spans="1:16" ht="131.4" customHeight="1" thickBot="1">
      <c r="A5" s="834" t="s">
        <v>479</v>
      </c>
      <c r="B5" s="835"/>
      <c r="C5" s="835"/>
      <c r="D5" s="835"/>
      <c r="E5" s="835"/>
      <c r="F5" s="835"/>
      <c r="G5" s="835"/>
      <c r="H5" s="835"/>
      <c r="I5" s="835"/>
      <c r="J5" s="835"/>
      <c r="K5" s="835"/>
      <c r="L5" s="835"/>
      <c r="M5" s="835"/>
      <c r="N5" s="836"/>
      <c r="O5" s="61"/>
    </row>
    <row r="6" spans="1:16" ht="52.2" customHeight="1">
      <c r="A6" s="825" t="s">
        <v>480</v>
      </c>
      <c r="B6" s="826"/>
      <c r="C6" s="826"/>
      <c r="D6" s="826"/>
      <c r="E6" s="826"/>
      <c r="F6" s="826"/>
      <c r="G6" s="826"/>
      <c r="H6" s="826"/>
      <c r="I6" s="826"/>
      <c r="J6" s="826"/>
      <c r="K6" s="826"/>
      <c r="L6" s="826"/>
      <c r="M6" s="826"/>
      <c r="N6" s="827"/>
    </row>
    <row r="7" spans="1:16" ht="297.60000000000002" customHeight="1" thickBot="1">
      <c r="A7" s="828" t="s">
        <v>485</v>
      </c>
      <c r="B7" s="829"/>
      <c r="C7" s="829"/>
      <c r="D7" s="829"/>
      <c r="E7" s="829"/>
      <c r="F7" s="829"/>
      <c r="G7" s="829"/>
      <c r="H7" s="829"/>
      <c r="I7" s="829"/>
      <c r="J7" s="829"/>
      <c r="K7" s="829"/>
      <c r="L7" s="829"/>
      <c r="M7" s="829"/>
      <c r="N7" s="830"/>
      <c r="O7" s="55"/>
    </row>
    <row r="8" spans="1:16" ht="55.2" customHeight="1">
      <c r="A8" s="819" t="s">
        <v>481</v>
      </c>
      <c r="B8" s="820"/>
      <c r="C8" s="820"/>
      <c r="D8" s="820"/>
      <c r="E8" s="820"/>
      <c r="F8" s="820"/>
      <c r="G8" s="820"/>
      <c r="H8" s="820"/>
      <c r="I8" s="820"/>
      <c r="J8" s="820"/>
      <c r="K8" s="820"/>
      <c r="L8" s="820"/>
      <c r="M8" s="820"/>
      <c r="N8" s="821"/>
    </row>
    <row r="9" spans="1:16" ht="168.6" customHeight="1" thickBot="1">
      <c r="A9" s="843" t="s">
        <v>482</v>
      </c>
      <c r="B9" s="844"/>
      <c r="C9" s="844"/>
      <c r="D9" s="844"/>
      <c r="E9" s="844"/>
      <c r="F9" s="844"/>
      <c r="G9" s="844"/>
      <c r="H9" s="844"/>
      <c r="I9" s="844"/>
      <c r="J9" s="844"/>
      <c r="K9" s="844"/>
      <c r="L9" s="844"/>
      <c r="M9" s="844"/>
      <c r="N9" s="845"/>
      <c r="O9" s="61"/>
    </row>
    <row r="10" spans="1:16" s="204" customFormat="1" ht="59.4" customHeight="1">
      <c r="A10" s="849" t="s">
        <v>483</v>
      </c>
      <c r="B10" s="826"/>
      <c r="C10" s="826"/>
      <c r="D10" s="826"/>
      <c r="E10" s="826"/>
      <c r="F10" s="826"/>
      <c r="G10" s="826"/>
      <c r="H10" s="826"/>
      <c r="I10" s="826"/>
      <c r="J10" s="826"/>
      <c r="K10" s="826"/>
      <c r="L10" s="826"/>
      <c r="M10" s="826"/>
      <c r="N10" s="827"/>
      <c r="O10" s="61"/>
    </row>
    <row r="11" spans="1:16" s="204" customFormat="1" ht="156" customHeight="1" thickBot="1">
      <c r="A11" s="828" t="s">
        <v>484</v>
      </c>
      <c r="B11" s="829"/>
      <c r="C11" s="829"/>
      <c r="D11" s="829"/>
      <c r="E11" s="829"/>
      <c r="F11" s="829"/>
      <c r="G11" s="829"/>
      <c r="H11" s="829"/>
      <c r="I11" s="829"/>
      <c r="J11" s="829"/>
      <c r="K11" s="829"/>
      <c r="L11" s="829"/>
      <c r="M11" s="829"/>
      <c r="N11" s="830"/>
      <c r="O11" s="61"/>
    </row>
    <row r="12" spans="1:16" s="151" customFormat="1" ht="28.2" customHeight="1">
      <c r="A12" s="147"/>
      <c r="B12" s="148"/>
      <c r="C12" s="148"/>
      <c r="D12" s="148"/>
      <c r="E12" s="148"/>
      <c r="F12" s="148"/>
      <c r="G12" s="148"/>
      <c r="H12" s="148"/>
      <c r="I12" s="148"/>
      <c r="J12" s="148"/>
      <c r="K12" s="148"/>
      <c r="L12" s="148"/>
      <c r="M12" s="148"/>
      <c r="N12" s="149"/>
      <c r="O12" s="150"/>
    </row>
    <row r="13" spans="1:16" s="151" customFormat="1" ht="28.2" customHeight="1" thickBot="1">
      <c r="A13" s="147"/>
      <c r="B13" s="148"/>
      <c r="C13" s="148"/>
      <c r="D13" s="148"/>
      <c r="E13" s="148"/>
      <c r="F13" s="148"/>
      <c r="G13" s="148"/>
      <c r="H13" s="148"/>
      <c r="I13" s="148"/>
      <c r="J13" s="148"/>
      <c r="K13" s="148"/>
      <c r="L13" s="148"/>
      <c r="M13" s="148"/>
      <c r="N13" s="149"/>
      <c r="O13" s="150"/>
    </row>
    <row r="14" spans="1:16" ht="77.400000000000006" customHeight="1">
      <c r="A14" s="850" t="s">
        <v>292</v>
      </c>
      <c r="B14" s="850"/>
      <c r="C14" s="850"/>
      <c r="D14" s="850"/>
      <c r="E14" s="850"/>
      <c r="F14" s="850"/>
      <c r="G14" s="850"/>
      <c r="H14" s="850"/>
      <c r="I14" s="850"/>
      <c r="J14" s="850"/>
      <c r="K14" s="850"/>
      <c r="L14" s="850"/>
      <c r="M14" s="850"/>
      <c r="N14" s="851"/>
      <c r="P14" s="56"/>
    </row>
    <row r="15" spans="1:16" ht="249" customHeight="1" thickBot="1">
      <c r="A15" s="846" t="s">
        <v>268</v>
      </c>
      <c r="B15" s="847"/>
      <c r="C15" s="847"/>
      <c r="D15" s="847"/>
      <c r="E15" s="847"/>
      <c r="F15" s="847"/>
      <c r="G15" s="847"/>
      <c r="H15" s="847"/>
      <c r="I15" s="847"/>
      <c r="J15" s="847"/>
      <c r="K15" s="847"/>
      <c r="L15" s="847"/>
      <c r="M15" s="847"/>
      <c r="N15" s="848"/>
      <c r="O15" s="68" t="s">
        <v>221</v>
      </c>
      <c r="P15" s="56"/>
    </row>
    <row r="16" spans="1:16" s="332" customFormat="1" ht="70.2" customHeight="1" thickBot="1">
      <c r="A16" s="852" t="s">
        <v>280</v>
      </c>
      <c r="B16" s="853"/>
      <c r="C16" s="853"/>
      <c r="D16" s="853"/>
      <c r="E16" s="853"/>
      <c r="F16" s="853"/>
      <c r="G16" s="853"/>
      <c r="H16" s="853"/>
      <c r="I16" s="853"/>
      <c r="J16" s="853"/>
      <c r="K16" s="853"/>
      <c r="L16" s="853"/>
      <c r="M16" s="853"/>
      <c r="N16" s="854"/>
      <c r="O16" s="14"/>
      <c r="P16" s="56"/>
    </row>
    <row r="17" spans="1:16" ht="30" customHeight="1" thickBot="1">
      <c r="A17" s="62"/>
      <c r="B17" s="63"/>
      <c r="C17" s="63"/>
      <c r="D17" s="63"/>
      <c r="E17" s="63"/>
      <c r="F17" s="63"/>
      <c r="G17" s="63"/>
      <c r="H17" s="63"/>
      <c r="I17" s="63"/>
      <c r="J17" s="63"/>
      <c r="K17" s="63"/>
      <c r="L17" s="63"/>
      <c r="M17" s="63"/>
      <c r="N17" s="64"/>
      <c r="P17" s="56"/>
    </row>
    <row r="18" spans="1:16" ht="30" customHeight="1">
      <c r="A18" s="783" t="s">
        <v>29</v>
      </c>
      <c r="B18" s="784"/>
      <c r="C18" s="784"/>
      <c r="D18" s="784"/>
      <c r="E18" s="784"/>
      <c r="F18" s="784"/>
      <c r="G18" s="784"/>
      <c r="H18" s="784"/>
      <c r="I18" s="784"/>
      <c r="J18" s="784"/>
      <c r="K18" s="784"/>
      <c r="L18" s="784"/>
      <c r="M18" s="784"/>
      <c r="N18" s="784"/>
      <c r="O18" s="57"/>
      <c r="P18" s="52"/>
    </row>
    <row r="19" spans="1:16" ht="30" customHeight="1">
      <c r="A19" s="785" t="s">
        <v>28</v>
      </c>
      <c r="B19" s="786"/>
      <c r="C19" s="786"/>
      <c r="D19" s="786"/>
      <c r="E19" s="786"/>
      <c r="F19" s="786"/>
      <c r="G19" s="786"/>
      <c r="H19" s="786"/>
      <c r="I19" s="786"/>
      <c r="J19" s="786"/>
      <c r="K19" s="786"/>
      <c r="L19" s="786"/>
      <c r="M19" s="786"/>
      <c r="N19" s="786"/>
      <c r="O19" s="57"/>
      <c r="P19" s="52"/>
    </row>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82" zoomScaleNormal="75" zoomScaleSheetLayoutView="82" workbookViewId="0">
      <selection activeCell="A9" sqref="A9"/>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60" customFormat="1" ht="46.2" customHeight="1" thickBot="1">
      <c r="A1" s="226" t="s">
        <v>293</v>
      </c>
      <c r="B1" s="58" t="s">
        <v>0</v>
      </c>
      <c r="C1" s="59" t="s">
        <v>2</v>
      </c>
    </row>
    <row r="2" spans="1:14" s="56" customFormat="1" ht="53.25" customHeight="1">
      <c r="A2" s="336" t="s">
        <v>467</v>
      </c>
      <c r="B2" s="3"/>
      <c r="C2" s="855"/>
    </row>
    <row r="3" spans="1:14" s="56" customFormat="1" ht="402" customHeight="1">
      <c r="A3" s="322" t="s">
        <v>468</v>
      </c>
      <c r="B3" s="69"/>
      <c r="C3" s="856"/>
    </row>
    <row r="4" spans="1:14" s="56" customFormat="1" ht="46.2" customHeight="1" thickBot="1">
      <c r="A4" s="190" t="s">
        <v>469</v>
      </c>
    </row>
    <row r="5" spans="1:14" s="56" customFormat="1" ht="53.25" customHeight="1">
      <c r="A5" s="373" t="s">
        <v>470</v>
      </c>
      <c r="B5" s="3"/>
      <c r="C5" s="855"/>
    </row>
    <row r="6" spans="1:14" s="56" customFormat="1" ht="378" customHeight="1">
      <c r="A6" s="418" t="s">
        <v>471</v>
      </c>
      <c r="B6" s="69"/>
      <c r="C6" s="856"/>
      <c r="D6" t="s">
        <v>221</v>
      </c>
    </row>
    <row r="7" spans="1:14" s="56" customFormat="1" ht="43.2" customHeight="1" thickBot="1">
      <c r="A7" s="190" t="s">
        <v>472</v>
      </c>
    </row>
    <row r="8" spans="1:14" s="56" customFormat="1" ht="53.25" customHeight="1">
      <c r="A8" s="337" t="s">
        <v>473</v>
      </c>
      <c r="B8" s="298"/>
      <c r="C8" s="855"/>
    </row>
    <row r="9" spans="1:14" s="56" customFormat="1" ht="409.2" customHeight="1">
      <c r="A9" s="323" t="s">
        <v>474</v>
      </c>
      <c r="B9" s="299"/>
      <c r="C9" s="856"/>
    </row>
    <row r="10" spans="1:14" s="56" customFormat="1" ht="40.200000000000003" customHeight="1" thickBot="1">
      <c r="A10" s="300" t="s">
        <v>475</v>
      </c>
    </row>
    <row r="11" spans="1:14" s="56" customFormat="1" ht="53.25" hidden="1" customHeight="1">
      <c r="A11" s="376"/>
      <c r="B11" s="374"/>
      <c r="C11" s="374"/>
      <c r="D11" s="374"/>
      <c r="E11" s="374"/>
      <c r="F11" s="374"/>
      <c r="G11" s="374"/>
      <c r="H11" s="374"/>
      <c r="I11" s="374"/>
      <c r="J11" s="374"/>
      <c r="K11" s="374"/>
      <c r="L11" s="374"/>
      <c r="M11" s="374"/>
      <c r="N11" s="375"/>
    </row>
    <row r="12" spans="1:14" s="56" customFormat="1" ht="249.6" hidden="1" customHeight="1" thickBot="1">
      <c r="A12" s="394"/>
      <c r="B12" s="395"/>
      <c r="C12" s="395"/>
      <c r="D12" s="395"/>
      <c r="E12" s="395"/>
      <c r="F12" s="395"/>
      <c r="G12" s="395"/>
      <c r="H12" s="395"/>
      <c r="I12" s="395"/>
      <c r="J12" s="395"/>
      <c r="K12" s="395"/>
      <c r="L12" s="395"/>
      <c r="M12" s="395"/>
      <c r="N12" s="396"/>
    </row>
    <row r="13" spans="1:14" s="56" customFormat="1" ht="42.6" hidden="1" customHeight="1" thickBot="1">
      <c r="A13" s="190"/>
    </row>
    <row r="14" spans="1:14" s="56" customFormat="1" ht="42.6" customHeight="1">
      <c r="A14" s="338"/>
    </row>
    <row r="15" spans="1:14" s="56" customFormat="1" ht="39" customHeight="1">
      <c r="A15" s="56" t="s">
        <v>228</v>
      </c>
    </row>
    <row r="16" spans="1:14" s="56" customFormat="1" ht="32.25" customHeight="1">
      <c r="A16" s="56" t="s">
        <v>229</v>
      </c>
    </row>
    <row r="17" spans="1:3" s="56" customFormat="1" ht="36.75" customHeight="1">
      <c r="A17" s="6"/>
      <c r="B17" s="4"/>
      <c r="C17" s="5"/>
    </row>
    <row r="18" spans="1:3" s="56" customFormat="1" ht="33" customHeight="1">
      <c r="A18" s="6"/>
      <c r="B18" s="4"/>
      <c r="C18" s="5"/>
    </row>
    <row r="19" spans="1:3" s="56" customFormat="1" ht="36.75" customHeight="1">
      <c r="A19" s="6"/>
      <c r="B19" s="4"/>
      <c r="C19" s="5"/>
    </row>
    <row r="20" spans="1:3" s="56" customFormat="1" ht="36.75" customHeight="1">
      <c r="A20" s="6"/>
      <c r="B20" s="4"/>
      <c r="C20" s="5"/>
    </row>
    <row r="21" spans="1:3" s="56" customFormat="1" ht="25.5" customHeight="1">
      <c r="A21" s="6"/>
      <c r="B21" s="4"/>
      <c r="C21" s="5"/>
    </row>
    <row r="22" spans="1:3" s="56" customFormat="1" ht="32.25" customHeight="1">
      <c r="A22" s="6"/>
      <c r="B22" s="4"/>
      <c r="C22" s="5"/>
    </row>
    <row r="23" spans="1:3" s="56" customFormat="1" ht="30.75" customHeight="1">
      <c r="A23" s="6"/>
      <c r="B23" s="4"/>
      <c r="C23" s="5"/>
    </row>
    <row r="24" spans="1:3" s="56" customFormat="1" ht="42.75" customHeight="1">
      <c r="A24" s="6"/>
      <c r="B24" s="4"/>
      <c r="C24" s="5"/>
    </row>
    <row r="25" spans="1:3" s="56" customFormat="1" ht="43.5" customHeight="1">
      <c r="A25" s="6"/>
      <c r="B25" s="4"/>
      <c r="C25" s="5"/>
    </row>
    <row r="26" spans="1:3" s="56" customFormat="1" ht="27.75" customHeight="1">
      <c r="A26" s="6"/>
      <c r="B26" s="4"/>
      <c r="C26" s="5"/>
    </row>
    <row r="27" spans="1:3" s="56" customFormat="1" ht="30.75" customHeight="1">
      <c r="A27" s="6"/>
      <c r="B27" s="4"/>
      <c r="C27" s="5"/>
    </row>
    <row r="28" spans="1:3" s="8" customFormat="1" ht="29.25" customHeight="1">
      <c r="A28" s="6"/>
      <c r="B28" s="4"/>
      <c r="C28" s="5"/>
    </row>
    <row r="29" spans="1:3" ht="27" customHeight="1"/>
    <row r="30" spans="1:3" ht="27" customHeight="1"/>
    <row r="31" spans="1:3" s="56" customFormat="1" ht="27" customHeight="1">
      <c r="A31" s="6"/>
      <c r="B31" s="4"/>
      <c r="C31" s="5"/>
    </row>
    <row r="32" spans="1:3" s="56" customFormat="1" ht="27" customHeight="1">
      <c r="A32" s="6"/>
      <c r="B32" s="4"/>
      <c r="C32" s="5"/>
    </row>
    <row r="33" spans="1:3" s="56" customFormat="1" ht="27" customHeight="1">
      <c r="A33" s="6"/>
      <c r="B33" s="4"/>
      <c r="C33" s="5"/>
    </row>
    <row r="34" spans="1:3" s="56" customFormat="1" ht="27" customHeight="1">
      <c r="A34" s="6"/>
      <c r="B34" s="4"/>
      <c r="C34" s="5"/>
    </row>
    <row r="35" spans="1:3" s="56" customFormat="1" ht="27" customHeight="1">
      <c r="A35" s="6"/>
      <c r="B35" s="4"/>
      <c r="C35" s="5"/>
    </row>
    <row r="36" spans="1:3" s="56" customFormat="1" ht="27" customHeight="1">
      <c r="A36" s="6"/>
      <c r="B36" s="4"/>
      <c r="C36" s="5"/>
    </row>
    <row r="37" spans="1:3" s="56" customFormat="1" ht="27" customHeight="1">
      <c r="A37" s="6"/>
      <c r="B37" s="4"/>
      <c r="C37" s="5"/>
    </row>
  </sheetData>
  <mergeCells count="3">
    <mergeCell ref="C2:C3"/>
    <mergeCell ref="C5:C6"/>
    <mergeCell ref="C8:C9"/>
  </mergeCells>
  <phoneticPr fontId="16"/>
  <hyperlinks>
    <hyperlink ref="A4" r:id="rId1" xr:uid="{EC46075C-D4D0-48DF-A75D-7F6EA64B5EB7}"/>
    <hyperlink ref="A7" r:id="rId2" xr:uid="{E67E586E-3F52-4BEC-A31C-75D65E1941B6}"/>
    <hyperlink ref="A10" r:id="rId3" xr:uid="{65C30AF9-49A0-4DC6-9B81-1FCEEA660E60}"/>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AB104"/>
  <sheetViews>
    <sheetView zoomScale="94" zoomScaleNormal="94" workbookViewId="0">
      <selection activeCell="Y3" sqref="Y3"/>
    </sheetView>
  </sheetViews>
  <sheetFormatPr defaultRowHeight="13.2"/>
  <cols>
    <col min="1" max="1" width="3.109375" style="205" customWidth="1"/>
    <col min="2" max="2" width="2.6640625" style="205" customWidth="1"/>
    <col min="3" max="3" width="8.88671875" style="205"/>
    <col min="4" max="5" width="14.77734375" style="205" customWidth="1"/>
    <col min="6" max="6" width="14.77734375" style="428" customWidth="1"/>
    <col min="7" max="7" width="8.88671875" style="428"/>
    <col min="8" max="8" width="5.21875" style="428" customWidth="1"/>
    <col min="9" max="10" width="8.88671875" style="205"/>
    <col min="11" max="11" width="6.33203125" style="205" customWidth="1"/>
    <col min="12" max="14" width="8.88671875" style="205"/>
    <col min="15" max="15" width="4.33203125" style="205" customWidth="1"/>
    <col min="16" max="16" width="6.44140625" style="205" customWidth="1"/>
    <col min="17" max="27" width="8.88671875" style="205"/>
    <col min="28" max="28" width="5.44140625" style="205" customWidth="1"/>
    <col min="29" max="16384" width="8.88671875" style="205"/>
  </cols>
  <sheetData>
    <row r="1" spans="1:28" ht="39.6" customHeight="1">
      <c r="A1" s="420"/>
      <c r="B1" s="420"/>
      <c r="C1" s="420"/>
      <c r="D1" s="420"/>
      <c r="E1" s="614" t="s">
        <v>496</v>
      </c>
      <c r="F1" s="614"/>
      <c r="G1" s="614"/>
      <c r="H1" s="614"/>
      <c r="I1" s="614"/>
      <c r="J1" s="614"/>
      <c r="K1" s="615" t="s">
        <v>497</v>
      </c>
      <c r="L1" s="615"/>
      <c r="M1" s="615"/>
      <c r="N1" s="615"/>
      <c r="O1" s="615"/>
      <c r="P1" s="615"/>
      <c r="Q1" s="615"/>
      <c r="R1" s="420"/>
      <c r="S1" s="420"/>
      <c r="T1" s="420"/>
      <c r="U1" s="420"/>
      <c r="V1" s="420"/>
      <c r="W1" s="421"/>
      <c r="X1" s="421"/>
      <c r="Y1" s="421"/>
      <c r="Z1" s="421"/>
      <c r="AA1" s="421"/>
      <c r="AB1" s="421"/>
    </row>
    <row r="2" spans="1:28" ht="37.200000000000003" customHeight="1">
      <c r="A2" s="420"/>
      <c r="B2" s="420"/>
      <c r="C2" s="420"/>
      <c r="D2" s="420"/>
      <c r="E2" s="420"/>
      <c r="F2" s="420"/>
      <c r="G2" s="420"/>
      <c r="H2" s="420"/>
      <c r="I2" s="420"/>
      <c r="J2" s="420"/>
      <c r="K2" s="420"/>
      <c r="L2" s="420"/>
      <c r="M2" s="420"/>
      <c r="N2" s="420"/>
      <c r="O2" s="420"/>
      <c r="P2" s="420"/>
      <c r="Q2" s="420"/>
      <c r="R2" s="420"/>
      <c r="S2" s="420"/>
      <c r="T2" s="568"/>
      <c r="U2" s="421"/>
      <c r="V2" s="421"/>
      <c r="W2" s="421"/>
      <c r="X2" s="421"/>
      <c r="Y2" s="421"/>
      <c r="Z2" s="421"/>
      <c r="AA2" s="421"/>
      <c r="AB2" s="421"/>
    </row>
    <row r="3" spans="1:28" ht="32.4" customHeight="1">
      <c r="A3" s="420"/>
      <c r="B3" s="420"/>
      <c r="C3" s="420"/>
      <c r="D3" s="420"/>
      <c r="E3" s="420"/>
      <c r="F3" s="420"/>
      <c r="G3" s="420"/>
      <c r="H3" s="420"/>
      <c r="I3" s="420"/>
      <c r="J3" s="420"/>
      <c r="K3" s="420"/>
      <c r="L3" s="420"/>
      <c r="M3" s="420"/>
      <c r="N3" s="420"/>
      <c r="O3" s="420"/>
      <c r="P3" s="420"/>
      <c r="Q3" s="420"/>
      <c r="R3" s="420"/>
      <c r="S3" s="420"/>
      <c r="T3" s="421"/>
      <c r="U3" s="421"/>
      <c r="V3" s="421"/>
      <c r="W3" s="421"/>
      <c r="X3" s="421"/>
      <c r="Y3" s="421"/>
      <c r="Z3" s="421"/>
      <c r="AA3" s="421"/>
      <c r="AB3" s="421"/>
    </row>
    <row r="4" spans="1:28" ht="11.4" customHeight="1">
      <c r="A4" s="420"/>
      <c r="B4" s="420"/>
      <c r="C4" s="420"/>
      <c r="D4" s="420"/>
      <c r="E4" s="420"/>
      <c r="F4" s="420"/>
      <c r="G4" s="420"/>
      <c r="H4" s="420"/>
      <c r="I4" s="420"/>
      <c r="J4" s="420"/>
      <c r="K4" s="420"/>
      <c r="L4" s="420"/>
      <c r="M4" s="420"/>
      <c r="N4" s="420"/>
      <c r="O4" s="420"/>
      <c r="P4" s="420"/>
      <c r="Q4" s="420"/>
      <c r="R4" s="420"/>
      <c r="S4" s="420"/>
      <c r="T4" s="420"/>
      <c r="U4" s="420"/>
      <c r="V4" s="421"/>
      <c r="W4" s="421"/>
      <c r="X4" s="421"/>
      <c r="Y4" s="421"/>
      <c r="Z4" s="421"/>
      <c r="AA4" s="421"/>
      <c r="AB4" s="421"/>
    </row>
    <row r="5" spans="1:28" ht="23.4" customHeight="1">
      <c r="A5" s="420"/>
      <c r="B5" s="420"/>
      <c r="C5" s="420"/>
      <c r="D5" s="420"/>
      <c r="E5" s="420"/>
      <c r="F5" s="420"/>
      <c r="G5" s="420"/>
      <c r="H5" s="420"/>
      <c r="I5" s="420"/>
      <c r="J5" s="420"/>
      <c r="K5" s="420"/>
      <c r="L5" s="420"/>
      <c r="M5" s="420"/>
      <c r="N5" s="420"/>
      <c r="O5" s="420"/>
      <c r="P5" s="420"/>
      <c r="Q5" s="420"/>
      <c r="R5" s="420"/>
      <c r="S5" s="420"/>
      <c r="T5" s="420"/>
      <c r="U5" s="420"/>
      <c r="V5" s="421"/>
      <c r="W5" s="421"/>
      <c r="X5" s="421"/>
      <c r="Y5" s="421"/>
      <c r="Z5" s="421"/>
      <c r="AA5" s="421"/>
      <c r="AB5" s="421"/>
    </row>
    <row r="6" spans="1:28" ht="16.2">
      <c r="A6" s="420"/>
      <c r="B6" s="420"/>
      <c r="C6" s="420"/>
      <c r="D6" s="420"/>
      <c r="E6" s="420"/>
      <c r="F6" s="420"/>
      <c r="G6" s="420"/>
      <c r="H6" s="420"/>
      <c r="I6" s="420"/>
      <c r="J6" s="420"/>
      <c r="K6" s="420"/>
      <c r="L6" s="420"/>
      <c r="M6" s="420"/>
      <c r="N6" s="420"/>
      <c r="O6" s="420"/>
      <c r="P6" s="420"/>
      <c r="Q6" s="420"/>
      <c r="R6" s="420"/>
      <c r="S6" s="420"/>
      <c r="T6" s="420"/>
      <c r="U6" s="420"/>
      <c r="V6" s="421"/>
      <c r="W6" s="421"/>
      <c r="X6" s="421"/>
      <c r="Y6" s="421"/>
      <c r="Z6" s="421"/>
      <c r="AA6" s="421"/>
      <c r="AB6" s="421"/>
    </row>
    <row r="7" spans="1:28" ht="11.4" customHeight="1">
      <c r="A7" s="420"/>
      <c r="B7" s="420"/>
      <c r="C7" s="420"/>
      <c r="D7" s="420"/>
      <c r="E7" s="420"/>
      <c r="F7" s="420"/>
      <c r="G7" s="420"/>
      <c r="H7" s="420"/>
      <c r="I7" s="420"/>
      <c r="J7" s="420"/>
      <c r="K7" s="420"/>
      <c r="L7" s="420"/>
      <c r="M7" s="420"/>
      <c r="N7" s="420"/>
      <c r="O7" s="420"/>
      <c r="P7" s="420"/>
      <c r="Q7" s="420"/>
      <c r="R7" s="420"/>
      <c r="S7" s="420"/>
      <c r="T7" s="616" t="s">
        <v>498</v>
      </c>
      <c r="U7" s="616"/>
      <c r="V7" s="616"/>
      <c r="W7" s="616"/>
      <c r="X7" s="421"/>
      <c r="Y7" s="421"/>
      <c r="Z7" s="421"/>
      <c r="AA7" s="421"/>
      <c r="AB7" s="421"/>
    </row>
    <row r="8" spans="1:28" ht="16.2" customHeight="1">
      <c r="A8" s="420"/>
      <c r="B8" s="420"/>
      <c r="C8" s="420"/>
      <c r="D8" s="420"/>
      <c r="E8" s="420"/>
      <c r="F8" s="420"/>
      <c r="G8" s="420"/>
      <c r="H8" s="420"/>
      <c r="I8" s="420"/>
      <c r="J8" s="420"/>
      <c r="K8" s="420"/>
      <c r="L8" s="420"/>
      <c r="M8" s="420"/>
      <c r="N8" s="420"/>
      <c r="O8" s="420"/>
      <c r="P8" s="420"/>
      <c r="Q8" s="420"/>
      <c r="R8" s="420"/>
      <c r="S8" s="420"/>
      <c r="T8" s="616"/>
      <c r="U8" s="616"/>
      <c r="V8" s="616"/>
      <c r="W8" s="616"/>
      <c r="X8" s="421"/>
      <c r="Y8" s="421"/>
      <c r="Z8" s="421"/>
      <c r="AA8" s="421"/>
      <c r="AB8" s="421"/>
    </row>
    <row r="9" spans="1:28" ht="16.2" customHeight="1">
      <c r="A9" s="420"/>
      <c r="B9" s="420"/>
      <c r="C9" s="420"/>
      <c r="D9" s="420"/>
      <c r="E9" s="420"/>
      <c r="F9" s="420"/>
      <c r="G9" s="420"/>
      <c r="H9" s="420"/>
      <c r="I9" s="420"/>
      <c r="J9" s="420"/>
      <c r="K9" s="420"/>
      <c r="L9" s="420"/>
      <c r="M9" s="420"/>
      <c r="N9" s="420"/>
      <c r="O9" s="420"/>
      <c r="P9" s="420"/>
      <c r="Q9" s="420"/>
      <c r="R9" s="420"/>
      <c r="S9" s="420"/>
      <c r="T9" s="616"/>
      <c r="U9" s="616"/>
      <c r="V9" s="616"/>
      <c r="W9" s="616"/>
      <c r="X9" s="421"/>
      <c r="Y9" s="421"/>
      <c r="Z9" s="421"/>
      <c r="AA9" s="421"/>
      <c r="AB9" s="421"/>
    </row>
    <row r="10" spans="1:28" ht="11.4" customHeight="1">
      <c r="A10" s="420"/>
      <c r="B10" s="420"/>
      <c r="C10" s="420"/>
      <c r="D10" s="420"/>
      <c r="E10" s="420"/>
      <c r="F10" s="420"/>
      <c r="G10" s="420"/>
      <c r="H10" s="420"/>
      <c r="I10" s="420"/>
      <c r="J10" s="420"/>
      <c r="K10" s="420"/>
      <c r="L10" s="420"/>
      <c r="M10" s="420"/>
      <c r="N10" s="420"/>
      <c r="O10" s="420"/>
      <c r="P10" s="420"/>
      <c r="Q10" s="420"/>
      <c r="R10" s="420"/>
      <c r="S10" s="420"/>
      <c r="T10" s="616"/>
      <c r="U10" s="616"/>
      <c r="V10" s="616"/>
      <c r="W10" s="616"/>
      <c r="X10" s="421"/>
      <c r="Y10" s="421"/>
      <c r="Z10" s="421"/>
      <c r="AA10" s="421"/>
      <c r="AB10" s="421"/>
    </row>
    <row r="11" spans="1:28" ht="107.4" customHeight="1">
      <c r="A11" s="420"/>
      <c r="B11" s="420"/>
      <c r="C11" s="420"/>
      <c r="D11" s="420"/>
      <c r="E11" s="420"/>
      <c r="F11" s="420"/>
      <c r="G11" s="420"/>
      <c r="H11" s="420"/>
      <c r="I11" s="420"/>
      <c r="J11" s="420"/>
      <c r="K11" s="420"/>
      <c r="L11" s="420"/>
      <c r="M11" s="420"/>
      <c r="N11" s="420"/>
      <c r="O11" s="420"/>
      <c r="P11" s="420"/>
      <c r="Q11" s="420"/>
      <c r="R11" s="420"/>
      <c r="S11" s="420"/>
      <c r="T11" s="616"/>
      <c r="U11" s="616"/>
      <c r="V11" s="616"/>
      <c r="W11" s="616"/>
      <c r="X11" s="421"/>
      <c r="Y11" s="421"/>
      <c r="Z11" s="421"/>
      <c r="AA11" s="421"/>
      <c r="AB11" s="421"/>
    </row>
    <row r="12" spans="1:28" ht="16.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1"/>
      <c r="Y12" s="421"/>
      <c r="Z12" s="421"/>
      <c r="AA12" s="421"/>
      <c r="AB12" s="421"/>
    </row>
    <row r="13" spans="1:28" ht="11.4" customHeight="1">
      <c r="A13" s="420"/>
      <c r="B13" s="420"/>
      <c r="C13" s="420"/>
      <c r="D13" s="420"/>
      <c r="E13" s="420"/>
      <c r="F13" s="420"/>
      <c r="G13" s="420"/>
      <c r="H13" s="420"/>
      <c r="I13" s="420"/>
      <c r="J13" s="420"/>
      <c r="K13" s="420"/>
      <c r="L13" s="420"/>
      <c r="M13" s="420"/>
      <c r="N13" s="420"/>
      <c r="O13" s="420"/>
      <c r="P13" s="420"/>
      <c r="Q13" s="420"/>
      <c r="R13" s="420"/>
      <c r="S13" s="420"/>
      <c r="T13" s="420"/>
      <c r="U13" s="420"/>
      <c r="V13" s="421"/>
      <c r="W13" s="421"/>
      <c r="X13" s="421"/>
      <c r="Y13" s="421"/>
      <c r="Z13" s="421"/>
      <c r="AA13" s="421"/>
      <c r="AB13" s="421"/>
    </row>
    <row r="14" spans="1:28" ht="24" customHeight="1">
      <c r="A14" s="420"/>
      <c r="B14" s="420"/>
      <c r="C14" s="420"/>
      <c r="D14" s="420"/>
      <c r="E14" s="420"/>
      <c r="F14" s="420"/>
      <c r="G14" s="420"/>
      <c r="H14" s="420"/>
      <c r="I14" s="420"/>
      <c r="J14" s="420"/>
      <c r="K14" s="420"/>
      <c r="L14" s="420"/>
      <c r="M14" s="420"/>
      <c r="N14" s="420"/>
      <c r="O14" s="420"/>
      <c r="P14" s="420"/>
      <c r="Q14" s="420"/>
      <c r="R14" s="420"/>
      <c r="S14" s="420"/>
      <c r="T14" s="420"/>
      <c r="U14" s="420"/>
      <c r="V14" s="421"/>
      <c r="W14" s="421"/>
      <c r="X14" s="421"/>
      <c r="Y14" s="421"/>
      <c r="Z14" s="421"/>
      <c r="AA14" s="421"/>
      <c r="AB14" s="421"/>
    </row>
    <row r="15" spans="1:28" ht="16.2">
      <c r="A15" s="420"/>
      <c r="B15" s="420"/>
      <c r="C15" s="420"/>
      <c r="D15" s="420"/>
      <c r="E15" s="420"/>
      <c r="F15" s="420"/>
      <c r="G15" s="420"/>
      <c r="H15" s="420"/>
      <c r="I15" s="420"/>
      <c r="J15" s="420"/>
      <c r="K15" s="420"/>
      <c r="L15" s="420"/>
      <c r="M15" s="420"/>
      <c r="N15" s="420"/>
      <c r="O15" s="420"/>
      <c r="P15" s="420"/>
      <c r="Q15" s="420"/>
      <c r="R15" s="420"/>
      <c r="S15" s="420"/>
      <c r="T15" s="420"/>
      <c r="U15" s="420"/>
      <c r="V15" s="421"/>
      <c r="W15" s="421"/>
      <c r="X15" s="421"/>
      <c r="Y15" s="421"/>
      <c r="Z15" s="421"/>
      <c r="AA15" s="421"/>
      <c r="AB15" s="421"/>
    </row>
    <row r="16" spans="1:28" ht="16.2">
      <c r="A16" s="420"/>
      <c r="B16" s="420"/>
      <c r="C16" s="420"/>
      <c r="D16" s="420"/>
      <c r="E16" s="420"/>
      <c r="F16" s="420"/>
      <c r="G16" s="420"/>
      <c r="H16" s="420"/>
      <c r="I16" s="420"/>
      <c r="J16" s="420"/>
      <c r="K16" s="420"/>
      <c r="L16" s="420"/>
      <c r="M16" s="420"/>
      <c r="N16" s="420"/>
      <c r="O16" s="420"/>
      <c r="P16" s="420"/>
      <c r="Q16" s="420"/>
      <c r="R16" s="420"/>
      <c r="S16" s="420"/>
      <c r="T16" s="420"/>
      <c r="U16" s="420"/>
      <c r="V16" s="421"/>
      <c r="W16" s="421"/>
      <c r="X16" s="421"/>
      <c r="Y16" s="421"/>
      <c r="Z16" s="421"/>
      <c r="AA16" s="421"/>
      <c r="AB16" s="421"/>
    </row>
    <row r="17" spans="1:28" ht="16.2">
      <c r="A17" s="420"/>
      <c r="B17" s="420"/>
      <c r="C17" s="420"/>
      <c r="D17" s="420"/>
      <c r="E17" s="420"/>
      <c r="F17" s="420"/>
      <c r="G17" s="420"/>
      <c r="H17" s="420"/>
      <c r="I17" s="420"/>
      <c r="J17" s="420"/>
      <c r="K17" s="420"/>
      <c r="L17" s="420"/>
      <c r="M17" s="420"/>
      <c r="N17" s="420"/>
      <c r="O17" s="420"/>
      <c r="P17" s="420"/>
      <c r="Q17" s="420"/>
      <c r="R17" s="420"/>
      <c r="S17" s="420"/>
      <c r="T17" s="420"/>
      <c r="U17" s="420"/>
      <c r="V17" s="421"/>
      <c r="W17" s="421"/>
      <c r="X17" s="421"/>
      <c r="Y17" s="421"/>
      <c r="Z17" s="421"/>
      <c r="AA17" s="421"/>
      <c r="AB17" s="421"/>
    </row>
    <row r="18" spans="1:28" ht="6.6" customHeight="1">
      <c r="A18" s="420"/>
      <c r="B18" s="420"/>
      <c r="C18" s="420"/>
      <c r="D18" s="420"/>
      <c r="E18" s="420"/>
      <c r="F18" s="420"/>
      <c r="G18" s="420"/>
      <c r="H18" s="420"/>
      <c r="I18" s="420"/>
      <c r="J18" s="420"/>
      <c r="K18" s="420"/>
      <c r="L18" s="420"/>
      <c r="M18" s="420"/>
      <c r="N18" s="420"/>
      <c r="O18" s="420"/>
      <c r="P18" s="420"/>
      <c r="Q18" s="420"/>
      <c r="R18" s="420"/>
      <c r="S18" s="420"/>
      <c r="T18" s="420"/>
      <c r="U18" s="420"/>
      <c r="V18" s="421"/>
      <c r="W18" s="421"/>
      <c r="X18" s="421"/>
      <c r="Y18" s="421"/>
      <c r="Z18" s="421"/>
      <c r="AA18" s="421"/>
      <c r="AB18" s="421"/>
    </row>
    <row r="19" spans="1:28" ht="16.2">
      <c r="A19" s="420"/>
      <c r="B19" s="420"/>
      <c r="C19" s="420"/>
      <c r="D19" s="420"/>
      <c r="E19" s="420"/>
      <c r="F19" s="420"/>
      <c r="G19" s="420"/>
      <c r="H19" s="420"/>
      <c r="I19" s="420"/>
      <c r="J19" s="420"/>
      <c r="K19" s="420"/>
      <c r="L19" s="420"/>
      <c r="M19" s="420"/>
      <c r="N19" s="420"/>
      <c r="O19" s="420"/>
      <c r="P19" s="420"/>
      <c r="Q19" s="420"/>
      <c r="R19" s="420"/>
      <c r="S19" s="420"/>
      <c r="T19" s="420"/>
      <c r="U19" s="420"/>
      <c r="V19" s="421"/>
      <c r="W19" s="421"/>
      <c r="X19" s="421"/>
      <c r="Y19" s="421"/>
      <c r="Z19" s="421"/>
      <c r="AA19" s="421"/>
      <c r="AB19" s="421"/>
    </row>
    <row r="20" spans="1:28" ht="16.2">
      <c r="A20" s="420"/>
      <c r="B20" s="420"/>
      <c r="C20" s="420"/>
      <c r="D20" s="420"/>
      <c r="E20" s="420"/>
      <c r="F20" s="420"/>
      <c r="G20" s="420"/>
      <c r="H20" s="420"/>
      <c r="I20" s="420"/>
      <c r="J20" s="420"/>
      <c r="K20" s="420"/>
      <c r="L20" s="420"/>
      <c r="M20" s="420"/>
      <c r="N20" s="420"/>
      <c r="O20" s="420"/>
      <c r="P20" s="420"/>
      <c r="Q20" s="420"/>
      <c r="R20" s="420"/>
      <c r="S20" s="420"/>
      <c r="T20" s="420"/>
      <c r="U20" s="420"/>
      <c r="V20" s="421"/>
      <c r="W20" s="421"/>
      <c r="X20" s="421"/>
      <c r="Y20" s="421"/>
      <c r="Z20" s="421"/>
      <c r="AA20" s="421"/>
      <c r="AB20" s="421"/>
    </row>
    <row r="21" spans="1:28" ht="16.2">
      <c r="A21" s="420"/>
      <c r="B21" s="420"/>
      <c r="C21" s="420"/>
      <c r="D21" s="420"/>
      <c r="E21" s="420"/>
      <c r="F21" s="420"/>
      <c r="G21" s="420"/>
      <c r="H21" s="420"/>
      <c r="I21" s="420"/>
      <c r="J21" s="420"/>
      <c r="K21" s="420"/>
      <c r="L21" s="420"/>
      <c r="M21" s="420"/>
      <c r="N21" s="420"/>
      <c r="O21" s="420"/>
      <c r="P21" s="420"/>
      <c r="Q21" s="420"/>
      <c r="R21" s="420"/>
      <c r="S21" s="420"/>
      <c r="T21" s="420"/>
      <c r="U21" s="420"/>
      <c r="V21" s="421"/>
      <c r="W21" s="421"/>
      <c r="X21" s="421"/>
      <c r="Y21" s="421"/>
      <c r="Z21" s="421"/>
      <c r="AA21" s="421"/>
      <c r="AB21" s="421"/>
    </row>
    <row r="22" spans="1:28" ht="48.6" customHeight="1">
      <c r="A22" s="420"/>
      <c r="B22" s="420"/>
      <c r="C22" s="420"/>
      <c r="D22" s="613"/>
      <c r="E22" s="613"/>
      <c r="F22" s="613"/>
      <c r="G22" s="443"/>
      <c r="H22" s="420"/>
      <c r="I22" s="420"/>
      <c r="J22" s="420"/>
      <c r="K22" s="420"/>
      <c r="L22" s="420"/>
      <c r="M22" s="420"/>
      <c r="N22" s="420"/>
      <c r="O22" s="420"/>
      <c r="P22" s="420"/>
      <c r="Q22" s="420"/>
      <c r="R22" s="420"/>
      <c r="S22" s="420"/>
      <c r="T22" s="420"/>
      <c r="U22" s="421"/>
      <c r="V22" s="421"/>
      <c r="W22" s="421"/>
      <c r="X22" s="421"/>
      <c r="Y22" s="421"/>
      <c r="Z22" s="421"/>
      <c r="AA22" s="421"/>
      <c r="AB22" s="421"/>
    </row>
    <row r="23" spans="1:28" ht="48.6" customHeight="1">
      <c r="A23" s="420"/>
      <c r="B23" s="420"/>
      <c r="C23" s="420"/>
      <c r="D23" s="420"/>
      <c r="E23" s="420"/>
      <c r="F23" s="420"/>
      <c r="G23" s="613"/>
      <c r="H23" s="613"/>
      <c r="I23" s="613"/>
      <c r="J23" s="613"/>
      <c r="K23" s="613"/>
      <c r="L23" s="613"/>
      <c r="M23" s="613"/>
      <c r="N23" s="613"/>
      <c r="O23" s="613"/>
      <c r="P23" s="613"/>
      <c r="Q23" s="420"/>
      <c r="R23" s="420"/>
      <c r="S23" s="420"/>
      <c r="T23" s="420"/>
      <c r="U23" s="421"/>
      <c r="V23" s="421"/>
      <c r="W23" s="421"/>
      <c r="X23" s="421"/>
      <c r="Y23" s="421"/>
      <c r="Z23" s="421"/>
      <c r="AA23" s="421"/>
      <c r="AB23" s="421"/>
    </row>
    <row r="24" spans="1:28" ht="16.2" customHeight="1">
      <c r="A24" s="420"/>
      <c r="B24" s="420"/>
      <c r="C24" s="420"/>
      <c r="D24" s="420"/>
      <c r="E24" s="420"/>
      <c r="F24" s="420"/>
      <c r="G24" s="420"/>
      <c r="H24" s="420"/>
      <c r="I24" s="420"/>
      <c r="J24" s="420"/>
      <c r="K24" s="422"/>
      <c r="L24" s="422"/>
      <c r="M24" s="422"/>
      <c r="N24" s="422"/>
      <c r="O24" s="422"/>
      <c r="P24" s="422"/>
      <c r="Q24" s="422"/>
      <c r="R24" s="422"/>
      <c r="S24" s="422"/>
      <c r="T24" s="422"/>
      <c r="U24" s="422"/>
      <c r="V24" s="422"/>
      <c r="W24" s="421"/>
      <c r="X24" s="421"/>
      <c r="Y24" s="421"/>
      <c r="Z24" s="421"/>
      <c r="AA24" s="421"/>
      <c r="AB24" s="421"/>
    </row>
    <row r="25" spans="1:28" ht="16.2" customHeight="1">
      <c r="A25" s="420"/>
      <c r="B25" s="420"/>
      <c r="C25" s="420"/>
      <c r="D25" s="420"/>
      <c r="E25" s="420"/>
      <c r="F25" s="420"/>
      <c r="G25" s="420"/>
      <c r="H25" s="420"/>
      <c r="I25" s="420"/>
      <c r="J25" s="420"/>
      <c r="K25" s="612"/>
      <c r="L25" s="612"/>
      <c r="M25" s="612"/>
      <c r="N25" s="612"/>
      <c r="O25" s="612"/>
      <c r="P25" s="612"/>
      <c r="Q25" s="612"/>
      <c r="R25" s="612"/>
      <c r="S25" s="612"/>
      <c r="T25" s="612"/>
      <c r="U25" s="612"/>
      <c r="V25" s="612"/>
      <c r="W25" s="421"/>
      <c r="X25" s="421"/>
      <c r="Y25" s="421"/>
      <c r="Z25" s="421"/>
      <c r="AA25" s="421"/>
      <c r="AB25" s="421"/>
    </row>
    <row r="26" spans="1:28" ht="13.2" customHeight="1">
      <c r="A26" s="423"/>
      <c r="B26" s="423"/>
      <c r="C26" s="423"/>
      <c r="D26" s="423"/>
      <c r="E26" s="423"/>
      <c r="F26" s="424"/>
      <c r="G26" s="424"/>
      <c r="H26" s="424"/>
      <c r="I26" s="424"/>
      <c r="J26" s="424"/>
      <c r="K26" s="612"/>
      <c r="L26" s="612"/>
      <c r="M26" s="612"/>
      <c r="N26" s="612"/>
      <c r="O26" s="612"/>
      <c r="P26" s="612"/>
      <c r="Q26" s="612"/>
      <c r="R26" s="612"/>
      <c r="S26" s="612"/>
      <c r="T26" s="612"/>
      <c r="U26" s="612"/>
      <c r="V26" s="612"/>
      <c r="W26" s="421"/>
      <c r="X26" s="421"/>
      <c r="Y26" s="421"/>
      <c r="Z26" s="421"/>
      <c r="AA26" s="421"/>
      <c r="AB26" s="421"/>
    </row>
    <row r="27" spans="1:28" ht="13.2" customHeight="1">
      <c r="A27" s="423"/>
      <c r="B27" s="423"/>
      <c r="C27" s="423"/>
      <c r="D27" s="423"/>
      <c r="E27" s="423"/>
      <c r="F27" s="424"/>
      <c r="G27" s="424"/>
      <c r="H27" s="424"/>
      <c r="I27" s="424"/>
      <c r="J27" s="424"/>
      <c r="K27" s="612"/>
      <c r="L27" s="612"/>
      <c r="M27" s="612"/>
      <c r="N27" s="612"/>
      <c r="O27" s="612"/>
      <c r="P27" s="612"/>
      <c r="Q27" s="612"/>
      <c r="R27" s="612"/>
      <c r="S27" s="612"/>
      <c r="T27" s="612"/>
      <c r="U27" s="612"/>
      <c r="V27" s="612"/>
      <c r="W27" s="421"/>
      <c r="X27" s="421"/>
      <c r="Y27" s="421"/>
      <c r="Z27" s="421"/>
      <c r="AA27" s="421"/>
      <c r="AB27" s="421"/>
    </row>
    <row r="28" spans="1:28" ht="13.2" customHeight="1">
      <c r="A28" s="423"/>
      <c r="B28" s="423"/>
      <c r="C28" s="423"/>
      <c r="D28" s="423"/>
      <c r="E28" s="423"/>
      <c r="F28" s="424"/>
      <c r="G28" s="424"/>
      <c r="H28" s="424"/>
      <c r="I28" s="424"/>
      <c r="J28" s="424"/>
      <c r="K28" s="422"/>
      <c r="L28" s="422"/>
      <c r="M28" s="422"/>
      <c r="N28" s="422"/>
      <c r="O28" s="422"/>
      <c r="P28" s="422"/>
      <c r="Q28" s="422"/>
      <c r="R28" s="422"/>
      <c r="S28" s="422"/>
      <c r="T28" s="422"/>
      <c r="U28" s="422"/>
      <c r="V28" s="422"/>
      <c r="W28" s="421"/>
      <c r="X28" s="421"/>
      <c r="Y28" s="421"/>
      <c r="Z28" s="421"/>
      <c r="AA28" s="421"/>
      <c r="AB28" s="421"/>
    </row>
    <row r="29" spans="1:28" ht="13.2" customHeight="1">
      <c r="A29" s="423"/>
      <c r="B29" s="423"/>
      <c r="C29" s="423"/>
      <c r="D29" s="423"/>
      <c r="E29" s="423"/>
      <c r="F29" s="424"/>
      <c r="G29" s="424"/>
      <c r="H29" s="424"/>
      <c r="I29" s="424"/>
      <c r="J29" s="424"/>
      <c r="K29" s="422"/>
      <c r="L29" s="422"/>
      <c r="M29" s="422"/>
      <c r="N29" s="422"/>
      <c r="O29" s="422"/>
      <c r="P29" s="422"/>
      <c r="Q29" s="422"/>
      <c r="R29" s="422"/>
      <c r="S29" s="422"/>
      <c r="T29" s="422"/>
      <c r="U29" s="422"/>
      <c r="V29" s="422"/>
      <c r="W29" s="421"/>
      <c r="X29" s="421"/>
      <c r="Y29" s="421"/>
      <c r="Z29" s="421"/>
      <c r="AA29" s="421"/>
      <c r="AB29" s="421"/>
    </row>
    <row r="30" spans="1:28">
      <c r="A30" s="423"/>
      <c r="B30" s="423"/>
      <c r="C30" s="423"/>
      <c r="D30" s="423"/>
      <c r="E30" s="423"/>
      <c r="F30" s="424"/>
      <c r="G30" s="424"/>
      <c r="H30" s="424"/>
      <c r="I30" s="424"/>
      <c r="J30" s="424"/>
      <c r="K30" s="424"/>
      <c r="L30" s="424"/>
      <c r="M30" s="424"/>
      <c r="N30" s="424"/>
      <c r="O30" s="424"/>
      <c r="P30" s="421"/>
      <c r="Q30" s="421"/>
      <c r="R30" s="421"/>
      <c r="S30" s="421"/>
      <c r="T30" s="421"/>
      <c r="U30" s="421"/>
      <c r="V30" s="421"/>
      <c r="W30" s="421"/>
      <c r="X30" s="421"/>
      <c r="Y30" s="421"/>
      <c r="Z30" s="421"/>
      <c r="AA30" s="421"/>
      <c r="AB30" s="421"/>
    </row>
    <row r="31" spans="1:28">
      <c r="A31" s="423"/>
      <c r="B31" s="423"/>
      <c r="C31" s="423"/>
      <c r="D31" s="423"/>
      <c r="E31" s="423"/>
      <c r="F31" s="424"/>
      <c r="G31" s="424"/>
      <c r="H31" s="424"/>
      <c r="I31" s="421"/>
      <c r="J31" s="421"/>
      <c r="K31" s="421"/>
      <c r="L31" s="421"/>
      <c r="M31" s="421"/>
      <c r="N31" s="421"/>
      <c r="O31" s="421"/>
      <c r="P31" s="421"/>
      <c r="Q31" s="421"/>
      <c r="R31" s="421"/>
      <c r="S31" s="421"/>
      <c r="T31" s="421"/>
      <c r="U31" s="421"/>
      <c r="V31" s="421"/>
      <c r="W31" s="421"/>
      <c r="X31" s="421"/>
      <c r="Y31" s="421"/>
      <c r="Z31" s="421"/>
      <c r="AA31" s="421"/>
      <c r="AB31" s="421"/>
    </row>
    <row r="32" spans="1:28">
      <c r="A32" s="421"/>
      <c r="B32" s="421"/>
      <c r="C32" s="421"/>
      <c r="D32" s="421"/>
      <c r="E32" s="421"/>
      <c r="F32" s="424"/>
      <c r="G32" s="424"/>
      <c r="H32" s="424"/>
      <c r="I32" s="421"/>
      <c r="J32" s="421"/>
      <c r="K32" s="421"/>
      <c r="L32" s="421"/>
      <c r="M32" s="421"/>
      <c r="N32" s="421"/>
      <c r="O32" s="421"/>
      <c r="P32" s="421"/>
      <c r="Q32" s="421"/>
      <c r="R32" s="421"/>
      <c r="S32" s="421"/>
      <c r="T32" s="421"/>
      <c r="U32" s="421"/>
      <c r="V32" s="421"/>
      <c r="W32" s="421"/>
      <c r="X32" s="421"/>
      <c r="Y32" s="421"/>
      <c r="Z32" s="421"/>
      <c r="AA32" s="421"/>
      <c r="AB32" s="421"/>
    </row>
    <row r="33" spans="1:28" ht="156.6" customHeight="1">
      <c r="A33" s="421"/>
      <c r="B33" s="421"/>
      <c r="C33" s="421"/>
      <c r="D33" s="421"/>
      <c r="E33" s="421"/>
      <c r="F33" s="425"/>
      <c r="G33" s="426"/>
      <c r="H33" s="426"/>
      <c r="I33" s="426"/>
      <c r="J33" s="426"/>
      <c r="K33" s="426"/>
      <c r="L33" s="426"/>
      <c r="M33" s="426"/>
      <c r="N33" s="426"/>
      <c r="O33" s="426"/>
      <c r="P33" s="421"/>
      <c r="Q33" s="421"/>
      <c r="R33" s="421"/>
      <c r="S33" s="421"/>
      <c r="T33" s="421"/>
      <c r="U33" s="421"/>
      <c r="V33" s="421"/>
      <c r="W33" s="421"/>
      <c r="X33" s="421"/>
      <c r="Y33" s="421"/>
      <c r="Z33" s="421"/>
      <c r="AA33" s="421"/>
      <c r="AB33" s="421"/>
    </row>
    <row r="34" spans="1:28">
      <c r="A34" s="421"/>
      <c r="B34" s="421"/>
      <c r="C34" s="421"/>
      <c r="D34" s="421"/>
      <c r="E34" s="421"/>
      <c r="F34" s="421"/>
      <c r="G34" s="424"/>
      <c r="H34" s="424"/>
      <c r="I34" s="421"/>
      <c r="J34" s="421"/>
      <c r="K34" s="421"/>
      <c r="L34" s="421"/>
      <c r="M34" s="421"/>
      <c r="N34" s="421"/>
      <c r="O34" s="421"/>
      <c r="P34" s="421"/>
      <c r="Q34" s="421"/>
      <c r="R34" s="421"/>
      <c r="S34" s="421"/>
      <c r="T34" s="421"/>
      <c r="U34" s="421"/>
      <c r="V34" s="421"/>
      <c r="W34" s="421"/>
      <c r="X34" s="421"/>
      <c r="Y34" s="421"/>
      <c r="Z34" s="421"/>
      <c r="AA34" s="421"/>
      <c r="AB34" s="421"/>
    </row>
    <row r="35" spans="1:28">
      <c r="A35" s="421"/>
      <c r="B35" s="421"/>
      <c r="C35" s="421"/>
      <c r="D35" s="421"/>
      <c r="E35" s="421"/>
      <c r="F35" s="421"/>
      <c r="G35" s="424"/>
      <c r="H35" s="424"/>
      <c r="I35" s="421"/>
      <c r="J35" s="421"/>
      <c r="K35" s="421"/>
      <c r="L35" s="421"/>
      <c r="M35" s="421"/>
      <c r="N35" s="421"/>
      <c r="O35" s="421"/>
      <c r="P35" s="421"/>
      <c r="Q35" s="421"/>
      <c r="R35" s="421"/>
      <c r="S35" s="421"/>
      <c r="T35" s="421"/>
      <c r="U35" s="421"/>
      <c r="V35" s="421"/>
      <c r="W35" s="421"/>
      <c r="X35" s="421"/>
      <c r="Y35" s="421"/>
      <c r="Z35" s="421"/>
      <c r="AA35" s="421"/>
      <c r="AB35" s="421"/>
    </row>
    <row r="36" spans="1:28">
      <c r="A36" s="421"/>
      <c r="B36" s="421"/>
      <c r="C36" s="421"/>
      <c r="D36" s="421"/>
      <c r="E36" s="421"/>
      <c r="F36" s="421"/>
      <c r="G36" s="424"/>
      <c r="H36" s="424"/>
      <c r="I36" s="421"/>
      <c r="J36" s="421"/>
      <c r="K36" s="421"/>
      <c r="L36" s="421"/>
      <c r="M36" s="421"/>
      <c r="N36" s="421"/>
      <c r="O36" s="421"/>
      <c r="P36" s="421"/>
      <c r="Q36" s="421"/>
      <c r="R36" s="421"/>
      <c r="S36" s="421"/>
      <c r="T36" s="421"/>
      <c r="U36" s="421"/>
      <c r="V36" s="421"/>
      <c r="W36" s="421"/>
      <c r="X36" s="421"/>
      <c r="Y36" s="421"/>
      <c r="Z36" s="421"/>
      <c r="AA36" s="421"/>
      <c r="AB36" s="421"/>
    </row>
    <row r="37" spans="1:28">
      <c r="A37" s="421"/>
      <c r="B37" s="421"/>
      <c r="C37" s="421"/>
      <c r="D37" s="421"/>
      <c r="E37" s="421"/>
      <c r="F37" s="421"/>
      <c r="G37" s="424"/>
      <c r="H37" s="424"/>
      <c r="I37" s="421"/>
      <c r="J37" s="421"/>
      <c r="K37" s="421"/>
      <c r="L37" s="421"/>
      <c r="M37" s="421"/>
      <c r="N37" s="421"/>
      <c r="O37" s="421"/>
      <c r="P37" s="421"/>
      <c r="Q37" s="421"/>
      <c r="R37" s="421"/>
      <c r="S37" s="421"/>
      <c r="T37" s="421"/>
      <c r="U37" s="421"/>
      <c r="V37" s="421"/>
      <c r="W37" s="421"/>
      <c r="X37" s="421"/>
      <c r="Y37" s="421"/>
      <c r="Z37" s="421"/>
      <c r="AA37" s="421"/>
      <c r="AB37" s="421"/>
    </row>
    <row r="38" spans="1:28">
      <c r="A38" s="421"/>
      <c r="B38" s="421"/>
      <c r="C38" s="421"/>
      <c r="D38" s="421"/>
      <c r="E38" s="421"/>
      <c r="F38" s="421"/>
      <c r="G38" s="424"/>
      <c r="H38" s="424"/>
      <c r="I38" s="421"/>
      <c r="J38" s="421"/>
      <c r="K38" s="421"/>
      <c r="L38" s="421"/>
      <c r="M38" s="421"/>
      <c r="N38" s="421"/>
      <c r="O38" s="421"/>
      <c r="P38" s="421"/>
      <c r="Q38" s="421"/>
      <c r="R38" s="421"/>
      <c r="S38" s="421"/>
      <c r="T38" s="421"/>
      <c r="U38" s="421"/>
      <c r="V38" s="421"/>
      <c r="W38" s="421"/>
      <c r="X38" s="421"/>
      <c r="Y38" s="421"/>
      <c r="Z38" s="421"/>
      <c r="AA38" s="421"/>
      <c r="AB38" s="421"/>
    </row>
    <row r="39" spans="1:28">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row>
    <row r="40" spans="1:28">
      <c r="A40" s="42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row>
    <row r="41" spans="1:28">
      <c r="A41" s="421"/>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row>
    <row r="42" spans="1:28">
      <c r="A42" s="421"/>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row>
    <row r="43" spans="1:28">
      <c r="A43" s="421"/>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row>
    <row r="44" spans="1:28">
      <c r="A44" s="421"/>
      <c r="B44" s="421"/>
      <c r="C44" s="421"/>
      <c r="D44" s="421"/>
      <c r="E44" s="421"/>
      <c r="F44" s="427"/>
      <c r="G44" s="424"/>
      <c r="H44" s="424"/>
      <c r="I44" s="421"/>
      <c r="J44" s="421"/>
      <c r="K44" s="421"/>
      <c r="L44" s="421"/>
      <c r="M44" s="421"/>
      <c r="N44" s="421"/>
      <c r="O44" s="421"/>
      <c r="P44" s="421"/>
      <c r="Q44" s="421"/>
      <c r="R44" s="421"/>
      <c r="S44" s="421"/>
      <c r="T44" s="421"/>
      <c r="U44" s="421"/>
      <c r="V44" s="421"/>
      <c r="W44" s="421"/>
      <c r="X44" s="421"/>
      <c r="Y44" s="421"/>
      <c r="Z44" s="421"/>
      <c r="AA44" s="421"/>
      <c r="AB44" s="421"/>
    </row>
    <row r="45" spans="1:28">
      <c r="A45" s="421"/>
      <c r="B45" s="421"/>
      <c r="C45" s="421"/>
      <c r="D45" s="421"/>
      <c r="E45" s="421"/>
      <c r="F45" s="424"/>
      <c r="G45" s="424"/>
      <c r="H45" s="424"/>
      <c r="I45" s="421"/>
      <c r="J45" s="421"/>
      <c r="K45" s="421"/>
      <c r="L45" s="421"/>
      <c r="M45" s="421"/>
      <c r="N45" s="421"/>
      <c r="O45" s="421"/>
      <c r="P45" s="421"/>
      <c r="Q45" s="421"/>
      <c r="R45" s="421"/>
      <c r="S45" s="421"/>
      <c r="T45" s="421"/>
      <c r="U45" s="421"/>
      <c r="V45" s="421"/>
      <c r="W45" s="421"/>
      <c r="X45" s="421"/>
      <c r="Y45" s="421"/>
      <c r="Z45" s="421"/>
      <c r="AA45" s="421"/>
      <c r="AB45" s="421"/>
    </row>
    <row r="46" spans="1:28">
      <c r="A46" s="421"/>
      <c r="B46" s="421"/>
      <c r="C46" s="421"/>
      <c r="D46" s="421"/>
      <c r="E46" s="421"/>
      <c r="F46" s="424"/>
      <c r="G46" s="424"/>
      <c r="H46" s="424"/>
      <c r="I46" s="421"/>
      <c r="J46" s="421"/>
      <c r="K46" s="421"/>
      <c r="L46" s="421"/>
      <c r="M46" s="421"/>
      <c r="N46" s="421"/>
      <c r="O46" s="421"/>
      <c r="P46" s="421"/>
      <c r="Q46" s="421"/>
      <c r="R46" s="421"/>
      <c r="S46" s="421"/>
      <c r="T46" s="421"/>
      <c r="U46" s="421"/>
      <c r="V46" s="421"/>
      <c r="W46" s="421"/>
      <c r="X46" s="421"/>
      <c r="Y46" s="421"/>
      <c r="Z46" s="421"/>
      <c r="AA46" s="421"/>
      <c r="AB46" s="421"/>
    </row>
    <row r="47" spans="1:28">
      <c r="A47" s="421"/>
      <c r="B47" s="421"/>
      <c r="C47" s="421"/>
      <c r="D47" s="421"/>
      <c r="E47" s="421"/>
      <c r="F47" s="424"/>
      <c r="G47" s="424"/>
      <c r="H47" s="424"/>
      <c r="I47" s="421"/>
      <c r="J47" s="421"/>
      <c r="K47" s="421"/>
      <c r="L47" s="421"/>
      <c r="M47" s="421"/>
      <c r="N47" s="421"/>
      <c r="O47" s="421"/>
      <c r="P47" s="421"/>
      <c r="Q47" s="421"/>
      <c r="R47" s="421"/>
      <c r="S47" s="421"/>
      <c r="T47" s="421"/>
      <c r="U47" s="421"/>
      <c r="V47" s="421"/>
      <c r="W47" s="421"/>
      <c r="X47" s="421"/>
      <c r="Y47" s="421"/>
      <c r="Z47" s="421"/>
      <c r="AA47" s="421"/>
      <c r="AB47" s="421"/>
    </row>
    <row r="48" spans="1:28">
      <c r="A48" s="421"/>
      <c r="B48" s="421"/>
      <c r="C48" s="421"/>
      <c r="D48" s="421"/>
      <c r="E48" s="421"/>
      <c r="F48" s="424"/>
      <c r="G48" s="424"/>
      <c r="H48" s="424"/>
      <c r="I48" s="421"/>
      <c r="J48" s="421"/>
      <c r="K48" s="421"/>
      <c r="L48" s="421"/>
      <c r="M48" s="421"/>
      <c r="N48" s="421"/>
      <c r="O48" s="421"/>
      <c r="P48" s="421"/>
      <c r="Q48" s="421"/>
      <c r="R48" s="421"/>
      <c r="S48" s="421"/>
      <c r="T48" s="421"/>
      <c r="U48" s="421"/>
      <c r="V48" s="421"/>
      <c r="W48" s="421"/>
      <c r="X48" s="421"/>
      <c r="Y48" s="421"/>
      <c r="Z48" s="421"/>
      <c r="AA48" s="421"/>
      <c r="AB48" s="421"/>
    </row>
    <row r="49" spans="1:28">
      <c r="A49" s="421"/>
      <c r="B49" s="421"/>
      <c r="C49" s="421"/>
      <c r="D49" s="421"/>
      <c r="E49" s="421"/>
      <c r="F49" s="424"/>
      <c r="G49" s="424"/>
      <c r="H49" s="424"/>
      <c r="I49" s="421"/>
      <c r="J49" s="421"/>
      <c r="K49" s="421"/>
      <c r="L49" s="421"/>
      <c r="M49" s="421"/>
      <c r="N49" s="421"/>
      <c r="O49" s="421"/>
      <c r="P49" s="421"/>
      <c r="Q49" s="421"/>
      <c r="R49" s="421"/>
      <c r="S49" s="421"/>
      <c r="T49" s="421"/>
      <c r="U49" s="421"/>
      <c r="V49" s="421"/>
      <c r="W49" s="421"/>
      <c r="X49" s="421"/>
      <c r="Y49" s="421"/>
      <c r="Z49" s="421"/>
      <c r="AA49" s="421"/>
      <c r="AB49" s="421"/>
    </row>
    <row r="50" spans="1:28">
      <c r="A50" s="421"/>
      <c r="B50" s="421"/>
      <c r="C50" s="421"/>
      <c r="D50" s="421"/>
      <c r="E50" s="421"/>
      <c r="F50" s="424"/>
      <c r="G50" s="424"/>
      <c r="H50" s="424"/>
      <c r="I50" s="421"/>
      <c r="J50" s="421"/>
      <c r="K50" s="421"/>
      <c r="L50" s="421"/>
      <c r="M50" s="421"/>
      <c r="N50" s="421"/>
      <c r="O50" s="421"/>
      <c r="P50" s="421"/>
      <c r="Q50" s="421"/>
      <c r="R50" s="421"/>
      <c r="S50" s="421"/>
      <c r="T50" s="421"/>
      <c r="U50" s="421"/>
      <c r="V50" s="421"/>
      <c r="W50" s="421"/>
      <c r="X50" s="421"/>
      <c r="Y50" s="421"/>
      <c r="Z50" s="421"/>
      <c r="AA50" s="421"/>
      <c r="AB50" s="421"/>
    </row>
    <row r="51" spans="1:28">
      <c r="A51" s="421"/>
      <c r="B51" s="421"/>
      <c r="C51" s="421"/>
      <c r="D51" s="421"/>
      <c r="E51" s="421"/>
      <c r="F51" s="424"/>
      <c r="G51" s="424"/>
      <c r="H51" s="424"/>
      <c r="I51" s="421"/>
      <c r="J51" s="421"/>
      <c r="K51" s="421"/>
      <c r="L51" s="421"/>
      <c r="M51" s="421"/>
      <c r="N51" s="421"/>
      <c r="O51" s="421"/>
      <c r="P51" s="421"/>
      <c r="Q51" s="421"/>
      <c r="R51" s="421"/>
      <c r="S51" s="421"/>
      <c r="T51" s="421"/>
      <c r="U51" s="421"/>
      <c r="V51" s="421"/>
      <c r="W51" s="421"/>
      <c r="X51" s="421"/>
      <c r="Y51" s="421"/>
      <c r="Z51" s="421"/>
      <c r="AA51" s="421"/>
      <c r="AB51" s="421"/>
    </row>
    <row r="52" spans="1:28">
      <c r="A52" s="421"/>
      <c r="B52" s="421"/>
      <c r="C52" s="421"/>
      <c r="D52" s="421"/>
      <c r="E52" s="421"/>
      <c r="F52" s="424"/>
      <c r="G52" s="424"/>
      <c r="H52" s="424"/>
      <c r="I52" s="421"/>
      <c r="J52" s="421"/>
      <c r="K52" s="421"/>
      <c r="L52" s="421"/>
      <c r="M52" s="421"/>
      <c r="N52" s="421"/>
      <c r="O52" s="421"/>
      <c r="P52" s="421"/>
      <c r="Q52" s="421"/>
      <c r="R52" s="421"/>
      <c r="S52" s="421"/>
      <c r="T52" s="421"/>
      <c r="U52" s="421"/>
      <c r="V52" s="421"/>
      <c r="W52" s="421"/>
      <c r="X52" s="421"/>
      <c r="Y52" s="421"/>
      <c r="Z52" s="421"/>
      <c r="AA52" s="421"/>
      <c r="AB52" s="421"/>
    </row>
    <row r="53" spans="1:28">
      <c r="A53" s="421"/>
      <c r="B53" s="421"/>
      <c r="C53" s="421"/>
      <c r="D53" s="421"/>
      <c r="E53" s="421"/>
      <c r="F53" s="424"/>
      <c r="G53" s="424"/>
      <c r="H53" s="424"/>
      <c r="I53" s="421"/>
      <c r="J53" s="421"/>
      <c r="K53" s="421"/>
      <c r="L53" s="421"/>
      <c r="M53" s="421"/>
      <c r="N53" s="421"/>
      <c r="O53" s="421"/>
      <c r="P53" s="421"/>
      <c r="Q53" s="421"/>
      <c r="R53" s="421"/>
      <c r="S53" s="421"/>
      <c r="T53" s="421"/>
      <c r="U53" s="421"/>
      <c r="V53" s="421"/>
      <c r="W53" s="421"/>
      <c r="X53" s="421"/>
      <c r="Y53" s="421"/>
      <c r="Z53" s="421"/>
      <c r="AA53" s="421"/>
      <c r="AB53" s="421"/>
    </row>
    <row r="54" spans="1:28">
      <c r="A54" s="421"/>
      <c r="B54" s="421"/>
      <c r="C54" s="421"/>
      <c r="D54" s="421"/>
      <c r="E54" s="421"/>
      <c r="F54" s="424"/>
      <c r="G54" s="424"/>
      <c r="H54" s="424"/>
      <c r="I54" s="421"/>
      <c r="J54" s="421"/>
      <c r="K54" s="421"/>
      <c r="L54" s="421"/>
      <c r="M54" s="421"/>
      <c r="N54" s="421"/>
      <c r="O54" s="421"/>
      <c r="P54" s="421"/>
      <c r="Q54" s="421"/>
      <c r="R54" s="421"/>
      <c r="S54" s="421"/>
      <c r="T54" s="421"/>
      <c r="U54" s="421"/>
      <c r="V54" s="421"/>
      <c r="W54" s="421"/>
      <c r="X54" s="421"/>
      <c r="Y54" s="421"/>
      <c r="Z54" s="421"/>
      <c r="AA54" s="421"/>
      <c r="AB54" s="421"/>
    </row>
    <row r="55" spans="1:28">
      <c r="A55" s="421"/>
      <c r="B55" s="421"/>
      <c r="C55" s="421"/>
      <c r="D55" s="421"/>
      <c r="E55" s="421"/>
      <c r="F55" s="424"/>
      <c r="G55" s="424"/>
      <c r="H55" s="424"/>
      <c r="I55" s="421"/>
      <c r="J55" s="421"/>
      <c r="K55" s="421"/>
      <c r="L55" s="421"/>
      <c r="M55" s="421"/>
      <c r="N55" s="421"/>
      <c r="O55" s="421"/>
      <c r="P55" s="421"/>
      <c r="Q55" s="421"/>
      <c r="R55" s="421"/>
      <c r="S55" s="421"/>
      <c r="T55" s="421"/>
      <c r="U55" s="421"/>
      <c r="V55" s="421"/>
      <c r="W55" s="421"/>
      <c r="X55" s="421"/>
      <c r="Y55" s="421"/>
      <c r="Z55" s="421"/>
      <c r="AA55" s="421"/>
      <c r="AB55" s="421"/>
    </row>
    <row r="56" spans="1:28">
      <c r="A56" s="421"/>
      <c r="B56" s="421"/>
      <c r="C56" s="421"/>
      <c r="D56" s="421"/>
      <c r="E56" s="421"/>
      <c r="F56" s="424"/>
      <c r="G56" s="424"/>
      <c r="H56" s="424"/>
      <c r="I56" s="421"/>
      <c r="J56" s="421"/>
      <c r="K56" s="421"/>
      <c r="L56" s="421"/>
      <c r="M56" s="421"/>
      <c r="N56" s="421"/>
      <c r="O56" s="421"/>
      <c r="P56" s="421"/>
      <c r="Q56" s="421"/>
      <c r="R56" s="421"/>
      <c r="S56" s="421"/>
      <c r="T56" s="421"/>
      <c r="U56" s="421"/>
      <c r="V56" s="421"/>
      <c r="W56" s="421"/>
      <c r="X56" s="421"/>
      <c r="Y56" s="421"/>
      <c r="Z56" s="421"/>
      <c r="AA56" s="421"/>
      <c r="AB56" s="421"/>
    </row>
    <row r="57" spans="1:28">
      <c r="A57" s="421"/>
      <c r="B57" s="421"/>
      <c r="C57" s="421"/>
      <c r="D57" s="421"/>
      <c r="E57" s="421"/>
      <c r="F57" s="424"/>
      <c r="G57" s="424"/>
      <c r="H57" s="424"/>
      <c r="I57" s="421"/>
      <c r="J57" s="421"/>
      <c r="K57" s="421"/>
      <c r="L57" s="421"/>
      <c r="M57" s="421"/>
      <c r="N57" s="421"/>
      <c r="O57" s="421"/>
      <c r="P57" s="421"/>
      <c r="Q57" s="421"/>
      <c r="R57" s="421"/>
      <c r="S57" s="421"/>
      <c r="T57" s="421"/>
      <c r="U57" s="421"/>
      <c r="V57" s="421"/>
      <c r="W57" s="421"/>
      <c r="X57" s="421"/>
      <c r="Y57" s="421"/>
      <c r="Z57" s="421"/>
      <c r="AA57" s="421"/>
      <c r="AB57" s="421"/>
    </row>
    <row r="58" spans="1:28">
      <c r="A58" s="421"/>
      <c r="B58" s="421"/>
      <c r="C58" s="421"/>
      <c r="D58" s="421"/>
      <c r="E58" s="421"/>
      <c r="F58" s="424"/>
      <c r="G58" s="424"/>
      <c r="H58" s="424"/>
      <c r="I58" s="421"/>
      <c r="J58" s="421"/>
      <c r="K58" s="421"/>
      <c r="L58" s="421"/>
      <c r="M58" s="421"/>
      <c r="N58" s="421"/>
      <c r="O58" s="421"/>
      <c r="P58" s="421"/>
      <c r="Q58" s="421"/>
      <c r="R58" s="421"/>
      <c r="S58" s="421"/>
      <c r="T58" s="421"/>
      <c r="U58" s="421"/>
      <c r="V58" s="421"/>
      <c r="W58" s="421"/>
      <c r="X58" s="421"/>
      <c r="Y58" s="421"/>
      <c r="Z58" s="421"/>
      <c r="AA58" s="421"/>
      <c r="AB58" s="421"/>
    </row>
    <row r="59" spans="1:28">
      <c r="A59" s="421"/>
      <c r="B59" s="421"/>
      <c r="C59" s="421"/>
      <c r="D59" s="421"/>
      <c r="E59" s="421"/>
      <c r="F59" s="424"/>
      <c r="G59" s="424"/>
      <c r="H59" s="424"/>
      <c r="I59" s="421"/>
      <c r="J59" s="421"/>
      <c r="K59" s="421"/>
      <c r="L59" s="421"/>
      <c r="M59" s="421"/>
      <c r="N59" s="421"/>
      <c r="O59" s="421"/>
      <c r="P59" s="421"/>
      <c r="Q59" s="421"/>
      <c r="R59" s="421"/>
      <c r="S59" s="421"/>
      <c r="T59" s="421"/>
      <c r="U59" s="421"/>
      <c r="V59" s="421"/>
      <c r="W59" s="421"/>
      <c r="X59" s="421"/>
      <c r="Y59" s="421"/>
      <c r="Z59" s="421"/>
      <c r="AA59" s="421"/>
      <c r="AB59" s="421"/>
    </row>
    <row r="60" spans="1:28">
      <c r="A60" s="421"/>
      <c r="B60" s="421"/>
      <c r="C60" s="421"/>
      <c r="D60" s="421"/>
      <c r="E60" s="421"/>
      <c r="F60" s="424"/>
      <c r="G60" s="424"/>
      <c r="H60" s="424"/>
      <c r="I60" s="421"/>
      <c r="J60" s="421"/>
      <c r="K60" s="421"/>
      <c r="L60" s="421"/>
      <c r="M60" s="421"/>
      <c r="N60" s="421"/>
      <c r="O60" s="421"/>
      <c r="P60" s="421"/>
      <c r="Q60" s="421"/>
      <c r="R60" s="421"/>
      <c r="S60" s="421"/>
      <c r="T60" s="421"/>
      <c r="U60" s="421"/>
      <c r="V60" s="421"/>
      <c r="W60" s="421"/>
      <c r="X60" s="421"/>
      <c r="Y60" s="421"/>
      <c r="Z60" s="421"/>
      <c r="AA60" s="421"/>
      <c r="AB60" s="421"/>
    </row>
    <row r="61" spans="1:28">
      <c r="A61" s="421"/>
      <c r="B61" s="421"/>
      <c r="C61" s="421"/>
      <c r="D61" s="421"/>
      <c r="E61" s="421"/>
      <c r="F61" s="424"/>
      <c r="G61" s="424"/>
      <c r="H61" s="424"/>
      <c r="I61" s="421"/>
      <c r="J61" s="421"/>
      <c r="K61" s="421"/>
      <c r="L61" s="421"/>
      <c r="M61" s="421"/>
      <c r="N61" s="421"/>
      <c r="O61" s="421"/>
      <c r="P61" s="421"/>
      <c r="Q61" s="421"/>
      <c r="R61" s="421"/>
      <c r="S61" s="421"/>
      <c r="T61" s="421"/>
      <c r="U61" s="421"/>
      <c r="V61" s="421"/>
      <c r="W61" s="421"/>
      <c r="X61" s="421"/>
      <c r="Y61" s="421"/>
      <c r="Z61" s="421"/>
      <c r="AA61" s="421"/>
      <c r="AB61" s="421"/>
    </row>
    <row r="62" spans="1:28">
      <c r="A62" s="421"/>
      <c r="B62" s="421"/>
      <c r="C62" s="421"/>
      <c r="D62" s="421"/>
      <c r="E62" s="421"/>
      <c r="F62" s="424"/>
      <c r="G62" s="424"/>
      <c r="H62" s="424"/>
      <c r="I62" s="421"/>
      <c r="J62" s="421"/>
      <c r="K62" s="421"/>
      <c r="L62" s="421"/>
      <c r="M62" s="421"/>
      <c r="N62" s="421"/>
      <c r="O62" s="421"/>
      <c r="P62" s="421"/>
      <c r="Q62" s="421"/>
      <c r="R62" s="421"/>
      <c r="S62" s="421"/>
      <c r="T62" s="421"/>
      <c r="U62" s="421"/>
      <c r="V62" s="421"/>
      <c r="W62" s="421"/>
      <c r="X62" s="421"/>
      <c r="Y62" s="421"/>
      <c r="Z62" s="421"/>
      <c r="AA62" s="421"/>
      <c r="AB62" s="421"/>
    </row>
    <row r="63" spans="1:28">
      <c r="A63" s="421"/>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row>
    <row r="64" spans="1:28">
      <c r="A64" s="421"/>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row>
    <row r="65" spans="1:28">
      <c r="A65" s="421"/>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row>
    <row r="66" spans="1:28">
      <c r="A66" s="421"/>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row>
    <row r="67" spans="1:28">
      <c r="A67" s="421"/>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row>
    <row r="68" spans="1:28">
      <c r="A68" s="421"/>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row>
    <row r="69" spans="1:28">
      <c r="A69" s="421"/>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row>
    <row r="70" spans="1:28">
      <c r="A70" s="421"/>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row>
    <row r="71" spans="1:28">
      <c r="A71" s="421"/>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row>
    <row r="72" spans="1:28">
      <c r="A72" s="421"/>
      <c r="B72" s="421"/>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row>
    <row r="73" spans="1:28">
      <c r="A73" s="421"/>
      <c r="B73" s="421"/>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row>
    <row r="74" spans="1:28">
      <c r="A74" s="421"/>
      <c r="B74" s="421"/>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row>
    <row r="75" spans="1:28">
      <c r="A75" s="421"/>
      <c r="B75" s="42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row>
    <row r="76" spans="1:28">
      <c r="A76" s="421"/>
      <c r="B76" s="421"/>
      <c r="C76" s="421"/>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row>
    <row r="77" spans="1:28">
      <c r="A77" s="421"/>
      <c r="B77" s="421"/>
      <c r="C77" s="421"/>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row>
    <row r="78" spans="1:28">
      <c r="A78" s="421"/>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row>
    <row r="79" spans="1:28">
      <c r="A79" s="421"/>
      <c r="B79" s="421"/>
      <c r="C79" s="421"/>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row>
    <row r="80" spans="1:28">
      <c r="A80" s="421"/>
      <c r="B80" s="421"/>
      <c r="C80" s="421"/>
      <c r="D80" s="421"/>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421"/>
    </row>
    <row r="81" spans="1:28">
      <c r="A81" s="421"/>
      <c r="B81" s="421"/>
      <c r="C81" s="421"/>
      <c r="D81" s="421"/>
      <c r="E81" s="421"/>
      <c r="F81" s="421"/>
      <c r="G81" s="421"/>
      <c r="H81" s="421"/>
      <c r="I81" s="421"/>
      <c r="J81" s="421"/>
      <c r="K81" s="421"/>
      <c r="L81" s="421"/>
      <c r="M81" s="421"/>
      <c r="N81" s="421"/>
      <c r="O81" s="421"/>
      <c r="P81" s="421"/>
      <c r="Q81" s="421"/>
      <c r="R81" s="421"/>
      <c r="S81" s="421"/>
      <c r="T81" s="421"/>
      <c r="U81" s="421"/>
      <c r="V81" s="421"/>
      <c r="W81" s="421"/>
      <c r="X81" s="421"/>
      <c r="Y81" s="421"/>
      <c r="Z81" s="421"/>
      <c r="AA81" s="421"/>
      <c r="AB81" s="421"/>
    </row>
    <row r="82" spans="1:28">
      <c r="A82" s="421"/>
      <c r="B82" s="421"/>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row>
    <row r="83" spans="1:28">
      <c r="A83" s="421"/>
      <c r="B83" s="421"/>
      <c r="C83" s="421"/>
      <c r="D83" s="421"/>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row>
    <row r="84" spans="1:28">
      <c r="A84" s="421"/>
      <c r="B84" s="421"/>
      <c r="C84" s="421"/>
      <c r="D84" s="421"/>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1"/>
    </row>
    <row r="85" spans="1:28">
      <c r="A85" s="421"/>
      <c r="B85" s="421"/>
      <c r="C85" s="421"/>
      <c r="D85" s="421"/>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row>
    <row r="86" spans="1:28">
      <c r="A86" s="421"/>
      <c r="B86" s="421"/>
      <c r="C86" s="421"/>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row>
    <row r="87" spans="1:28">
      <c r="A87" s="421"/>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row>
    <row r="88" spans="1:28">
      <c r="A88" s="421"/>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row>
    <row r="89" spans="1:28">
      <c r="A89" s="421"/>
      <c r="B89" s="421"/>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row>
    <row r="90" spans="1:28">
      <c r="A90" s="421"/>
      <c r="B90" s="421"/>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row>
    <row r="91" spans="1:28">
      <c r="A91" s="421"/>
      <c r="B91" s="421"/>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row>
    <row r="92" spans="1:28">
      <c r="A92" s="421"/>
      <c r="B92" s="421"/>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row>
    <row r="93" spans="1:28">
      <c r="A93" s="421"/>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row>
    <row r="94" spans="1:28">
      <c r="A94" s="421"/>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row>
    <row r="95" spans="1:28">
      <c r="A95" s="421"/>
      <c r="B95" s="421"/>
      <c r="C95" s="421"/>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row>
    <row r="96" spans="1:28">
      <c r="A96" s="421"/>
      <c r="B96" s="421"/>
      <c r="C96" s="421"/>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row>
    <row r="97" spans="1:28">
      <c r="A97" s="421"/>
      <c r="B97" s="421"/>
      <c r="C97" s="421"/>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row>
    <row r="98" spans="1:28">
      <c r="A98" s="421"/>
      <c r="B98" s="421"/>
      <c r="C98" s="421"/>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row>
    <row r="99" spans="1:28">
      <c r="A99" s="421"/>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row>
    <row r="100" spans="1:28">
      <c r="A100" s="421"/>
      <c r="B100" s="421"/>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row>
    <row r="101" spans="1:28">
      <c r="A101" s="421"/>
      <c r="B101" s="421"/>
      <c r="C101" s="421"/>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row>
    <row r="102" spans="1:28">
      <c r="A102" s="421"/>
      <c r="B102" s="421"/>
      <c r="C102" s="421"/>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row>
    <row r="103" spans="1:28">
      <c r="A103" s="421"/>
      <c r="B103" s="421"/>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row>
    <row r="104" spans="1:28">
      <c r="A104" s="421"/>
      <c r="B104" s="421"/>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row>
  </sheetData>
  <sheetProtection formatCells="0" formatColumns="0" formatRows="0" insertColumns="0" insertRows="0" insertHyperlinks="0" deleteColumns="0" deleteRows="0"/>
  <mergeCells count="6">
    <mergeCell ref="K25:V27"/>
    <mergeCell ref="D22:F22"/>
    <mergeCell ref="G23:P23"/>
    <mergeCell ref="E1:J1"/>
    <mergeCell ref="K1:Q1"/>
    <mergeCell ref="T7:W11"/>
  </mergeCells>
  <phoneticPr fontId="10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A20" sqref="A20"/>
    </sheetView>
  </sheetViews>
  <sheetFormatPr defaultColWidth="9" defaultRowHeight="13.2"/>
  <cols>
    <col min="1" max="1" width="12.77734375" style="79" customWidth="1"/>
    <col min="2" max="2" width="5.109375" style="79" customWidth="1"/>
    <col min="3" max="3" width="3.77734375" style="79" customWidth="1"/>
    <col min="4" max="4" width="6.88671875" style="79" customWidth="1"/>
    <col min="5" max="5" width="13.109375" style="79" customWidth="1"/>
    <col min="6" max="6" width="13.109375" style="124" customWidth="1"/>
    <col min="7" max="7" width="11.33203125" style="79" customWidth="1"/>
    <col min="8" max="8" width="26.6640625" style="97" customWidth="1"/>
    <col min="9" max="9" width="13" style="87" customWidth="1"/>
    <col min="10" max="10" width="16.109375" style="87" customWidth="1"/>
    <col min="11" max="11" width="13.44140625" style="124" customWidth="1"/>
    <col min="12" max="12" width="20.44140625" style="124" customWidth="1"/>
    <col min="13" max="13" width="13.44140625" style="95" customWidth="1"/>
    <col min="14" max="14" width="15" style="79" customWidth="1"/>
    <col min="15" max="15" width="9" style="80"/>
    <col min="16" max="16384" width="9" style="79"/>
  </cols>
  <sheetData>
    <row r="1" spans="1:17" ht="26.25" customHeight="1" thickTop="1">
      <c r="A1" s="71" t="s">
        <v>39</v>
      </c>
      <c r="B1" s="72"/>
      <c r="C1" s="72"/>
      <c r="D1" s="73"/>
      <c r="E1" s="73"/>
      <c r="F1" s="74"/>
      <c r="G1" s="75"/>
      <c r="H1" s="76"/>
      <c r="I1" s="452" t="s">
        <v>40</v>
      </c>
      <c r="J1" s="97"/>
      <c r="K1" s="77"/>
      <c r="L1" s="453" t="s">
        <v>249</v>
      </c>
      <c r="M1" s="78"/>
    </row>
    <row r="2" spans="1:17" ht="17.399999999999999">
      <c r="A2" s="81"/>
      <c r="B2" s="454"/>
      <c r="C2" s="454"/>
      <c r="D2" s="454"/>
      <c r="E2" s="454"/>
      <c r="F2" s="454"/>
      <c r="G2" s="82"/>
      <c r="H2" s="83"/>
      <c r="I2" s="455" t="s">
        <v>41</v>
      </c>
      <c r="J2" s="84"/>
      <c r="K2" s="456" t="s">
        <v>22</v>
      </c>
      <c r="L2" s="85"/>
      <c r="M2" s="78"/>
      <c r="N2" s="194" t="s">
        <v>250</v>
      </c>
      <c r="O2" s="194"/>
      <c r="P2" s="194"/>
      <c r="Q2" s="194"/>
    </row>
    <row r="3" spans="1:17" ht="17.399999999999999">
      <c r="A3" s="457" t="s">
        <v>30</v>
      </c>
      <c r="B3" s="458"/>
      <c r="D3" s="459"/>
      <c r="E3" s="459"/>
      <c r="F3" s="459"/>
      <c r="G3" s="86"/>
      <c r="H3" s="205"/>
      <c r="J3" s="460"/>
      <c r="L3" s="77"/>
      <c r="M3" s="88"/>
      <c r="N3" s="303" t="s">
        <v>251</v>
      </c>
      <c r="P3" s="195"/>
    </row>
    <row r="4" spans="1:17" ht="17.399999999999999">
      <c r="A4" s="89"/>
      <c r="B4" s="458"/>
      <c r="C4" s="124"/>
      <c r="D4" s="459"/>
      <c r="E4" s="459"/>
      <c r="F4" s="461"/>
      <c r="G4" s="90"/>
      <c r="H4" s="91"/>
      <c r="I4" s="91"/>
      <c r="J4" s="97"/>
      <c r="L4" s="77"/>
      <c r="M4" s="88"/>
      <c r="N4" s="573" t="s">
        <v>287</v>
      </c>
    </row>
    <row r="5" spans="1:17">
      <c r="A5" s="462"/>
      <c r="D5" s="459"/>
      <c r="E5" s="92"/>
      <c r="F5" s="463"/>
      <c r="G5" s="93"/>
      <c r="H5"/>
      <c r="I5" s="464"/>
      <c r="J5" s="97"/>
      <c r="M5" s="88"/>
    </row>
    <row r="6" spans="1:17" ht="17.399999999999999">
      <c r="A6" s="462"/>
      <c r="D6" s="459"/>
      <c r="E6" s="463"/>
      <c r="F6" s="463"/>
      <c r="G6" s="93"/>
      <c r="H6" s="83"/>
      <c r="I6" s="465"/>
      <c r="J6" s="97"/>
      <c r="M6" s="88"/>
    </row>
    <row r="7" spans="1:17">
      <c r="A7" s="462"/>
      <c r="D7" s="459"/>
      <c r="E7" s="463"/>
      <c r="F7" s="463"/>
      <c r="G7" s="93"/>
      <c r="H7" s="466"/>
      <c r="I7" s="464"/>
      <c r="J7" s="97"/>
      <c r="M7" s="88"/>
      <c r="N7" s="96" t="s">
        <v>42</v>
      </c>
    </row>
    <row r="8" spans="1:17">
      <c r="A8" s="462"/>
      <c r="D8" s="459"/>
      <c r="E8" s="463"/>
      <c r="F8" s="463"/>
      <c r="G8" s="93"/>
      <c r="H8" s="84"/>
      <c r="I8" s="467"/>
      <c r="J8" s="467"/>
      <c r="K8" s="467"/>
    </row>
    <row r="9" spans="1:17">
      <c r="A9" s="462"/>
      <c r="D9" s="459"/>
      <c r="E9" s="463"/>
      <c r="F9" s="463"/>
      <c r="G9" s="93"/>
      <c r="H9" s="467"/>
      <c r="I9" s="467"/>
      <c r="J9" s="467"/>
      <c r="K9" s="467"/>
      <c r="N9" s="96"/>
    </row>
    <row r="10" spans="1:17">
      <c r="A10" s="462"/>
      <c r="D10" s="459"/>
      <c r="E10" s="463"/>
      <c r="F10" s="463"/>
      <c r="G10" s="93"/>
      <c r="H10" s="467"/>
      <c r="I10" s="467"/>
      <c r="J10" s="467"/>
      <c r="K10" s="467"/>
      <c r="N10" s="96" t="s">
        <v>43</v>
      </c>
    </row>
    <row r="11" spans="1:17">
      <c r="A11" s="462"/>
      <c r="D11" s="459"/>
      <c r="E11" s="463"/>
      <c r="F11" s="463"/>
      <c r="G11" s="93"/>
      <c r="H11" s="467"/>
      <c r="I11" s="467"/>
      <c r="J11" s="467"/>
      <c r="K11" s="467"/>
    </row>
    <row r="12" spans="1:17">
      <c r="A12" s="462"/>
      <c r="D12" s="459"/>
      <c r="E12" s="463"/>
      <c r="F12" s="463"/>
      <c r="G12" s="93"/>
      <c r="H12" s="467"/>
      <c r="I12" s="467"/>
      <c r="J12" s="467"/>
      <c r="K12" s="467"/>
      <c r="N12" s="96"/>
    </row>
    <row r="13" spans="1:17">
      <c r="A13" s="462"/>
      <c r="D13" s="459"/>
      <c r="E13" s="463"/>
      <c r="F13" s="463"/>
      <c r="G13" s="93"/>
      <c r="H13" s="467"/>
      <c r="I13" s="467"/>
      <c r="J13" s="467"/>
      <c r="K13" s="467"/>
      <c r="N13" s="468" t="s">
        <v>44</v>
      </c>
    </row>
    <row r="14" spans="1:17">
      <c r="A14" s="462"/>
      <c r="D14" s="459"/>
      <c r="E14" s="463"/>
      <c r="F14" s="463"/>
      <c r="G14" s="93"/>
      <c r="H14" s="467"/>
      <c r="I14" s="467"/>
      <c r="J14" s="467"/>
      <c r="K14" s="467"/>
      <c r="N14" s="667" t="s">
        <v>286</v>
      </c>
    </row>
    <row r="15" spans="1:17">
      <c r="A15" s="462"/>
      <c r="D15" s="459"/>
      <c r="E15" s="459" t="s">
        <v>22</v>
      </c>
      <c r="F15" s="461"/>
      <c r="G15" s="86"/>
      <c r="H15" s="466"/>
      <c r="I15" s="464"/>
      <c r="J15" s="84"/>
      <c r="N15" s="667"/>
    </row>
    <row r="16" spans="1:17">
      <c r="A16" s="462"/>
      <c r="D16" s="459"/>
      <c r="E16" s="459"/>
      <c r="F16" s="461"/>
      <c r="G16" s="86"/>
      <c r="I16" s="464"/>
      <c r="J16" s="97"/>
      <c r="N16" s="469" t="s">
        <v>138</v>
      </c>
    </row>
    <row r="17" spans="1:19" ht="20.25" customHeight="1" thickBot="1">
      <c r="A17" s="617" t="s">
        <v>302</v>
      </c>
      <c r="B17" s="618"/>
      <c r="C17" s="618"/>
      <c r="D17" s="470"/>
      <c r="E17" s="471"/>
      <c r="F17" s="618" t="s">
        <v>281</v>
      </c>
      <c r="G17" s="619"/>
      <c r="H17" s="466"/>
      <c r="I17" s="464"/>
      <c r="J17" s="84"/>
      <c r="L17" s="85"/>
      <c r="M17" s="88"/>
      <c r="N17" s="94"/>
    </row>
    <row r="18" spans="1:19" ht="39" customHeight="1" thickTop="1">
      <c r="A18" s="620" t="s">
        <v>45</v>
      </c>
      <c r="B18" s="621"/>
      <c r="C18" s="622"/>
      <c r="D18" s="472" t="s">
        <v>46</v>
      </c>
      <c r="E18" s="473"/>
      <c r="F18" s="623" t="s">
        <v>47</v>
      </c>
      <c r="G18" s="624"/>
      <c r="I18" s="464"/>
      <c r="J18" s="97"/>
      <c r="M18" s="88"/>
      <c r="Q18" s="79" t="s">
        <v>30</v>
      </c>
      <c r="S18" s="79" t="s">
        <v>22</v>
      </c>
    </row>
    <row r="19" spans="1:19" ht="30" customHeight="1">
      <c r="A19" s="625" t="s">
        <v>177</v>
      </c>
      <c r="B19" s="625"/>
      <c r="C19" s="625"/>
      <c r="D19" s="625"/>
      <c r="E19" s="625"/>
      <c r="F19" s="625"/>
      <c r="G19" s="625"/>
      <c r="H19" s="474"/>
      <c r="I19" s="98" t="s">
        <v>48</v>
      </c>
      <c r="J19" s="98"/>
      <c r="K19" s="98"/>
      <c r="L19" s="85"/>
      <c r="M19" s="88"/>
    </row>
    <row r="20" spans="1:19" ht="17.399999999999999">
      <c r="E20" s="475" t="s">
        <v>49</v>
      </c>
      <c r="F20" s="476" t="s">
        <v>50</v>
      </c>
      <c r="H20" s="477"/>
      <c r="I20" s="464"/>
      <c r="J20" s="97" t="s">
        <v>22</v>
      </c>
      <c r="K20" s="478" t="s">
        <v>22</v>
      </c>
      <c r="M20" s="88"/>
    </row>
    <row r="21" spans="1:19" ht="16.8" thickBot="1">
      <c r="A21" s="479"/>
      <c r="B21" s="626">
        <v>44542</v>
      </c>
      <c r="C21" s="627"/>
      <c r="D21" s="480" t="s">
        <v>51</v>
      </c>
      <c r="E21" s="628" t="s">
        <v>52</v>
      </c>
      <c r="F21" s="629"/>
      <c r="G21" s="87" t="s">
        <v>53</v>
      </c>
      <c r="H21" s="639" t="s">
        <v>492</v>
      </c>
      <c r="I21" s="640"/>
      <c r="J21" s="640"/>
      <c r="K21" s="640"/>
      <c r="L21" s="640"/>
      <c r="M21" s="99"/>
      <c r="N21" s="100"/>
    </row>
    <row r="22" spans="1:19" ht="36" customHeight="1" thickTop="1" thickBot="1">
      <c r="A22" s="481" t="s">
        <v>54</v>
      </c>
      <c r="B22" s="641" t="s">
        <v>55</v>
      </c>
      <c r="C22" s="642"/>
      <c r="D22" s="643"/>
      <c r="E22" s="101" t="s">
        <v>267</v>
      </c>
      <c r="F22" s="101" t="s">
        <v>270</v>
      </c>
      <c r="G22" s="482" t="s">
        <v>56</v>
      </c>
      <c r="H22" s="644" t="s">
        <v>57</v>
      </c>
      <c r="I22" s="645"/>
      <c r="J22" s="645"/>
      <c r="K22" s="645"/>
      <c r="L22" s="646"/>
      <c r="M22" s="483" t="s">
        <v>58</v>
      </c>
      <c r="N22" s="484" t="s">
        <v>59</v>
      </c>
      <c r="R22" s="79" t="s">
        <v>30</v>
      </c>
    </row>
    <row r="23" spans="1:19" ht="69.599999999999994" customHeight="1" thickBot="1">
      <c r="A23" s="485" t="s">
        <v>60</v>
      </c>
      <c r="B23" s="630" t="str">
        <f>IF(G23&gt;5,"☆☆☆☆",IF(AND(G23&gt;=2.39,G23&lt;5),"☆☆☆",IF(AND(G23&gt;=1.39,G23&lt;2.4),"☆☆",IF(AND(G23&gt;0,G23&lt;1.4),"☆",IF(AND(G23&gt;=-1.39,G23&lt;0),"★",IF(AND(G23&gt;=-2.39,G23&lt;-1.4),"★★",IF(AND(G23&gt;=-3.39,G23&lt;-2.4),"★★★")))))))</f>
        <v>★</v>
      </c>
      <c r="C23" s="631"/>
      <c r="D23" s="632"/>
      <c r="E23" s="198">
        <v>1.1200000000000001</v>
      </c>
      <c r="F23" s="198">
        <v>1.68</v>
      </c>
      <c r="G23" s="272">
        <f>+E23-F23</f>
        <v>-0.55999999999999983</v>
      </c>
      <c r="H23" s="647" t="s">
        <v>296</v>
      </c>
      <c r="I23" s="648"/>
      <c r="J23" s="648"/>
      <c r="K23" s="648"/>
      <c r="L23" s="648"/>
      <c r="M23" s="576" t="s">
        <v>297</v>
      </c>
      <c r="N23" s="577">
        <v>44539</v>
      </c>
      <c r="O23" s="80" t="s">
        <v>262</v>
      </c>
    </row>
    <row r="24" spans="1:19" ht="66" customHeight="1" thickBot="1">
      <c r="A24" s="486" t="s">
        <v>61</v>
      </c>
      <c r="B24" s="630" t="str">
        <f t="shared" ref="B24" si="0">IF(G24&gt;5,"☆☆☆☆",IF(AND(G24&gt;=2.39,G24&lt;5),"☆☆☆",IF(AND(G24&gt;=1.39,G24&lt;2.4),"☆☆",IF(AND(G24&gt;0,G24&lt;1.4),"☆",IF(AND(G24&gt;=-1.39,G24&lt;0),"★",IF(AND(G24&gt;=-2.39,G24&lt;-1.4),"★★",IF(AND(G24&gt;=-3.39,G24&lt;-2.4),"★★★")))))))</f>
        <v>☆</v>
      </c>
      <c r="C24" s="631"/>
      <c r="D24" s="632"/>
      <c r="E24" s="198">
        <v>2.02</v>
      </c>
      <c r="F24" s="198">
        <v>2.93</v>
      </c>
      <c r="G24" s="440">
        <f t="shared" ref="G24:G70" si="1">+F24-E24</f>
        <v>0.91000000000000014</v>
      </c>
      <c r="H24" s="649"/>
      <c r="I24" s="650"/>
      <c r="J24" s="650"/>
      <c r="K24" s="650"/>
      <c r="L24" s="650"/>
      <c r="M24" s="290"/>
      <c r="N24" s="291"/>
      <c r="O24" s="80" t="s">
        <v>61</v>
      </c>
      <c r="Q24" s="79" t="s">
        <v>30</v>
      </c>
    </row>
    <row r="25" spans="1:19" ht="81" customHeight="1" thickBot="1">
      <c r="A25" s="487" t="s">
        <v>62</v>
      </c>
      <c r="B25" s="630" t="str">
        <f t="shared" ref="B25:B70" si="2">IF(G25&gt;5,"☆☆☆☆",IF(AND(G25&gt;=2.39,G25&lt;5),"☆☆☆",IF(AND(G25&gt;=1.39,G25&lt;2.4),"☆☆",IF(AND(G25&gt;0,G25&lt;1.4),"☆",IF(AND(G25&gt;=-1.39,G25&lt;0),"★",IF(AND(G25&gt;=-2.39,G25&lt;-1.4),"★★",IF(AND(G25&gt;=-3.39,G25&lt;-2.4),"★★★")))))))</f>
        <v>☆☆</v>
      </c>
      <c r="C25" s="631"/>
      <c r="D25" s="632"/>
      <c r="E25" s="198">
        <v>2.71</v>
      </c>
      <c r="F25" s="197">
        <v>4.41</v>
      </c>
      <c r="G25" s="255">
        <f t="shared" si="1"/>
        <v>1.7000000000000002</v>
      </c>
      <c r="H25" s="636" t="s">
        <v>300</v>
      </c>
      <c r="I25" s="637"/>
      <c r="J25" s="637"/>
      <c r="K25" s="637"/>
      <c r="L25" s="638"/>
      <c r="M25" s="576" t="s">
        <v>301</v>
      </c>
      <c r="N25" s="574">
        <v>44538</v>
      </c>
      <c r="O25" s="80" t="s">
        <v>62</v>
      </c>
    </row>
    <row r="26" spans="1:19" ht="83.25" customHeight="1" thickBot="1">
      <c r="A26" s="487" t="s">
        <v>63</v>
      </c>
      <c r="B26" s="630" t="str">
        <f t="shared" si="2"/>
        <v>★</v>
      </c>
      <c r="C26" s="631"/>
      <c r="D26" s="632"/>
      <c r="E26" s="197">
        <v>4.16</v>
      </c>
      <c r="F26" s="197">
        <v>3.67</v>
      </c>
      <c r="G26" s="102">
        <f t="shared" si="1"/>
        <v>-0.49000000000000021</v>
      </c>
      <c r="H26" s="651"/>
      <c r="I26" s="652"/>
      <c r="J26" s="652"/>
      <c r="K26" s="652"/>
      <c r="L26" s="653"/>
      <c r="M26" s="488"/>
      <c r="N26" s="489"/>
      <c r="O26" s="80" t="s">
        <v>63</v>
      </c>
    </row>
    <row r="27" spans="1:19" ht="78.599999999999994" customHeight="1" thickBot="1">
      <c r="A27" s="487" t="s">
        <v>64</v>
      </c>
      <c r="B27" s="630" t="str">
        <f t="shared" si="2"/>
        <v>★</v>
      </c>
      <c r="C27" s="631"/>
      <c r="D27" s="632"/>
      <c r="E27" s="198">
        <v>1.71</v>
      </c>
      <c r="F27" s="198">
        <v>1.18</v>
      </c>
      <c r="G27" s="102">
        <f t="shared" si="1"/>
        <v>-0.53</v>
      </c>
      <c r="H27" s="654"/>
      <c r="I27" s="652"/>
      <c r="J27" s="652"/>
      <c r="K27" s="652"/>
      <c r="L27" s="653"/>
      <c r="M27" s="290"/>
      <c r="N27" s="291"/>
      <c r="O27" s="80" t="s">
        <v>64</v>
      </c>
    </row>
    <row r="28" spans="1:19" ht="87" customHeight="1" thickBot="1">
      <c r="A28" s="487" t="s">
        <v>65</v>
      </c>
      <c r="B28" s="630" t="str">
        <f t="shared" si="2"/>
        <v>☆</v>
      </c>
      <c r="C28" s="631"/>
      <c r="D28" s="632"/>
      <c r="E28" s="197">
        <v>3.52</v>
      </c>
      <c r="F28" s="197">
        <v>3.55</v>
      </c>
      <c r="G28" s="102">
        <f t="shared" si="1"/>
        <v>2.9999999999999805E-2</v>
      </c>
      <c r="H28" s="633"/>
      <c r="I28" s="634"/>
      <c r="J28" s="634"/>
      <c r="K28" s="634"/>
      <c r="L28" s="635"/>
      <c r="M28" s="290"/>
      <c r="N28" s="291"/>
      <c r="O28" s="80" t="s">
        <v>65</v>
      </c>
    </row>
    <row r="29" spans="1:19" ht="71.25" customHeight="1" thickBot="1">
      <c r="A29" s="487" t="s">
        <v>66</v>
      </c>
      <c r="B29" s="630" t="str">
        <f t="shared" si="2"/>
        <v>☆</v>
      </c>
      <c r="C29" s="631"/>
      <c r="D29" s="632"/>
      <c r="E29" s="198">
        <v>2.2200000000000002</v>
      </c>
      <c r="F29" s="198">
        <v>2.56</v>
      </c>
      <c r="G29" s="102">
        <f t="shared" si="1"/>
        <v>0.33999999999999986</v>
      </c>
      <c r="H29" s="633"/>
      <c r="I29" s="634"/>
      <c r="J29" s="634"/>
      <c r="K29" s="634"/>
      <c r="L29" s="635"/>
      <c r="M29" s="290"/>
      <c r="N29" s="291"/>
      <c r="O29" s="80" t="s">
        <v>66</v>
      </c>
    </row>
    <row r="30" spans="1:19" ht="73.5" customHeight="1" thickBot="1">
      <c r="A30" s="487" t="s">
        <v>67</v>
      </c>
      <c r="B30" s="630" t="str">
        <f t="shared" si="2"/>
        <v>☆</v>
      </c>
      <c r="C30" s="631"/>
      <c r="D30" s="632"/>
      <c r="E30" s="197">
        <v>3.35</v>
      </c>
      <c r="F30" s="197">
        <v>3.72</v>
      </c>
      <c r="G30" s="102">
        <f t="shared" si="1"/>
        <v>0.37000000000000011</v>
      </c>
      <c r="H30" s="633"/>
      <c r="I30" s="634"/>
      <c r="J30" s="634"/>
      <c r="K30" s="634"/>
      <c r="L30" s="635"/>
      <c r="M30" s="290"/>
      <c r="N30" s="291"/>
      <c r="O30" s="80" t="s">
        <v>67</v>
      </c>
    </row>
    <row r="31" spans="1:19" ht="75.75" customHeight="1" thickBot="1">
      <c r="A31" s="487" t="s">
        <v>68</v>
      </c>
      <c r="B31" s="630" t="str">
        <f t="shared" si="2"/>
        <v>☆</v>
      </c>
      <c r="C31" s="631"/>
      <c r="D31" s="632"/>
      <c r="E31" s="197">
        <v>3.29</v>
      </c>
      <c r="F31" s="197">
        <v>4.2699999999999996</v>
      </c>
      <c r="G31" s="102">
        <f t="shared" si="1"/>
        <v>0.97999999999999954</v>
      </c>
      <c r="H31" s="633" t="s">
        <v>278</v>
      </c>
      <c r="I31" s="634"/>
      <c r="J31" s="634"/>
      <c r="K31" s="634"/>
      <c r="L31" s="635"/>
      <c r="M31" s="290" t="s">
        <v>279</v>
      </c>
      <c r="N31" s="291">
        <v>44531</v>
      </c>
      <c r="O31" s="80" t="s">
        <v>68</v>
      </c>
    </row>
    <row r="32" spans="1:19" ht="96" customHeight="1" thickBot="1">
      <c r="A32" s="490" t="s">
        <v>69</v>
      </c>
      <c r="B32" s="630" t="str">
        <f t="shared" si="2"/>
        <v>☆</v>
      </c>
      <c r="C32" s="631"/>
      <c r="D32" s="632"/>
      <c r="E32" s="198">
        <v>2.06</v>
      </c>
      <c r="F32" s="197">
        <v>3.25</v>
      </c>
      <c r="G32" s="102">
        <f t="shared" si="1"/>
        <v>1.19</v>
      </c>
      <c r="H32" s="633"/>
      <c r="I32" s="634"/>
      <c r="J32" s="634"/>
      <c r="K32" s="634"/>
      <c r="L32" s="635"/>
      <c r="M32" s="290"/>
      <c r="N32" s="291"/>
      <c r="O32" s="80" t="s">
        <v>69</v>
      </c>
    </row>
    <row r="33" spans="1:16" ht="94.8" customHeight="1" thickBot="1">
      <c r="A33" s="491" t="s">
        <v>70</v>
      </c>
      <c r="B33" s="630" t="str">
        <f t="shared" si="2"/>
        <v>☆☆</v>
      </c>
      <c r="C33" s="631"/>
      <c r="D33" s="632"/>
      <c r="E33" s="561">
        <v>7.04</v>
      </c>
      <c r="F33" s="561">
        <v>9.09</v>
      </c>
      <c r="G33" s="102">
        <f t="shared" si="1"/>
        <v>2.0499999999999998</v>
      </c>
      <c r="H33" s="633"/>
      <c r="I33" s="634"/>
      <c r="J33" s="634"/>
      <c r="K33" s="634"/>
      <c r="L33" s="635"/>
      <c r="M33" s="290"/>
      <c r="N33" s="291"/>
      <c r="O33" s="80" t="s">
        <v>70</v>
      </c>
    </row>
    <row r="34" spans="1:16" ht="81" customHeight="1" thickBot="1">
      <c r="A34" s="486" t="s">
        <v>71</v>
      </c>
      <c r="B34" s="630" t="str">
        <f t="shared" si="2"/>
        <v>☆</v>
      </c>
      <c r="C34" s="631"/>
      <c r="D34" s="632"/>
      <c r="E34" s="198">
        <v>2.88</v>
      </c>
      <c r="F34" s="197">
        <v>4.17</v>
      </c>
      <c r="G34" s="102">
        <f t="shared" si="1"/>
        <v>1.29</v>
      </c>
      <c r="H34" s="636" t="s">
        <v>298</v>
      </c>
      <c r="I34" s="637"/>
      <c r="J34" s="637"/>
      <c r="K34" s="637"/>
      <c r="L34" s="638"/>
      <c r="M34" s="578" t="s">
        <v>299</v>
      </c>
      <c r="N34" s="579">
        <v>44539</v>
      </c>
      <c r="O34" s="80" t="s">
        <v>71</v>
      </c>
    </row>
    <row r="35" spans="1:16" ht="94.5" customHeight="1" thickBot="1">
      <c r="A35" s="490" t="s">
        <v>72</v>
      </c>
      <c r="B35" s="630" t="str">
        <f t="shared" si="2"/>
        <v>☆☆</v>
      </c>
      <c r="C35" s="631"/>
      <c r="D35" s="632"/>
      <c r="E35" s="197">
        <v>4.95</v>
      </c>
      <c r="F35" s="561">
        <v>6.38</v>
      </c>
      <c r="G35" s="102">
        <f t="shared" si="1"/>
        <v>1.4299999999999997</v>
      </c>
      <c r="H35" s="633"/>
      <c r="I35" s="634"/>
      <c r="J35" s="634"/>
      <c r="K35" s="634"/>
      <c r="L35" s="635"/>
      <c r="M35" s="492"/>
      <c r="N35" s="493"/>
      <c r="O35" s="80" t="s">
        <v>72</v>
      </c>
    </row>
    <row r="36" spans="1:16" ht="92.4" customHeight="1" thickBot="1">
      <c r="A36" s="494" t="s">
        <v>73</v>
      </c>
      <c r="B36" s="630" t="str">
        <f t="shared" si="2"/>
        <v>☆</v>
      </c>
      <c r="C36" s="631"/>
      <c r="D36" s="632"/>
      <c r="E36" s="197">
        <v>3.05</v>
      </c>
      <c r="F36" s="197">
        <v>3.9</v>
      </c>
      <c r="G36" s="102">
        <f t="shared" si="1"/>
        <v>0.85000000000000009</v>
      </c>
      <c r="H36" s="633"/>
      <c r="I36" s="634"/>
      <c r="J36" s="634"/>
      <c r="K36" s="634"/>
      <c r="L36" s="635"/>
      <c r="M36" s="492"/>
      <c r="N36" s="493"/>
      <c r="O36" s="80" t="s">
        <v>73</v>
      </c>
    </row>
    <row r="37" spans="1:16" ht="87.75" customHeight="1" thickBot="1">
      <c r="A37" s="487" t="s">
        <v>74</v>
      </c>
      <c r="B37" s="630" t="str">
        <f t="shared" si="2"/>
        <v>☆☆</v>
      </c>
      <c r="C37" s="631"/>
      <c r="D37" s="632"/>
      <c r="E37" s="197">
        <v>4.51</v>
      </c>
      <c r="F37" s="561">
        <v>6.32</v>
      </c>
      <c r="G37" s="102">
        <f t="shared" si="1"/>
        <v>1.8100000000000005</v>
      </c>
      <c r="H37" s="633"/>
      <c r="I37" s="634"/>
      <c r="J37" s="634"/>
      <c r="K37" s="634"/>
      <c r="L37" s="635"/>
      <c r="M37" s="290"/>
      <c r="N37" s="291"/>
      <c r="O37" s="80" t="s">
        <v>74</v>
      </c>
    </row>
    <row r="38" spans="1:16" ht="75.75" customHeight="1" thickBot="1">
      <c r="A38" s="487" t="s">
        <v>75</v>
      </c>
      <c r="B38" s="630" t="str">
        <f t="shared" si="2"/>
        <v>☆☆</v>
      </c>
      <c r="C38" s="631"/>
      <c r="D38" s="632"/>
      <c r="E38" s="198">
        <v>2.5499999999999998</v>
      </c>
      <c r="F38" s="197">
        <v>3.97</v>
      </c>
      <c r="G38" s="102">
        <f t="shared" si="1"/>
        <v>1.4200000000000004</v>
      </c>
      <c r="H38" s="651"/>
      <c r="I38" s="652"/>
      <c r="J38" s="652"/>
      <c r="K38" s="652"/>
      <c r="L38" s="653"/>
      <c r="M38" s="488"/>
      <c r="N38" s="489"/>
      <c r="O38" s="80" t="s">
        <v>75</v>
      </c>
    </row>
    <row r="39" spans="1:16" ht="76.8" customHeight="1" thickBot="1">
      <c r="A39" s="487" t="s">
        <v>76</v>
      </c>
      <c r="B39" s="630" t="str">
        <f t="shared" si="2"/>
        <v>☆☆☆</v>
      </c>
      <c r="C39" s="631"/>
      <c r="D39" s="632"/>
      <c r="E39" s="197">
        <v>3.48</v>
      </c>
      <c r="F39" s="197">
        <v>5.97</v>
      </c>
      <c r="G39" s="102">
        <f t="shared" si="1"/>
        <v>2.4899999999999998</v>
      </c>
      <c r="H39" s="633" t="s">
        <v>274</v>
      </c>
      <c r="I39" s="634"/>
      <c r="J39" s="634"/>
      <c r="K39" s="634"/>
      <c r="L39" s="635"/>
      <c r="M39" s="492" t="s">
        <v>275</v>
      </c>
      <c r="N39" s="493">
        <v>44534</v>
      </c>
      <c r="O39" s="80" t="s">
        <v>76</v>
      </c>
    </row>
    <row r="40" spans="1:16" ht="78.75" customHeight="1" thickBot="1">
      <c r="A40" s="487" t="s">
        <v>77</v>
      </c>
      <c r="B40" s="630" t="str">
        <f t="shared" si="2"/>
        <v>☆</v>
      </c>
      <c r="C40" s="631"/>
      <c r="D40" s="632"/>
      <c r="E40" s="197">
        <v>3.87</v>
      </c>
      <c r="F40" s="197">
        <v>4.26</v>
      </c>
      <c r="G40" s="102">
        <f t="shared" si="1"/>
        <v>0.38999999999999968</v>
      </c>
      <c r="H40" s="651"/>
      <c r="I40" s="652"/>
      <c r="J40" s="652"/>
      <c r="K40" s="652"/>
      <c r="L40" s="653"/>
      <c r="M40" s="488"/>
      <c r="N40" s="489"/>
      <c r="O40" s="80" t="s">
        <v>77</v>
      </c>
    </row>
    <row r="41" spans="1:16" ht="66" customHeight="1" thickBot="1">
      <c r="A41" s="487" t="s">
        <v>78</v>
      </c>
      <c r="B41" s="630" t="str">
        <f t="shared" si="2"/>
        <v>☆☆☆</v>
      </c>
      <c r="C41" s="631"/>
      <c r="D41" s="632"/>
      <c r="E41" s="197">
        <v>4.58</v>
      </c>
      <c r="F41" s="561">
        <v>7.04</v>
      </c>
      <c r="G41" s="102">
        <f t="shared" si="1"/>
        <v>2.46</v>
      </c>
      <c r="H41" s="651"/>
      <c r="I41" s="652"/>
      <c r="J41" s="652"/>
      <c r="K41" s="652"/>
      <c r="L41" s="653"/>
      <c r="M41" s="488"/>
      <c r="N41" s="489"/>
      <c r="O41" s="80" t="s">
        <v>78</v>
      </c>
    </row>
    <row r="42" spans="1:16" ht="77.25" customHeight="1" thickBot="1">
      <c r="A42" s="487" t="s">
        <v>79</v>
      </c>
      <c r="B42" s="630" t="str">
        <f t="shared" si="2"/>
        <v>☆☆</v>
      </c>
      <c r="C42" s="631"/>
      <c r="D42" s="632"/>
      <c r="E42" s="197">
        <v>4.47</v>
      </c>
      <c r="F42" s="197">
        <v>5.91</v>
      </c>
      <c r="G42" s="102">
        <f t="shared" si="1"/>
        <v>1.4400000000000004</v>
      </c>
      <c r="H42" s="655"/>
      <c r="I42" s="656"/>
      <c r="J42" s="656"/>
      <c r="K42" s="656"/>
      <c r="L42" s="657"/>
      <c r="M42" s="495"/>
      <c r="N42" s="489"/>
      <c r="O42" s="80" t="s">
        <v>79</v>
      </c>
      <c r="P42" s="79">
        <v>1</v>
      </c>
    </row>
    <row r="43" spans="1:16" ht="69.75" customHeight="1" thickBot="1">
      <c r="A43" s="487" t="s">
        <v>80</v>
      </c>
      <c r="B43" s="630" t="str">
        <f t="shared" si="2"/>
        <v>☆</v>
      </c>
      <c r="C43" s="631"/>
      <c r="D43" s="632"/>
      <c r="E43" s="198">
        <v>1.42</v>
      </c>
      <c r="F43" s="198">
        <v>1.98</v>
      </c>
      <c r="G43" s="102">
        <f t="shared" si="1"/>
        <v>0.56000000000000005</v>
      </c>
      <c r="H43" s="655"/>
      <c r="I43" s="656"/>
      <c r="J43" s="656"/>
      <c r="K43" s="656"/>
      <c r="L43" s="657"/>
      <c r="M43" s="488"/>
      <c r="N43" s="489"/>
      <c r="O43" s="80" t="s">
        <v>80</v>
      </c>
    </row>
    <row r="44" spans="1:16" ht="77.25" customHeight="1" thickBot="1">
      <c r="A44" s="285" t="s">
        <v>81</v>
      </c>
      <c r="B44" s="630" t="str">
        <f t="shared" si="2"/>
        <v>☆</v>
      </c>
      <c r="C44" s="631"/>
      <c r="D44" s="632"/>
      <c r="E44" s="197">
        <v>3.67</v>
      </c>
      <c r="F44" s="197">
        <v>4.63</v>
      </c>
      <c r="G44" s="102">
        <f t="shared" si="1"/>
        <v>0.96</v>
      </c>
      <c r="H44" s="661" t="s">
        <v>294</v>
      </c>
      <c r="I44" s="662"/>
      <c r="J44" s="662"/>
      <c r="K44" s="662"/>
      <c r="L44" s="663"/>
      <c r="M44" s="575" t="s">
        <v>295</v>
      </c>
      <c r="N44" s="574">
        <v>44539</v>
      </c>
      <c r="O44" s="80" t="s">
        <v>81</v>
      </c>
    </row>
    <row r="45" spans="1:16" ht="81.75" customHeight="1" thickBot="1">
      <c r="A45" s="487" t="s">
        <v>82</v>
      </c>
      <c r="B45" s="630" t="str">
        <f t="shared" si="2"/>
        <v>☆</v>
      </c>
      <c r="C45" s="631"/>
      <c r="D45" s="632"/>
      <c r="E45" s="198">
        <v>2.87</v>
      </c>
      <c r="F45" s="197">
        <v>4.07</v>
      </c>
      <c r="G45" s="102">
        <f t="shared" si="1"/>
        <v>1.2000000000000002</v>
      </c>
      <c r="H45" s="658"/>
      <c r="I45" s="656"/>
      <c r="J45" s="656"/>
      <c r="K45" s="656"/>
      <c r="L45" s="657"/>
      <c r="M45" s="290"/>
      <c r="N45" s="496"/>
      <c r="O45" s="80" t="s">
        <v>82</v>
      </c>
    </row>
    <row r="46" spans="1:16" ht="72.75" customHeight="1" thickBot="1">
      <c r="A46" s="487" t="s">
        <v>83</v>
      </c>
      <c r="B46" s="630" t="str">
        <f t="shared" si="2"/>
        <v>★</v>
      </c>
      <c r="C46" s="631"/>
      <c r="D46" s="632"/>
      <c r="E46" s="198">
        <v>2.33</v>
      </c>
      <c r="F46" s="198">
        <v>2.2200000000000002</v>
      </c>
      <c r="G46" s="102">
        <f t="shared" si="1"/>
        <v>-0.10999999999999988</v>
      </c>
      <c r="H46" s="658"/>
      <c r="I46" s="659"/>
      <c r="J46" s="659"/>
      <c r="K46" s="659"/>
      <c r="L46" s="660"/>
      <c r="M46" s="290"/>
      <c r="N46" s="291"/>
      <c r="O46" s="80" t="s">
        <v>83</v>
      </c>
    </row>
    <row r="47" spans="1:16" ht="81.75" customHeight="1" thickBot="1">
      <c r="A47" s="487" t="s">
        <v>84</v>
      </c>
      <c r="B47" s="630" t="str">
        <f t="shared" si="2"/>
        <v>☆</v>
      </c>
      <c r="C47" s="631"/>
      <c r="D47" s="632"/>
      <c r="E47" s="198">
        <v>2.78</v>
      </c>
      <c r="F47" s="197">
        <v>3.53</v>
      </c>
      <c r="G47" s="102">
        <f t="shared" si="1"/>
        <v>0.75</v>
      </c>
      <c r="H47" s="658"/>
      <c r="I47" s="659"/>
      <c r="J47" s="659"/>
      <c r="K47" s="659"/>
      <c r="L47" s="660"/>
      <c r="M47" s="548"/>
      <c r="N47" s="291"/>
      <c r="O47" s="80" t="s">
        <v>84</v>
      </c>
    </row>
    <row r="48" spans="1:16" ht="78.75" customHeight="1" thickBot="1">
      <c r="A48" s="487" t="s">
        <v>85</v>
      </c>
      <c r="B48" s="630" t="str">
        <f t="shared" si="2"/>
        <v>☆☆☆</v>
      </c>
      <c r="C48" s="631"/>
      <c r="D48" s="632"/>
      <c r="E48" s="197">
        <v>3.39</v>
      </c>
      <c r="F48" s="561">
        <v>6.7</v>
      </c>
      <c r="G48" s="102">
        <f t="shared" si="1"/>
        <v>3.31</v>
      </c>
      <c r="H48" s="658"/>
      <c r="I48" s="659"/>
      <c r="J48" s="659"/>
      <c r="K48" s="659"/>
      <c r="L48" s="660"/>
      <c r="M48" s="290"/>
      <c r="N48" s="291"/>
      <c r="O48" s="80" t="s">
        <v>85</v>
      </c>
    </row>
    <row r="49" spans="1:15" ht="74.25" customHeight="1" thickBot="1">
      <c r="A49" s="487" t="s">
        <v>86</v>
      </c>
      <c r="B49" s="630" t="str">
        <f t="shared" si="2"/>
        <v>☆☆☆</v>
      </c>
      <c r="C49" s="631"/>
      <c r="D49" s="632"/>
      <c r="E49" s="197">
        <v>5.36</v>
      </c>
      <c r="F49" s="561">
        <v>8.1</v>
      </c>
      <c r="G49" s="102">
        <f t="shared" si="1"/>
        <v>2.7399999999999993</v>
      </c>
      <c r="H49" s="658"/>
      <c r="I49" s="659"/>
      <c r="J49" s="659"/>
      <c r="K49" s="659"/>
      <c r="L49" s="660"/>
      <c r="M49" s="560"/>
      <c r="N49" s="291"/>
      <c r="O49" s="80" t="s">
        <v>86</v>
      </c>
    </row>
    <row r="50" spans="1:15" ht="84" customHeight="1" thickBot="1">
      <c r="A50" s="487" t="s">
        <v>87</v>
      </c>
      <c r="B50" s="630" t="str">
        <f t="shared" si="2"/>
        <v>☆☆</v>
      </c>
      <c r="C50" s="631"/>
      <c r="D50" s="632"/>
      <c r="E50" s="561">
        <v>6.04</v>
      </c>
      <c r="F50" s="561">
        <v>7.45</v>
      </c>
      <c r="G50" s="102">
        <f t="shared" si="1"/>
        <v>1.4100000000000001</v>
      </c>
      <c r="H50" s="658"/>
      <c r="I50" s="659"/>
      <c r="J50" s="659"/>
      <c r="K50" s="659"/>
      <c r="L50" s="660"/>
      <c r="M50" s="290"/>
      <c r="N50" s="291"/>
      <c r="O50" s="80" t="s">
        <v>87</v>
      </c>
    </row>
    <row r="51" spans="1:15" ht="73.5" customHeight="1" thickBot="1">
      <c r="A51" s="487" t="s">
        <v>88</v>
      </c>
      <c r="B51" s="630" t="str">
        <f t="shared" si="2"/>
        <v>☆☆</v>
      </c>
      <c r="C51" s="631"/>
      <c r="D51" s="632"/>
      <c r="E51" s="197">
        <v>4.5</v>
      </c>
      <c r="F51" s="561">
        <v>6.06</v>
      </c>
      <c r="G51" s="102">
        <f t="shared" si="1"/>
        <v>1.5599999999999996</v>
      </c>
      <c r="H51" s="655"/>
      <c r="I51" s="656"/>
      <c r="J51" s="656"/>
      <c r="K51" s="656"/>
      <c r="L51" s="657"/>
      <c r="M51" s="488"/>
      <c r="N51" s="489"/>
      <c r="O51" s="80" t="s">
        <v>88</v>
      </c>
    </row>
    <row r="52" spans="1:15" ht="91.8" customHeight="1" thickBot="1">
      <c r="A52" s="487" t="s">
        <v>89</v>
      </c>
      <c r="B52" s="630" t="str">
        <f t="shared" si="2"/>
        <v>☆</v>
      </c>
      <c r="C52" s="631"/>
      <c r="D52" s="632"/>
      <c r="E52" s="198">
        <v>2.93</v>
      </c>
      <c r="F52" s="197">
        <v>3.6</v>
      </c>
      <c r="G52" s="102">
        <f t="shared" si="1"/>
        <v>0.66999999999999993</v>
      </c>
      <c r="H52" s="661" t="s">
        <v>486</v>
      </c>
      <c r="I52" s="662"/>
      <c r="J52" s="662"/>
      <c r="K52" s="662"/>
      <c r="L52" s="663"/>
      <c r="M52" s="586" t="s">
        <v>487</v>
      </c>
      <c r="N52" s="574">
        <v>44541</v>
      </c>
      <c r="O52" s="80" t="s">
        <v>89</v>
      </c>
    </row>
    <row r="53" spans="1:15" ht="77.25" customHeight="1" thickBot="1">
      <c r="A53" s="487" t="s">
        <v>90</v>
      </c>
      <c r="B53" s="630" t="b">
        <f t="shared" si="2"/>
        <v>0</v>
      </c>
      <c r="C53" s="631"/>
      <c r="D53" s="632"/>
      <c r="E53" s="197">
        <v>5.47</v>
      </c>
      <c r="F53" s="197">
        <v>5.47</v>
      </c>
      <c r="G53" s="102">
        <f t="shared" si="1"/>
        <v>0</v>
      </c>
      <c r="H53" s="658"/>
      <c r="I53" s="659"/>
      <c r="J53" s="659"/>
      <c r="K53" s="659"/>
      <c r="L53" s="660"/>
      <c r="M53" s="290"/>
      <c r="N53" s="291"/>
      <c r="O53" s="80" t="s">
        <v>90</v>
      </c>
    </row>
    <row r="54" spans="1:15" ht="63.75" customHeight="1" thickBot="1">
      <c r="A54" s="487" t="s">
        <v>91</v>
      </c>
      <c r="B54" s="630" t="str">
        <f t="shared" si="2"/>
        <v>☆</v>
      </c>
      <c r="C54" s="631"/>
      <c r="D54" s="632"/>
      <c r="E54" s="197">
        <v>3.96</v>
      </c>
      <c r="F54" s="197">
        <v>4.13</v>
      </c>
      <c r="G54" s="102">
        <f t="shared" si="1"/>
        <v>0.16999999999999993</v>
      </c>
      <c r="H54" s="655"/>
      <c r="I54" s="656"/>
      <c r="J54" s="656"/>
      <c r="K54" s="656"/>
      <c r="L54" s="657"/>
      <c r="M54" s="488"/>
      <c r="N54" s="489"/>
      <c r="O54" s="80" t="s">
        <v>91</v>
      </c>
    </row>
    <row r="55" spans="1:15" ht="92.4" customHeight="1" thickBot="1">
      <c r="A55" s="487" t="s">
        <v>92</v>
      </c>
      <c r="B55" s="630" t="str">
        <f t="shared" si="2"/>
        <v>☆</v>
      </c>
      <c r="C55" s="631"/>
      <c r="D55" s="632"/>
      <c r="E55" s="198">
        <v>2.59</v>
      </c>
      <c r="F55" s="197">
        <v>3.13</v>
      </c>
      <c r="G55" s="102">
        <f t="shared" si="1"/>
        <v>0.54</v>
      </c>
      <c r="H55" s="658"/>
      <c r="I55" s="659"/>
      <c r="J55" s="659"/>
      <c r="K55" s="659"/>
      <c r="L55" s="660"/>
      <c r="M55" s="290"/>
      <c r="N55" s="291"/>
      <c r="O55" s="80" t="s">
        <v>92</v>
      </c>
    </row>
    <row r="56" spans="1:15" ht="80.25" customHeight="1" thickBot="1">
      <c r="A56" s="487" t="s">
        <v>93</v>
      </c>
      <c r="B56" s="630" t="str">
        <f t="shared" si="2"/>
        <v>☆</v>
      </c>
      <c r="C56" s="631"/>
      <c r="D56" s="632"/>
      <c r="E56" s="197">
        <v>3.44</v>
      </c>
      <c r="F56" s="197">
        <v>4.01</v>
      </c>
      <c r="G56" s="102">
        <f t="shared" si="1"/>
        <v>0.56999999999999984</v>
      </c>
      <c r="H56" s="658"/>
      <c r="I56" s="659"/>
      <c r="J56" s="659"/>
      <c r="K56" s="659"/>
      <c r="L56" s="660"/>
      <c r="M56" s="290"/>
      <c r="N56" s="291"/>
      <c r="O56" s="80" t="s">
        <v>93</v>
      </c>
    </row>
    <row r="57" spans="1:15" ht="63.75" customHeight="1" thickBot="1">
      <c r="A57" s="487" t="s">
        <v>94</v>
      </c>
      <c r="B57" s="630" t="str">
        <f t="shared" si="2"/>
        <v>☆☆</v>
      </c>
      <c r="C57" s="631"/>
      <c r="D57" s="632"/>
      <c r="E57" s="197">
        <v>5.28</v>
      </c>
      <c r="F57" s="561">
        <v>7.13</v>
      </c>
      <c r="G57" s="102">
        <f t="shared" si="1"/>
        <v>1.8499999999999996</v>
      </c>
      <c r="H57" s="655"/>
      <c r="I57" s="656"/>
      <c r="J57" s="656"/>
      <c r="K57" s="656"/>
      <c r="L57" s="657"/>
      <c r="M57" s="488"/>
      <c r="N57" s="489"/>
      <c r="O57" s="80" t="s">
        <v>94</v>
      </c>
    </row>
    <row r="58" spans="1:15" ht="69.75" customHeight="1" thickBot="1">
      <c r="A58" s="487" t="s">
        <v>95</v>
      </c>
      <c r="B58" s="630" t="str">
        <f t="shared" si="2"/>
        <v>☆</v>
      </c>
      <c r="C58" s="631"/>
      <c r="D58" s="632"/>
      <c r="E58" s="197">
        <v>3.91</v>
      </c>
      <c r="F58" s="197">
        <v>4.3499999999999996</v>
      </c>
      <c r="G58" s="102">
        <f t="shared" si="1"/>
        <v>0.4399999999999995</v>
      </c>
      <c r="H58" s="658"/>
      <c r="I58" s="659"/>
      <c r="J58" s="659"/>
      <c r="K58" s="659"/>
      <c r="L58" s="660"/>
      <c r="M58" s="290"/>
      <c r="N58" s="291"/>
      <c r="O58" s="80" t="s">
        <v>95</v>
      </c>
    </row>
    <row r="59" spans="1:15" ht="68.25" customHeight="1" thickBot="1">
      <c r="A59" s="487" t="s">
        <v>96</v>
      </c>
      <c r="B59" s="630" t="str">
        <f t="shared" si="2"/>
        <v>☆☆</v>
      </c>
      <c r="C59" s="631"/>
      <c r="D59" s="632"/>
      <c r="E59" s="198">
        <v>2.86</v>
      </c>
      <c r="F59" s="197">
        <v>4.29</v>
      </c>
      <c r="G59" s="102">
        <f t="shared" si="1"/>
        <v>1.4300000000000002</v>
      </c>
      <c r="H59" s="655"/>
      <c r="I59" s="656"/>
      <c r="J59" s="656"/>
      <c r="K59" s="656"/>
      <c r="L59" s="657"/>
      <c r="M59" s="488"/>
      <c r="N59" s="489"/>
      <c r="O59" s="80" t="s">
        <v>96</v>
      </c>
    </row>
    <row r="60" spans="1:15" ht="91.8" customHeight="1" thickBot="1">
      <c r="A60" s="487" t="s">
        <v>97</v>
      </c>
      <c r="B60" s="630" t="str">
        <f t="shared" si="2"/>
        <v>★</v>
      </c>
      <c r="C60" s="631"/>
      <c r="D60" s="632"/>
      <c r="E60" s="197">
        <v>5.24</v>
      </c>
      <c r="F60" s="197">
        <v>4.46</v>
      </c>
      <c r="G60" s="102">
        <f t="shared" si="1"/>
        <v>-0.78000000000000025</v>
      </c>
      <c r="H60" s="658"/>
      <c r="I60" s="659"/>
      <c r="J60" s="659"/>
      <c r="K60" s="659"/>
      <c r="L60" s="660"/>
      <c r="M60" s="290"/>
      <c r="N60" s="291"/>
      <c r="O60" s="80" t="s">
        <v>97</v>
      </c>
    </row>
    <row r="61" spans="1:15" ht="81" customHeight="1" thickBot="1">
      <c r="A61" s="487" t="s">
        <v>98</v>
      </c>
      <c r="B61" s="630" t="str">
        <f t="shared" si="2"/>
        <v>☆</v>
      </c>
      <c r="C61" s="631"/>
      <c r="D61" s="632"/>
      <c r="E61" s="198">
        <v>2.04</v>
      </c>
      <c r="F61" s="198">
        <v>2.21</v>
      </c>
      <c r="G61" s="102">
        <f t="shared" si="1"/>
        <v>0.16999999999999993</v>
      </c>
      <c r="H61" s="658" t="s">
        <v>272</v>
      </c>
      <c r="I61" s="659"/>
      <c r="J61" s="659"/>
      <c r="K61" s="659"/>
      <c r="L61" s="660"/>
      <c r="M61" s="290" t="s">
        <v>273</v>
      </c>
      <c r="N61" s="291">
        <v>44535</v>
      </c>
      <c r="O61" s="80" t="s">
        <v>98</v>
      </c>
    </row>
    <row r="62" spans="1:15" ht="75.599999999999994" customHeight="1" thickBot="1">
      <c r="A62" s="487" t="s">
        <v>99</v>
      </c>
      <c r="B62" s="630" t="str">
        <f t="shared" si="2"/>
        <v>☆</v>
      </c>
      <c r="C62" s="631"/>
      <c r="D62" s="632"/>
      <c r="E62" s="561">
        <v>7.73</v>
      </c>
      <c r="F62" s="561">
        <v>8.73</v>
      </c>
      <c r="G62" s="102">
        <f t="shared" si="1"/>
        <v>1</v>
      </c>
      <c r="H62" s="664"/>
      <c r="I62" s="665"/>
      <c r="J62" s="665"/>
      <c r="K62" s="665"/>
      <c r="L62" s="666"/>
      <c r="M62" s="290"/>
      <c r="N62" s="291"/>
      <c r="O62" s="80" t="s">
        <v>99</v>
      </c>
    </row>
    <row r="63" spans="1:15" ht="87" customHeight="1" thickBot="1">
      <c r="A63" s="487" t="s">
        <v>100</v>
      </c>
      <c r="B63" s="630" t="str">
        <f t="shared" si="2"/>
        <v>☆☆☆</v>
      </c>
      <c r="C63" s="631"/>
      <c r="D63" s="632"/>
      <c r="E63" s="197">
        <v>4.96</v>
      </c>
      <c r="F63" s="561">
        <v>7.96</v>
      </c>
      <c r="G63" s="102">
        <f t="shared" si="1"/>
        <v>3</v>
      </c>
      <c r="H63" s="658" t="s">
        <v>276</v>
      </c>
      <c r="I63" s="659"/>
      <c r="J63" s="659"/>
      <c r="K63" s="659"/>
      <c r="L63" s="660"/>
      <c r="M63" s="569" t="s">
        <v>277</v>
      </c>
      <c r="N63" s="291">
        <v>44534</v>
      </c>
      <c r="O63" s="80" t="s">
        <v>100</v>
      </c>
    </row>
    <row r="64" spans="1:15" ht="69" customHeight="1" thickBot="1">
      <c r="A64" s="487" t="s">
        <v>101</v>
      </c>
      <c r="B64" s="630" t="str">
        <f t="shared" si="2"/>
        <v>☆☆☆</v>
      </c>
      <c r="C64" s="631"/>
      <c r="D64" s="632"/>
      <c r="E64" s="561">
        <v>6.3</v>
      </c>
      <c r="F64" s="561">
        <v>9.02</v>
      </c>
      <c r="G64" s="102">
        <f t="shared" si="1"/>
        <v>2.7199999999999998</v>
      </c>
      <c r="H64" s="664"/>
      <c r="I64" s="665"/>
      <c r="J64" s="665"/>
      <c r="K64" s="665"/>
      <c r="L64" s="666"/>
      <c r="M64" s="290"/>
      <c r="N64" s="291"/>
      <c r="O64" s="80" t="s">
        <v>101</v>
      </c>
    </row>
    <row r="65" spans="1:18" ht="80.25" customHeight="1" thickBot="1">
      <c r="A65" s="487" t="s">
        <v>102</v>
      </c>
      <c r="B65" s="630" t="str">
        <f t="shared" si="2"/>
        <v>☆</v>
      </c>
      <c r="C65" s="631"/>
      <c r="D65" s="632"/>
      <c r="E65" s="561">
        <v>6.54</v>
      </c>
      <c r="F65" s="561">
        <v>7.68</v>
      </c>
      <c r="G65" s="102">
        <f t="shared" si="1"/>
        <v>1.1399999999999997</v>
      </c>
      <c r="H65" s="658"/>
      <c r="I65" s="659"/>
      <c r="J65" s="659"/>
      <c r="K65" s="659"/>
      <c r="L65" s="660"/>
      <c r="M65" s="258"/>
      <c r="N65" s="291"/>
      <c r="O65" s="80" t="s">
        <v>102</v>
      </c>
    </row>
    <row r="66" spans="1:18" ht="88.5" customHeight="1" thickBot="1">
      <c r="A66" s="487" t="s">
        <v>103</v>
      </c>
      <c r="B66" s="630" t="str">
        <f t="shared" si="2"/>
        <v>☆</v>
      </c>
      <c r="C66" s="631"/>
      <c r="D66" s="632"/>
      <c r="E66" s="197">
        <v>5.56</v>
      </c>
      <c r="F66" s="561">
        <v>6.61</v>
      </c>
      <c r="G66" s="102">
        <f t="shared" si="1"/>
        <v>1.0500000000000007</v>
      </c>
      <c r="H66" s="655"/>
      <c r="I66" s="656"/>
      <c r="J66" s="656"/>
      <c r="K66" s="656"/>
      <c r="L66" s="657"/>
      <c r="M66" s="488"/>
      <c r="N66" s="489"/>
      <c r="O66" s="80" t="s">
        <v>103</v>
      </c>
    </row>
    <row r="67" spans="1:18" ht="78.75" customHeight="1" thickBot="1">
      <c r="A67" s="487" t="s">
        <v>104</v>
      </c>
      <c r="B67" s="630" t="str">
        <f t="shared" si="2"/>
        <v>☆</v>
      </c>
      <c r="C67" s="631"/>
      <c r="D67" s="632"/>
      <c r="E67" s="197">
        <v>5.33</v>
      </c>
      <c r="F67" s="197">
        <v>5.67</v>
      </c>
      <c r="G67" s="102">
        <f t="shared" si="1"/>
        <v>0.33999999999999986</v>
      </c>
      <c r="H67" s="658"/>
      <c r="I67" s="659"/>
      <c r="J67" s="659"/>
      <c r="K67" s="659"/>
      <c r="L67" s="660"/>
      <c r="M67" s="290"/>
      <c r="N67" s="291"/>
      <c r="O67" s="80" t="s">
        <v>104</v>
      </c>
    </row>
    <row r="68" spans="1:18" ht="63" customHeight="1" thickBot="1">
      <c r="A68" s="494" t="s">
        <v>105</v>
      </c>
      <c r="B68" s="630" t="str">
        <f t="shared" si="2"/>
        <v>☆</v>
      </c>
      <c r="C68" s="631"/>
      <c r="D68" s="632"/>
      <c r="E68" s="197">
        <v>5.8</v>
      </c>
      <c r="F68" s="197">
        <v>5.81</v>
      </c>
      <c r="G68" s="102">
        <f t="shared" si="1"/>
        <v>9.9999999999997868E-3</v>
      </c>
      <c r="H68" s="655"/>
      <c r="I68" s="656"/>
      <c r="J68" s="656"/>
      <c r="K68" s="656"/>
      <c r="L68" s="657"/>
      <c r="M68" s="488"/>
      <c r="N68" s="489"/>
      <c r="O68" s="80" t="s">
        <v>105</v>
      </c>
    </row>
    <row r="69" spans="1:18" ht="72.75" customHeight="1" thickBot="1">
      <c r="A69" s="490" t="s">
        <v>106</v>
      </c>
      <c r="B69" s="630" t="str">
        <f t="shared" si="2"/>
        <v>☆</v>
      </c>
      <c r="C69" s="631"/>
      <c r="D69" s="632"/>
      <c r="E69" s="324">
        <v>1.1499999999999999</v>
      </c>
      <c r="F69" s="324">
        <v>1.53</v>
      </c>
      <c r="G69" s="102">
        <f t="shared" si="1"/>
        <v>0.38000000000000012</v>
      </c>
      <c r="H69" s="655"/>
      <c r="I69" s="656"/>
      <c r="J69" s="656"/>
      <c r="K69" s="656"/>
      <c r="L69" s="657"/>
      <c r="M69" s="488"/>
      <c r="N69" s="489"/>
      <c r="O69" s="80" t="s">
        <v>106</v>
      </c>
    </row>
    <row r="70" spans="1:18" ht="58.5" customHeight="1" thickBot="1">
      <c r="A70" s="497" t="s">
        <v>107</v>
      </c>
      <c r="B70" s="630" t="str">
        <f t="shared" si="2"/>
        <v>☆</v>
      </c>
      <c r="C70" s="631"/>
      <c r="D70" s="632"/>
      <c r="E70" s="197">
        <v>4.0599999999999996</v>
      </c>
      <c r="F70" s="197">
        <v>5.24</v>
      </c>
      <c r="G70" s="286">
        <f t="shared" si="1"/>
        <v>1.1800000000000006</v>
      </c>
      <c r="H70" s="698"/>
      <c r="I70" s="698"/>
      <c r="J70" s="698"/>
      <c r="K70" s="698"/>
      <c r="L70" s="699"/>
      <c r="M70" s="498"/>
      <c r="N70" s="499"/>
    </row>
    <row r="71" spans="1:18" ht="42.75" customHeight="1" thickBot="1">
      <c r="A71" s="500"/>
      <c r="B71" s="500"/>
      <c r="C71" s="500"/>
      <c r="D71" s="500"/>
      <c r="E71" s="700"/>
      <c r="F71" s="700"/>
      <c r="G71" s="700"/>
      <c r="H71" s="700"/>
      <c r="I71" s="700"/>
      <c r="J71" s="700"/>
      <c r="K71" s="700"/>
      <c r="L71" s="700"/>
      <c r="M71" s="80">
        <f>COUNTIF(E23:E69,"&gt;=10")</f>
        <v>0</v>
      </c>
      <c r="N71" s="80">
        <f>COUNTIF(F23:F69,"&gt;=10")</f>
        <v>0</v>
      </c>
      <c r="O71" s="80" t="s">
        <v>30</v>
      </c>
    </row>
    <row r="72" spans="1:18" ht="36.75" customHeight="1" thickBot="1">
      <c r="A72" s="103" t="s">
        <v>22</v>
      </c>
      <c r="B72" s="104"/>
      <c r="C72" s="176"/>
      <c r="D72" s="176"/>
      <c r="E72" s="701" t="s">
        <v>252</v>
      </c>
      <c r="F72" s="701"/>
      <c r="G72" s="701"/>
      <c r="H72" s="702" t="s">
        <v>282</v>
      </c>
      <c r="I72" s="703"/>
      <c r="J72" s="104" t="s">
        <v>283</v>
      </c>
      <c r="K72" s="105"/>
      <c r="L72" s="105"/>
      <c r="M72" s="106"/>
      <c r="N72" s="107"/>
    </row>
    <row r="73" spans="1:18" ht="36.75" customHeight="1" thickBot="1">
      <c r="A73" s="108"/>
      <c r="B73" s="501"/>
      <c r="C73" s="704" t="s">
        <v>108</v>
      </c>
      <c r="D73" s="705"/>
      <c r="E73" s="705"/>
      <c r="F73" s="706"/>
      <c r="G73" s="109">
        <f>+F70</f>
        <v>5.24</v>
      </c>
      <c r="H73" s="110" t="s">
        <v>109</v>
      </c>
      <c r="I73" s="707">
        <f>+G70</f>
        <v>1.1800000000000006</v>
      </c>
      <c r="J73" s="708"/>
      <c r="K73" s="502"/>
      <c r="L73" s="502"/>
      <c r="M73" s="503"/>
      <c r="N73" s="111"/>
    </row>
    <row r="74" spans="1:18" ht="36.75" customHeight="1" thickBot="1">
      <c r="A74" s="108"/>
      <c r="B74" s="501"/>
      <c r="C74" s="668" t="s">
        <v>110</v>
      </c>
      <c r="D74" s="669"/>
      <c r="E74" s="669"/>
      <c r="F74" s="670"/>
      <c r="G74" s="112">
        <f>+F35</f>
        <v>6.38</v>
      </c>
      <c r="H74" s="113" t="s">
        <v>109</v>
      </c>
      <c r="I74" s="671">
        <f>+G35</f>
        <v>1.4299999999999997</v>
      </c>
      <c r="J74" s="672"/>
      <c r="K74" s="502"/>
      <c r="L74" s="502"/>
      <c r="M74" s="503"/>
      <c r="N74" s="111"/>
      <c r="R74" s="570" t="s">
        <v>22</v>
      </c>
    </row>
    <row r="75" spans="1:18" ht="36.75" customHeight="1" thickBot="1">
      <c r="A75" s="108"/>
      <c r="B75" s="501"/>
      <c r="C75" s="673" t="s">
        <v>111</v>
      </c>
      <c r="D75" s="674"/>
      <c r="E75" s="674"/>
      <c r="F75" s="114" t="str">
        <f>VLOOKUP(G75,F:P,10,0)</f>
        <v>埼玉県</v>
      </c>
      <c r="G75" s="115">
        <f>MAX(F23:F70)</f>
        <v>9.09</v>
      </c>
      <c r="H75" s="675" t="s">
        <v>112</v>
      </c>
      <c r="I75" s="676"/>
      <c r="J75" s="676"/>
      <c r="K75" s="116">
        <f>+N71</f>
        <v>0</v>
      </c>
      <c r="L75" s="117" t="s">
        <v>113</v>
      </c>
      <c r="M75" s="118">
        <f>N71-M71</f>
        <v>0</v>
      </c>
      <c r="N75" s="111"/>
      <c r="R75" s="571"/>
    </row>
    <row r="76" spans="1:18" ht="36.75" customHeight="1" thickBot="1">
      <c r="A76" s="119"/>
      <c r="B76" s="120"/>
      <c r="C76" s="120"/>
      <c r="D76" s="120"/>
      <c r="E76" s="120"/>
      <c r="F76" s="120"/>
      <c r="G76" s="120"/>
      <c r="H76" s="120"/>
      <c r="I76" s="120"/>
      <c r="J76" s="120"/>
      <c r="K76" s="121"/>
      <c r="L76" s="121"/>
      <c r="M76" s="122"/>
      <c r="N76" s="123"/>
      <c r="R76" s="571"/>
    </row>
    <row r="77" spans="1:18" ht="30.75" customHeight="1">
      <c r="A77" s="158"/>
      <c r="B77" s="158"/>
      <c r="C77" s="158"/>
      <c r="D77" s="158"/>
      <c r="E77" s="158"/>
      <c r="F77" s="158"/>
      <c r="G77" s="158"/>
      <c r="H77" s="158"/>
      <c r="I77" s="158"/>
      <c r="J77" s="158"/>
      <c r="K77" s="504"/>
      <c r="L77" s="504"/>
      <c r="M77" s="505"/>
      <c r="N77" s="506"/>
      <c r="R77" s="572"/>
    </row>
    <row r="78" spans="1:18" ht="30.75" customHeight="1" thickBot="1">
      <c r="A78" s="507"/>
      <c r="B78" s="507"/>
      <c r="C78" s="507"/>
      <c r="D78" s="507"/>
      <c r="E78" s="507"/>
      <c r="F78" s="507"/>
      <c r="G78" s="507"/>
      <c r="H78" s="507"/>
      <c r="I78" s="507"/>
      <c r="J78" s="507"/>
      <c r="K78" s="508"/>
      <c r="L78" s="508"/>
      <c r="M78" s="509"/>
      <c r="N78" s="507"/>
    </row>
    <row r="79" spans="1:18" ht="24.75" customHeight="1" thickTop="1">
      <c r="A79" s="677">
        <v>2</v>
      </c>
      <c r="B79" s="680" t="s">
        <v>284</v>
      </c>
      <c r="C79" s="681"/>
      <c r="D79" s="681"/>
      <c r="E79" s="681"/>
      <c r="F79" s="682"/>
      <c r="G79" s="689" t="s">
        <v>285</v>
      </c>
      <c r="H79" s="690"/>
      <c r="I79" s="690"/>
      <c r="J79" s="690"/>
      <c r="K79" s="690"/>
      <c r="L79" s="690"/>
      <c r="M79" s="690"/>
      <c r="N79" s="691"/>
    </row>
    <row r="80" spans="1:18" ht="24.75" customHeight="1">
      <c r="A80" s="678"/>
      <c r="B80" s="683"/>
      <c r="C80" s="684"/>
      <c r="D80" s="684"/>
      <c r="E80" s="684"/>
      <c r="F80" s="685"/>
      <c r="G80" s="692"/>
      <c r="H80" s="693"/>
      <c r="I80" s="693"/>
      <c r="J80" s="693"/>
      <c r="K80" s="693"/>
      <c r="L80" s="693"/>
      <c r="M80" s="693"/>
      <c r="N80" s="694"/>
      <c r="O80" s="510" t="s">
        <v>30</v>
      </c>
      <c r="P80" s="510"/>
    </row>
    <row r="81" spans="1:16" ht="24.75" customHeight="1">
      <c r="A81" s="678"/>
      <c r="B81" s="683"/>
      <c r="C81" s="684"/>
      <c r="D81" s="684"/>
      <c r="E81" s="684"/>
      <c r="F81" s="685"/>
      <c r="G81" s="692"/>
      <c r="H81" s="693"/>
      <c r="I81" s="693"/>
      <c r="J81" s="693"/>
      <c r="K81" s="693"/>
      <c r="L81" s="693"/>
      <c r="M81" s="693"/>
      <c r="N81" s="694"/>
      <c r="O81" s="510" t="s">
        <v>22</v>
      </c>
      <c r="P81" s="510" t="s">
        <v>114</v>
      </c>
    </row>
    <row r="82" spans="1:16" ht="24.75" customHeight="1">
      <c r="A82" s="678"/>
      <c r="B82" s="683"/>
      <c r="C82" s="684"/>
      <c r="D82" s="684"/>
      <c r="E82" s="684"/>
      <c r="F82" s="685"/>
      <c r="G82" s="692"/>
      <c r="H82" s="693"/>
      <c r="I82" s="693"/>
      <c r="J82" s="693"/>
      <c r="K82" s="693"/>
      <c r="L82" s="693"/>
      <c r="M82" s="693"/>
      <c r="N82" s="694"/>
      <c r="O82" s="511"/>
      <c r="P82" s="510"/>
    </row>
    <row r="83" spans="1:16" ht="24.75" customHeight="1" thickBot="1">
      <c r="A83" s="679"/>
      <c r="B83" s="686"/>
      <c r="C83" s="687"/>
      <c r="D83" s="687"/>
      <c r="E83" s="687"/>
      <c r="F83" s="688"/>
      <c r="G83" s="695"/>
      <c r="H83" s="696"/>
      <c r="I83" s="696"/>
      <c r="J83" s="696"/>
      <c r="K83" s="696"/>
      <c r="L83" s="696"/>
      <c r="M83" s="696"/>
      <c r="N83" s="69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N14:N1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H65:L65"/>
    <mergeCell ref="B66:D66"/>
    <mergeCell ref="H66:L66"/>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H57:L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9"/>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7422E-18FD-4450-9462-D52B0FF813DF}">
  <dimension ref="A1:W71"/>
  <sheetViews>
    <sheetView view="pageBreakPreview" zoomScaleNormal="100" zoomScaleSheetLayoutView="100" workbookViewId="0">
      <selection activeCell="O63" sqref="O63"/>
    </sheetView>
  </sheetViews>
  <sheetFormatPr defaultColWidth="9" defaultRowHeight="13.2"/>
  <cols>
    <col min="1" max="1" width="9" style="592"/>
    <col min="2" max="2" width="36.109375" style="592" customWidth="1"/>
    <col min="3" max="3" width="13" style="592" customWidth="1"/>
    <col min="4" max="4" width="18.88671875" style="597" customWidth="1"/>
    <col min="5" max="5" width="16" style="592" customWidth="1"/>
    <col min="6" max="6" width="3" style="592" customWidth="1"/>
    <col min="7" max="7" width="10.88671875" style="592" customWidth="1"/>
    <col min="8" max="8" width="15.44140625" style="592" customWidth="1"/>
    <col min="9" max="9" width="13.109375" style="592" customWidth="1"/>
    <col min="10" max="10" width="3.33203125" style="592" customWidth="1"/>
    <col min="11" max="11" width="3.88671875" style="592" customWidth="1"/>
    <col min="12" max="16384" width="9" style="592"/>
  </cols>
  <sheetData>
    <row r="1" spans="1:23" ht="13.8" thickBot="1">
      <c r="A1" s="590"/>
      <c r="B1" s="590"/>
      <c r="C1" s="590"/>
      <c r="D1" s="591"/>
      <c r="E1" s="590"/>
      <c r="F1" s="590"/>
      <c r="G1" s="590"/>
      <c r="H1" s="590"/>
      <c r="I1" s="590"/>
      <c r="J1" s="590"/>
      <c r="K1" s="590"/>
      <c r="L1" s="590"/>
      <c r="M1" s="590"/>
      <c r="N1" s="590"/>
      <c r="O1" s="590"/>
      <c r="P1" s="590"/>
      <c r="Q1" s="590"/>
      <c r="R1" s="590"/>
      <c r="S1" s="590"/>
      <c r="T1" s="590"/>
      <c r="U1" s="590"/>
      <c r="V1" s="590"/>
      <c r="W1" s="590"/>
    </row>
    <row r="2" spans="1:23" ht="24" thickBot="1">
      <c r="A2" s="590"/>
      <c r="B2" s="709" t="s">
        <v>493</v>
      </c>
      <c r="C2" s="710"/>
      <c r="D2" s="711"/>
      <c r="E2" s="593" t="s">
        <v>494</v>
      </c>
      <c r="F2" s="590"/>
      <c r="G2" s="590"/>
      <c r="H2" s="590"/>
      <c r="I2" s="590"/>
      <c r="J2" s="590"/>
      <c r="K2" s="590"/>
      <c r="L2" s="590"/>
      <c r="M2" s="590"/>
      <c r="N2" s="590"/>
      <c r="O2" s="590"/>
      <c r="P2" s="590"/>
      <c r="Q2" s="590"/>
      <c r="R2" s="590"/>
      <c r="S2" s="590"/>
      <c r="T2" s="590"/>
      <c r="U2" s="590"/>
      <c r="V2" s="590"/>
      <c r="W2" s="590"/>
    </row>
    <row r="3" spans="1:23">
      <c r="A3" s="590"/>
      <c r="B3" s="712"/>
      <c r="C3" s="712"/>
      <c r="D3" s="712"/>
      <c r="E3" s="713"/>
      <c r="F3" s="713"/>
      <c r="G3" s="713"/>
      <c r="H3" s="713"/>
      <c r="I3" s="713"/>
      <c r="J3" s="713"/>
      <c r="K3" s="713"/>
      <c r="L3" s="590"/>
      <c r="M3" s="590"/>
      <c r="N3" s="590"/>
      <c r="O3" s="590"/>
      <c r="P3" s="590"/>
      <c r="Q3" s="590"/>
      <c r="R3" s="590"/>
      <c r="S3" s="590"/>
      <c r="T3" s="590"/>
      <c r="U3" s="590"/>
      <c r="V3" s="590"/>
      <c r="W3" s="590"/>
    </row>
    <row r="4" spans="1:23">
      <c r="A4" s="590"/>
      <c r="B4" s="590"/>
      <c r="C4" s="590"/>
      <c r="D4" s="590"/>
      <c r="E4" s="590"/>
      <c r="F4" s="590"/>
      <c r="G4" s="590"/>
      <c r="H4" s="590"/>
      <c r="I4" s="590"/>
      <c r="J4" s="590"/>
      <c r="K4" s="590"/>
      <c r="L4" s="590"/>
      <c r="M4" s="590"/>
      <c r="N4" s="590"/>
      <c r="O4" s="590"/>
      <c r="P4" s="590"/>
      <c r="Q4" s="590"/>
      <c r="R4" s="590"/>
      <c r="S4" s="590"/>
      <c r="T4" s="590"/>
      <c r="U4" s="590"/>
      <c r="V4" s="590"/>
      <c r="W4" s="590"/>
    </row>
    <row r="5" spans="1:23">
      <c r="A5" s="590"/>
      <c r="B5" s="590"/>
      <c r="C5" s="590"/>
      <c r="D5" s="590"/>
      <c r="E5" s="590"/>
      <c r="F5" s="590"/>
      <c r="G5" s="590"/>
      <c r="H5" s="590"/>
      <c r="I5" s="590"/>
      <c r="J5" s="590"/>
      <c r="K5" s="590"/>
      <c r="L5" s="590"/>
      <c r="M5" s="590"/>
      <c r="N5" s="590"/>
      <c r="O5" s="590"/>
      <c r="P5" s="590"/>
      <c r="Q5" s="590"/>
      <c r="R5" s="590"/>
      <c r="S5" s="590"/>
      <c r="T5" s="590"/>
      <c r="U5" s="590"/>
      <c r="V5" s="590"/>
      <c r="W5" s="590"/>
    </row>
    <row r="6" spans="1:23">
      <c r="A6" s="590"/>
      <c r="B6" s="590"/>
      <c r="C6" s="590"/>
      <c r="D6" s="591"/>
      <c r="E6" s="590"/>
      <c r="F6" s="590"/>
      <c r="G6" s="590"/>
      <c r="H6" s="590"/>
      <c r="I6" s="590"/>
      <c r="J6" s="590"/>
      <c r="K6" s="590"/>
      <c r="L6" s="590"/>
      <c r="M6" s="590"/>
    </row>
    <row r="7" spans="1:23" ht="13.8">
      <c r="A7" s="590"/>
      <c r="B7" s="594"/>
      <c r="C7" s="590"/>
      <c r="D7" s="591"/>
      <c r="E7" s="590"/>
      <c r="F7" s="590"/>
      <c r="G7" s="590"/>
      <c r="H7" s="590"/>
      <c r="I7" s="590"/>
      <c r="J7" s="590"/>
      <c r="K7" s="590"/>
      <c r="L7" s="590"/>
      <c r="M7" s="590"/>
    </row>
    <row r="8" spans="1:23" ht="13.8">
      <c r="A8" s="590"/>
      <c r="B8" s="594"/>
      <c r="C8" s="590"/>
      <c r="D8" s="591"/>
      <c r="E8" s="590"/>
      <c r="F8" s="590"/>
      <c r="G8" s="590"/>
      <c r="H8" s="590"/>
      <c r="I8" s="590"/>
      <c r="J8" s="590"/>
      <c r="K8" s="590"/>
      <c r="L8" s="590"/>
      <c r="M8" s="590"/>
    </row>
    <row r="9" spans="1:23" ht="13.8">
      <c r="A9" s="590"/>
      <c r="B9" s="594"/>
      <c r="C9" s="590"/>
      <c r="D9" s="591"/>
      <c r="E9" s="590"/>
      <c r="F9" s="590"/>
      <c r="G9" s="590"/>
      <c r="H9" s="590"/>
      <c r="I9" s="590"/>
      <c r="J9" s="590"/>
      <c r="K9" s="590"/>
      <c r="L9" s="590"/>
      <c r="M9" s="590"/>
    </row>
    <row r="10" spans="1:23" ht="13.8">
      <c r="A10" s="590"/>
      <c r="B10" s="594"/>
      <c r="C10" s="590"/>
      <c r="D10" s="591"/>
      <c r="E10" s="590"/>
      <c r="F10" s="590"/>
      <c r="G10" s="590"/>
      <c r="H10" s="590"/>
      <c r="I10" s="590"/>
      <c r="J10" s="590"/>
      <c r="K10" s="590"/>
      <c r="L10" s="590"/>
      <c r="M10" s="590"/>
    </row>
    <row r="11" spans="1:23" ht="13.8">
      <c r="A11" s="590"/>
      <c r="B11" s="594"/>
      <c r="C11" s="590"/>
      <c r="D11" s="591"/>
      <c r="E11" s="590"/>
      <c r="F11" s="590"/>
      <c r="G11" s="590"/>
      <c r="H11" s="590"/>
      <c r="I11" s="590"/>
      <c r="J11" s="590"/>
      <c r="K11" s="590"/>
      <c r="L11" s="590"/>
      <c r="M11" s="590"/>
    </row>
    <row r="12" spans="1:23" ht="13.8">
      <c r="A12" s="590"/>
      <c r="B12" s="594"/>
      <c r="C12" s="590"/>
      <c r="D12" s="591"/>
      <c r="E12" s="590"/>
      <c r="F12" s="590"/>
      <c r="G12" s="590"/>
      <c r="H12" s="590"/>
      <c r="I12" s="590"/>
      <c r="J12" s="590"/>
      <c r="K12" s="590"/>
      <c r="L12" s="590"/>
      <c r="M12" s="590"/>
    </row>
    <row r="13" spans="1:23" ht="13.8">
      <c r="A13" s="590"/>
      <c r="B13" s="594"/>
      <c r="C13" s="590"/>
      <c r="D13" s="591"/>
      <c r="E13" s="590"/>
      <c r="F13" s="590"/>
      <c r="G13" s="590"/>
      <c r="H13" s="590"/>
      <c r="I13" s="590"/>
      <c r="J13" s="590"/>
      <c r="K13" s="590"/>
      <c r="L13" s="590"/>
      <c r="M13" s="590"/>
    </row>
    <row r="14" spans="1:23" ht="13.8">
      <c r="A14" s="590"/>
      <c r="B14" s="594"/>
      <c r="C14" s="590"/>
      <c r="D14" s="591"/>
      <c r="E14" s="590"/>
      <c r="F14" s="590"/>
      <c r="G14" s="590"/>
      <c r="H14" s="590"/>
      <c r="I14" s="590"/>
      <c r="J14" s="590"/>
      <c r="K14" s="590"/>
      <c r="L14" s="590"/>
      <c r="M14" s="590"/>
    </row>
    <row r="15" spans="1:23">
      <c r="A15" s="590"/>
      <c r="B15" s="590"/>
      <c r="C15" s="590"/>
      <c r="D15" s="591"/>
      <c r="E15" s="590"/>
      <c r="F15" s="590"/>
      <c r="G15" s="590"/>
      <c r="H15" s="590"/>
      <c r="I15" s="590"/>
      <c r="J15" s="590"/>
      <c r="K15" s="590"/>
      <c r="L15" s="590"/>
      <c r="M15" s="590"/>
    </row>
    <row r="16" spans="1:23" ht="13.8">
      <c r="A16" s="590"/>
      <c r="B16" s="594"/>
      <c r="C16" s="590"/>
      <c r="D16" s="591"/>
      <c r="E16" s="590"/>
      <c r="F16" s="590"/>
      <c r="G16" s="590"/>
      <c r="H16" s="590"/>
      <c r="I16" s="590"/>
      <c r="J16" s="590"/>
      <c r="K16" s="590"/>
      <c r="L16" s="590"/>
      <c r="M16" s="590"/>
    </row>
    <row r="17" spans="1:13" ht="13.8">
      <c r="A17" s="590"/>
      <c r="B17" s="594"/>
      <c r="C17" s="590"/>
      <c r="D17" s="591"/>
      <c r="E17" s="590"/>
      <c r="F17" s="590"/>
      <c r="G17" s="590"/>
      <c r="H17" s="590"/>
      <c r="I17" s="590"/>
      <c r="J17" s="590"/>
      <c r="K17" s="590"/>
      <c r="L17" s="590"/>
      <c r="M17" s="590"/>
    </row>
    <row r="18" spans="1:13" ht="13.8">
      <c r="A18" s="590"/>
      <c r="B18" s="594"/>
      <c r="C18" s="590"/>
      <c r="D18" s="591"/>
      <c r="E18" s="590"/>
      <c r="F18" s="590"/>
      <c r="G18" s="590"/>
      <c r="H18" s="590"/>
      <c r="I18" s="590"/>
      <c r="J18" s="590"/>
      <c r="K18" s="590"/>
      <c r="L18" s="590"/>
      <c r="M18" s="590"/>
    </row>
    <row r="19" spans="1:13" ht="13.8">
      <c r="A19" s="590"/>
      <c r="B19" s="594"/>
      <c r="C19" s="590"/>
      <c r="D19" s="591"/>
      <c r="E19" s="590"/>
      <c r="F19" s="590"/>
      <c r="G19" s="590"/>
      <c r="H19" s="590"/>
      <c r="I19" s="590"/>
      <c r="J19" s="590"/>
      <c r="K19" s="590"/>
      <c r="L19" s="590"/>
      <c r="M19" s="590"/>
    </row>
    <row r="20" spans="1:13" ht="13.8">
      <c r="A20" s="590"/>
      <c r="B20" s="594"/>
      <c r="C20" s="590"/>
      <c r="D20" s="591"/>
      <c r="E20" s="590"/>
      <c r="F20" s="590"/>
      <c r="G20" s="590"/>
      <c r="H20" s="590"/>
      <c r="I20" s="590"/>
      <c r="J20" s="590"/>
      <c r="K20" s="590"/>
      <c r="L20" s="590"/>
      <c r="M20" s="590"/>
    </row>
    <row r="21" spans="1:13" ht="13.8">
      <c r="A21" s="590"/>
      <c r="B21" s="594"/>
      <c r="C21" s="590"/>
      <c r="D21" s="591"/>
      <c r="E21" s="590"/>
      <c r="F21" s="590"/>
      <c r="G21" s="590"/>
      <c r="H21" s="590"/>
      <c r="I21" s="590"/>
      <c r="J21" s="590"/>
      <c r="K21" s="590"/>
      <c r="L21" s="590"/>
      <c r="M21" s="590"/>
    </row>
    <row r="22" spans="1:13" ht="13.8">
      <c r="A22" s="590"/>
      <c r="B22" s="594"/>
      <c r="C22" s="590"/>
      <c r="D22" s="591"/>
      <c r="E22" s="590"/>
      <c r="F22" s="590"/>
      <c r="G22" s="590"/>
      <c r="H22" s="590"/>
      <c r="I22" s="590"/>
      <c r="J22" s="590"/>
      <c r="K22" s="590"/>
      <c r="L22" s="590"/>
      <c r="M22" s="590"/>
    </row>
    <row r="23" spans="1:13" ht="13.8">
      <c r="A23" s="590"/>
      <c r="B23" s="594"/>
      <c r="C23" s="590"/>
      <c r="D23" s="591"/>
      <c r="E23" s="590"/>
      <c r="F23" s="590"/>
      <c r="G23" s="590"/>
      <c r="H23" s="590"/>
      <c r="I23" s="590"/>
      <c r="J23" s="590"/>
      <c r="K23" s="590"/>
      <c r="L23" s="590"/>
      <c r="M23" s="590"/>
    </row>
    <row r="24" spans="1:13" ht="13.8">
      <c r="A24" s="590"/>
      <c r="B24" s="594"/>
      <c r="C24" s="590"/>
      <c r="D24" s="591"/>
      <c r="E24" s="590"/>
      <c r="F24" s="590"/>
      <c r="G24" s="590"/>
      <c r="H24" s="590"/>
      <c r="I24" s="590"/>
      <c r="J24" s="590"/>
      <c r="K24" s="590"/>
      <c r="L24" s="590"/>
      <c r="M24" s="590"/>
    </row>
    <row r="25" spans="1:13" ht="13.8">
      <c r="A25" s="590"/>
      <c r="B25" s="594"/>
      <c r="C25" s="590"/>
      <c r="D25" s="591"/>
      <c r="E25" s="590"/>
      <c r="F25" s="590"/>
      <c r="G25" s="590"/>
      <c r="H25" s="590"/>
      <c r="I25" s="590"/>
      <c r="J25" s="590"/>
      <c r="K25" s="590"/>
      <c r="L25" s="590"/>
      <c r="M25" s="590"/>
    </row>
    <row r="26" spans="1:13" ht="13.8">
      <c r="A26" s="590"/>
      <c r="B26" s="594"/>
      <c r="C26" s="590"/>
      <c r="D26" s="591"/>
      <c r="E26" s="590"/>
      <c r="F26" s="590"/>
      <c r="G26" s="590"/>
      <c r="H26" s="590"/>
      <c r="I26" s="590"/>
      <c r="J26" s="590"/>
      <c r="K26" s="590"/>
      <c r="L26" s="590"/>
      <c r="M26" s="590"/>
    </row>
    <row r="27" spans="1:13" ht="13.8">
      <c r="A27" s="590"/>
      <c r="B27" s="594"/>
      <c r="C27" s="590"/>
      <c r="D27" s="591"/>
      <c r="E27" s="590"/>
      <c r="F27" s="590"/>
      <c r="G27" s="590"/>
      <c r="H27" s="590"/>
      <c r="I27" s="590"/>
      <c r="J27" s="590"/>
      <c r="K27" s="590"/>
      <c r="L27" s="590"/>
      <c r="M27" s="590"/>
    </row>
    <row r="28" spans="1:13" ht="13.8">
      <c r="A28" s="590"/>
      <c r="B28" s="594"/>
      <c r="C28" s="590"/>
      <c r="D28" s="591"/>
      <c r="E28" s="590"/>
      <c r="F28" s="590"/>
      <c r="G28" s="590"/>
      <c r="H28" s="590"/>
      <c r="I28" s="590"/>
      <c r="J28" s="590"/>
      <c r="K28" s="590"/>
      <c r="L28" s="590"/>
      <c r="M28" s="590"/>
    </row>
    <row r="29" spans="1:13" ht="13.8">
      <c r="A29" s="590"/>
      <c r="B29" s="594"/>
      <c r="C29" s="590"/>
      <c r="D29" s="591"/>
      <c r="E29" s="590"/>
      <c r="F29" s="590"/>
      <c r="G29" s="590"/>
      <c r="H29" s="590"/>
      <c r="I29" s="590"/>
      <c r="J29" s="590"/>
      <c r="K29" s="590"/>
      <c r="L29" s="590"/>
      <c r="M29" s="590"/>
    </row>
    <row r="30" spans="1:13" ht="13.8">
      <c r="A30" s="590"/>
      <c r="B30" s="594"/>
      <c r="C30" s="590"/>
      <c r="D30" s="591"/>
      <c r="E30" s="590"/>
      <c r="F30" s="590"/>
      <c r="G30" s="590"/>
      <c r="H30" s="590"/>
      <c r="I30" s="590"/>
      <c r="J30" s="590"/>
      <c r="K30" s="590"/>
      <c r="L30" s="590"/>
      <c r="M30" s="590"/>
    </row>
    <row r="31" spans="1:13">
      <c r="A31" s="590"/>
      <c r="B31" s="590"/>
      <c r="C31" s="590"/>
      <c r="D31" s="591"/>
      <c r="E31" s="590"/>
      <c r="F31" s="590"/>
      <c r="G31" s="590"/>
      <c r="H31" s="590"/>
      <c r="I31" s="590"/>
      <c r="J31" s="590"/>
      <c r="K31" s="590"/>
      <c r="L31" s="590"/>
      <c r="M31" s="590"/>
    </row>
    <row r="32" spans="1:13">
      <c r="A32" s="590"/>
      <c r="B32" s="590"/>
      <c r="C32" s="590"/>
      <c r="D32" s="591"/>
      <c r="E32" s="590"/>
      <c r="F32" s="590"/>
      <c r="G32" s="590"/>
      <c r="H32" s="590"/>
      <c r="I32" s="590"/>
      <c r="J32" s="590"/>
      <c r="K32" s="590"/>
      <c r="L32" s="590"/>
      <c r="M32" s="590"/>
    </row>
    <row r="33" spans="1:13">
      <c r="A33" s="590"/>
      <c r="B33" s="590"/>
      <c r="C33" s="590"/>
      <c r="D33" s="591"/>
      <c r="E33" s="590"/>
      <c r="F33" s="590"/>
      <c r="G33" s="590"/>
      <c r="H33" s="590"/>
      <c r="I33" s="590"/>
      <c r="J33" s="590"/>
      <c r="K33" s="590"/>
      <c r="L33" s="590"/>
      <c r="M33" s="590"/>
    </row>
    <row r="34" spans="1:13">
      <c r="A34" s="590"/>
      <c r="B34" s="590"/>
      <c r="C34" s="590"/>
      <c r="D34" s="591"/>
      <c r="E34" s="590"/>
      <c r="F34" s="590"/>
      <c r="G34" s="590"/>
      <c r="H34" s="590"/>
      <c r="I34" s="590"/>
      <c r="J34" s="590"/>
      <c r="K34" s="590"/>
      <c r="L34" s="590"/>
      <c r="M34" s="590"/>
    </row>
    <row r="35" spans="1:13">
      <c r="A35" s="590"/>
      <c r="B35" s="590"/>
      <c r="C35" s="590"/>
      <c r="D35" s="591"/>
      <c r="E35" s="590"/>
      <c r="F35" s="590"/>
      <c r="G35" s="590"/>
      <c r="H35" s="590"/>
      <c r="I35" s="590"/>
      <c r="J35" s="590"/>
      <c r="K35" s="590"/>
      <c r="L35" s="590"/>
      <c r="M35" s="590"/>
    </row>
    <row r="36" spans="1:13">
      <c r="A36" s="590"/>
      <c r="B36" s="590"/>
      <c r="C36" s="590"/>
      <c r="D36" s="591"/>
      <c r="E36" s="590"/>
      <c r="F36" s="590"/>
      <c r="G36" s="590"/>
      <c r="H36" s="590"/>
      <c r="I36" s="590"/>
      <c r="J36" s="590"/>
      <c r="K36" s="590"/>
      <c r="L36" s="590"/>
      <c r="M36" s="590"/>
    </row>
    <row r="37" spans="1:13">
      <c r="A37" s="590"/>
      <c r="B37" s="590"/>
      <c r="C37" s="590"/>
      <c r="D37" s="591"/>
      <c r="E37" s="590"/>
      <c r="F37" s="590"/>
      <c r="G37" s="590"/>
      <c r="H37" s="590"/>
      <c r="I37" s="590"/>
      <c r="J37" s="590"/>
      <c r="K37" s="590"/>
      <c r="L37" s="590"/>
      <c r="M37" s="590"/>
    </row>
    <row r="38" spans="1:13">
      <c r="A38" s="590"/>
      <c r="B38" s="590"/>
      <c r="C38" s="590"/>
      <c r="D38" s="591"/>
      <c r="E38" s="590"/>
      <c r="F38" s="590"/>
      <c r="G38" s="590"/>
      <c r="H38" s="590"/>
      <c r="I38" s="590"/>
      <c r="J38" s="590"/>
      <c r="K38" s="590"/>
      <c r="L38" s="590"/>
      <c r="M38" s="590"/>
    </row>
    <row r="39" spans="1:13">
      <c r="A39" s="590"/>
      <c r="B39" s="590"/>
      <c r="C39" s="590"/>
      <c r="D39" s="591"/>
      <c r="E39" s="590"/>
      <c r="F39" s="590"/>
      <c r="G39" s="590"/>
      <c r="H39" s="590"/>
      <c r="I39" s="590"/>
      <c r="J39" s="590"/>
      <c r="K39" s="590"/>
      <c r="L39" s="590"/>
      <c r="M39" s="590"/>
    </row>
    <row r="40" spans="1:13">
      <c r="A40" s="590"/>
      <c r="B40" s="590"/>
      <c r="C40" s="590"/>
      <c r="D40" s="591"/>
      <c r="E40" s="590"/>
      <c r="F40" s="590"/>
      <c r="G40" s="590"/>
      <c r="H40" s="590"/>
      <c r="I40" s="590"/>
      <c r="J40" s="590"/>
      <c r="K40" s="590"/>
      <c r="L40" s="590"/>
      <c r="M40" s="590"/>
    </row>
    <row r="41" spans="1:13">
      <c r="A41" s="590"/>
      <c r="B41" s="590"/>
      <c r="C41" s="590"/>
      <c r="D41" s="591"/>
      <c r="E41" s="590"/>
      <c r="F41" s="590"/>
      <c r="G41" s="590"/>
      <c r="H41" s="590"/>
      <c r="I41" s="590"/>
      <c r="J41" s="590"/>
      <c r="K41" s="590"/>
      <c r="L41" s="590"/>
      <c r="M41" s="590"/>
    </row>
    <row r="42" spans="1:13">
      <c r="A42" s="590"/>
      <c r="B42" s="590"/>
      <c r="C42" s="590"/>
      <c r="D42" s="591"/>
      <c r="E42" s="590"/>
      <c r="F42" s="590"/>
      <c r="G42" s="590"/>
      <c r="H42" s="590"/>
      <c r="I42" s="590"/>
      <c r="J42" s="590"/>
      <c r="K42" s="590"/>
      <c r="L42" s="590"/>
      <c r="M42" s="590"/>
    </row>
    <row r="43" spans="1:13">
      <c r="A43" s="590"/>
      <c r="B43" s="590"/>
      <c r="C43" s="590"/>
      <c r="D43" s="591"/>
      <c r="E43" s="590"/>
      <c r="F43" s="590"/>
      <c r="G43" s="590"/>
      <c r="H43" s="590"/>
      <c r="I43" s="590"/>
      <c r="J43" s="590"/>
      <c r="K43" s="590"/>
      <c r="L43" s="590"/>
      <c r="M43" s="590"/>
    </row>
    <row r="44" spans="1:13">
      <c r="A44" s="590"/>
      <c r="B44" s="590"/>
      <c r="C44" s="590"/>
      <c r="D44" s="591"/>
      <c r="E44" s="590"/>
      <c r="F44" s="590"/>
      <c r="G44" s="590"/>
      <c r="H44" s="590"/>
      <c r="I44" s="590"/>
      <c r="J44" s="590"/>
      <c r="K44" s="590"/>
      <c r="L44" s="590"/>
      <c r="M44" s="590"/>
    </row>
    <row r="45" spans="1:13">
      <c r="A45" s="590"/>
      <c r="B45" s="590"/>
      <c r="C45" s="590"/>
      <c r="D45" s="591"/>
      <c r="E45" s="590"/>
      <c r="F45" s="590"/>
      <c r="G45" s="590"/>
      <c r="H45" s="590"/>
      <c r="I45" s="590"/>
      <c r="J45" s="590"/>
      <c r="K45" s="590"/>
      <c r="L45" s="590"/>
      <c r="M45" s="590"/>
    </row>
    <row r="46" spans="1:13">
      <c r="A46" s="590"/>
      <c r="B46" s="590"/>
      <c r="C46" s="590"/>
      <c r="D46" s="591"/>
      <c r="E46" s="590"/>
      <c r="F46" s="590"/>
      <c r="G46" s="590"/>
      <c r="H46" s="590"/>
      <c r="I46" s="590"/>
      <c r="J46" s="590"/>
      <c r="K46" s="590"/>
      <c r="L46" s="590"/>
      <c r="M46" s="590"/>
    </row>
    <row r="47" spans="1:13">
      <c r="A47" s="590"/>
      <c r="B47" s="590"/>
      <c r="C47" s="590"/>
      <c r="D47" s="591"/>
      <c r="E47" s="590"/>
      <c r="F47" s="590"/>
      <c r="G47" s="590"/>
      <c r="H47" s="590"/>
      <c r="I47" s="590"/>
      <c r="J47" s="590"/>
      <c r="K47" s="590"/>
      <c r="L47" s="590"/>
      <c r="M47" s="590"/>
    </row>
    <row r="48" spans="1:13">
      <c r="A48" s="590"/>
      <c r="B48" s="590"/>
      <c r="C48" s="590"/>
      <c r="D48" s="591"/>
      <c r="E48" s="590"/>
      <c r="F48" s="590"/>
      <c r="G48" s="590"/>
      <c r="H48" s="590"/>
      <c r="I48" s="590"/>
      <c r="J48" s="590"/>
      <c r="K48" s="590"/>
      <c r="L48" s="590"/>
      <c r="M48" s="590"/>
    </row>
    <row r="49" spans="1:13">
      <c r="A49" s="590"/>
      <c r="B49" s="590"/>
      <c r="C49" s="590"/>
      <c r="D49" s="591"/>
      <c r="E49" s="590"/>
      <c r="F49" s="590"/>
      <c r="G49" s="590"/>
      <c r="H49" s="590"/>
      <c r="I49" s="590"/>
      <c r="J49" s="590"/>
      <c r="K49" s="590"/>
      <c r="L49" s="590"/>
      <c r="M49" s="590"/>
    </row>
    <row r="50" spans="1:13">
      <c r="A50" s="590"/>
      <c r="B50" s="590"/>
      <c r="C50" s="590"/>
      <c r="D50" s="591"/>
      <c r="E50" s="590"/>
      <c r="F50" s="590"/>
      <c r="G50" s="590"/>
      <c r="H50" s="590"/>
      <c r="I50" s="590"/>
      <c r="J50" s="590"/>
      <c r="K50" s="590"/>
      <c r="L50" s="590"/>
      <c r="M50" s="590"/>
    </row>
    <row r="51" spans="1:13">
      <c r="A51" s="590"/>
      <c r="B51" s="590"/>
      <c r="C51" s="590"/>
      <c r="D51" s="591"/>
      <c r="E51" s="590"/>
      <c r="F51" s="590"/>
      <c r="G51" s="590"/>
      <c r="H51" s="590"/>
      <c r="I51" s="590"/>
      <c r="J51" s="590"/>
      <c r="K51" s="590"/>
      <c r="L51" s="590"/>
      <c r="M51" s="590"/>
    </row>
    <row r="52" spans="1:13">
      <c r="A52" s="590"/>
      <c r="B52" s="590"/>
      <c r="C52" s="590"/>
      <c r="D52" s="591"/>
      <c r="E52" s="590"/>
      <c r="F52" s="590"/>
      <c r="G52" s="590"/>
      <c r="H52" s="590"/>
      <c r="I52" s="590"/>
      <c r="J52" s="590"/>
      <c r="K52" s="590"/>
      <c r="L52" s="590"/>
      <c r="M52" s="590"/>
    </row>
    <row r="53" spans="1:13">
      <c r="A53" s="590"/>
      <c r="B53" s="590"/>
      <c r="C53" s="590"/>
      <c r="D53" s="591"/>
      <c r="E53" s="590"/>
      <c r="F53" s="590"/>
      <c r="G53" s="590"/>
      <c r="H53" s="590"/>
      <c r="I53" s="590"/>
      <c r="J53" s="590"/>
      <c r="K53" s="590"/>
      <c r="L53" s="590"/>
      <c r="M53" s="590"/>
    </row>
    <row r="54" spans="1:13">
      <c r="A54" s="590"/>
      <c r="B54" s="590"/>
      <c r="C54" s="590"/>
      <c r="D54" s="591"/>
      <c r="E54" s="590"/>
      <c r="F54" s="590"/>
      <c r="G54" s="590"/>
      <c r="H54" s="590"/>
      <c r="I54" s="590"/>
      <c r="J54" s="590"/>
      <c r="K54" s="590"/>
      <c r="L54" s="590"/>
      <c r="M54" s="590"/>
    </row>
    <row r="55" spans="1:13">
      <c r="A55" s="590"/>
      <c r="B55" s="590"/>
      <c r="C55" s="590"/>
      <c r="D55" s="591"/>
      <c r="E55" s="590"/>
      <c r="F55" s="590"/>
      <c r="G55" s="590"/>
      <c r="H55" s="590"/>
      <c r="I55" s="590"/>
      <c r="J55" s="590"/>
      <c r="K55" s="590"/>
      <c r="L55" s="590"/>
      <c r="M55" s="590"/>
    </row>
    <row r="56" spans="1:13">
      <c r="A56" s="590"/>
      <c r="B56" s="590"/>
      <c r="C56" s="590"/>
      <c r="D56" s="591"/>
      <c r="E56" s="590"/>
      <c r="F56" s="590"/>
      <c r="G56" s="590"/>
      <c r="H56" s="590"/>
      <c r="I56" s="590"/>
      <c r="J56" s="590"/>
      <c r="K56" s="590"/>
      <c r="L56" s="590"/>
      <c r="M56" s="590"/>
    </row>
    <row r="57" spans="1:13">
      <c r="A57" s="590"/>
      <c r="B57" s="590"/>
      <c r="C57" s="590"/>
      <c r="D57" s="591"/>
      <c r="E57" s="590"/>
      <c r="F57" s="590"/>
      <c r="G57" s="590"/>
      <c r="H57" s="590"/>
      <c r="I57" s="590"/>
      <c r="J57" s="590"/>
      <c r="K57" s="590"/>
      <c r="L57" s="590"/>
      <c r="M57" s="590"/>
    </row>
    <row r="58" spans="1:13">
      <c r="A58" s="590"/>
      <c r="B58" s="590"/>
      <c r="C58" s="590"/>
      <c r="D58" s="591"/>
      <c r="E58" s="590"/>
      <c r="F58" s="590"/>
      <c r="G58" s="590"/>
      <c r="H58" s="590"/>
      <c r="I58" s="590"/>
      <c r="J58" s="590"/>
      <c r="K58" s="590"/>
      <c r="L58" s="590"/>
      <c r="M58" s="590"/>
    </row>
    <row r="59" spans="1:13">
      <c r="A59" s="590"/>
      <c r="B59" s="590"/>
      <c r="C59" s="590"/>
      <c r="D59" s="591"/>
      <c r="E59" s="590"/>
      <c r="F59" s="590"/>
      <c r="G59" s="590"/>
      <c r="H59" s="590"/>
      <c r="I59" s="590"/>
      <c r="J59" s="590"/>
      <c r="K59" s="590"/>
      <c r="L59" s="590"/>
      <c r="M59" s="590"/>
    </row>
    <row r="60" spans="1:13">
      <c r="A60" s="590"/>
      <c r="B60" s="590"/>
      <c r="C60" s="590"/>
      <c r="D60" s="591"/>
      <c r="E60" s="590"/>
      <c r="F60" s="590"/>
      <c r="G60" s="590"/>
      <c r="H60" s="590"/>
      <c r="I60" s="590"/>
      <c r="J60" s="590"/>
      <c r="K60" s="590"/>
      <c r="L60" s="590"/>
      <c r="M60" s="590"/>
    </row>
    <row r="61" spans="1:13">
      <c r="A61" s="590"/>
      <c r="B61" s="590"/>
      <c r="C61" s="590"/>
      <c r="D61" s="591"/>
      <c r="E61" s="590"/>
      <c r="F61" s="590"/>
      <c r="G61" s="590"/>
      <c r="H61" s="590"/>
      <c r="I61" s="590"/>
      <c r="J61" s="590"/>
      <c r="K61" s="590"/>
      <c r="L61" s="590"/>
      <c r="M61" s="590"/>
    </row>
    <row r="62" spans="1:13">
      <c r="A62" s="590"/>
      <c r="B62" s="590"/>
      <c r="C62" s="590"/>
      <c r="D62" s="591"/>
      <c r="E62" s="590"/>
      <c r="F62" s="590"/>
      <c r="G62" s="590"/>
      <c r="H62" s="590"/>
      <c r="I62" s="590"/>
      <c r="J62" s="590"/>
      <c r="K62" s="590"/>
      <c r="L62" s="590"/>
      <c r="M62" s="590"/>
    </row>
    <row r="63" spans="1:13">
      <c r="A63" s="590"/>
      <c r="B63" s="590"/>
      <c r="C63" s="590"/>
      <c r="D63" s="591"/>
      <c r="E63" s="590"/>
      <c r="F63" s="590"/>
      <c r="G63" s="590"/>
      <c r="H63" s="590"/>
      <c r="I63" s="590"/>
      <c r="J63" s="590"/>
      <c r="K63" s="590"/>
      <c r="L63" s="590"/>
      <c r="M63" s="590"/>
    </row>
    <row r="64" spans="1:13">
      <c r="A64" s="590"/>
      <c r="B64" s="590"/>
      <c r="C64" s="590"/>
      <c r="D64" s="591"/>
      <c r="E64" s="590"/>
      <c r="F64" s="590"/>
      <c r="G64" s="590"/>
      <c r="H64" s="590"/>
      <c r="I64" s="590"/>
      <c r="J64" s="590"/>
      <c r="K64" s="590"/>
      <c r="L64" s="590"/>
      <c r="M64" s="590"/>
    </row>
    <row r="65" spans="1:13" ht="16.2">
      <c r="A65" s="590"/>
      <c r="B65" s="595" t="s">
        <v>495</v>
      </c>
      <c r="C65" s="595"/>
      <c r="D65" s="596"/>
      <c r="E65" s="590"/>
      <c r="F65" s="590"/>
      <c r="G65" s="590"/>
      <c r="H65" s="590"/>
      <c r="I65" s="590"/>
      <c r="J65" s="590"/>
      <c r="K65" s="590"/>
      <c r="L65" s="590"/>
      <c r="M65" s="590"/>
    </row>
    <row r="66" spans="1:13">
      <c r="A66" s="590"/>
      <c r="B66" s="590"/>
      <c r="C66" s="590"/>
      <c r="D66" s="591"/>
      <c r="E66" s="590"/>
      <c r="F66" s="590"/>
      <c r="G66" s="590"/>
      <c r="H66" s="590"/>
      <c r="I66" s="590"/>
      <c r="J66" s="590"/>
      <c r="K66" s="590"/>
      <c r="L66" s="590"/>
      <c r="M66" s="590"/>
    </row>
    <row r="71" spans="1:13">
      <c r="D71" s="597" t="s">
        <v>30</v>
      </c>
    </row>
  </sheetData>
  <mergeCells count="2">
    <mergeCell ref="B2:D2"/>
    <mergeCell ref="B3:K3"/>
  </mergeCells>
  <phoneticPr fontId="109"/>
  <pageMargins left="0.7" right="0.7" top="0.75" bottom="0.75" header="0.3" footer="0.3"/>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82"/>
  <sheetViews>
    <sheetView topLeftCell="B1" zoomScale="75" zoomScaleNormal="75" workbookViewId="0">
      <selection activeCell="P3" sqref="P3"/>
    </sheetView>
  </sheetViews>
  <sheetFormatPr defaultColWidth="8.88671875" defaultRowHeight="14.4"/>
  <cols>
    <col min="1" max="1" width="12.77734375" style="152" customWidth="1"/>
    <col min="2" max="2" width="25" style="205" customWidth="1"/>
    <col min="3" max="3" width="9.109375" style="205" customWidth="1"/>
    <col min="4" max="4" width="23" style="205" customWidth="1"/>
    <col min="5" max="5" width="19.44140625" style="205" customWidth="1"/>
    <col min="6" max="6" width="12.21875" style="205" customWidth="1"/>
    <col min="7" max="7" width="14.77734375" style="205" customWidth="1"/>
    <col min="8" max="8" width="20.88671875" style="205" customWidth="1"/>
    <col min="9" max="9" width="19" style="205" customWidth="1"/>
    <col min="10" max="10" width="13.21875" style="205" customWidth="1"/>
    <col min="11" max="11" width="10.88671875" style="205" customWidth="1"/>
    <col min="12" max="12" width="13" style="205" customWidth="1"/>
    <col min="13" max="13" width="16.109375" style="205" customWidth="1"/>
    <col min="14" max="14" width="28.77734375" style="205" customWidth="1"/>
    <col min="15" max="15" width="7.88671875" style="205" customWidth="1"/>
    <col min="16" max="16" width="40.5546875" style="315" customWidth="1"/>
    <col min="17" max="17" width="28.109375" style="364" customWidth="1"/>
    <col min="18" max="16384" width="8.88671875" style="205"/>
  </cols>
  <sheetData>
    <row r="1" spans="2:19" ht="31.2" customHeight="1">
      <c r="B1" s="162"/>
      <c r="C1" s="589" t="s">
        <v>491</v>
      </c>
      <c r="D1" s="222"/>
      <c r="E1" s="222"/>
      <c r="F1" s="222"/>
      <c r="G1" s="222" t="s">
        <v>234</v>
      </c>
      <c r="H1" s="222"/>
      <c r="I1" s="222"/>
      <c r="J1" s="222"/>
      <c r="K1" s="222"/>
      <c r="L1" s="222"/>
      <c r="M1" s="222"/>
      <c r="N1" s="222"/>
      <c r="O1" s="152"/>
      <c r="P1" s="313"/>
    </row>
    <row r="2" spans="2:19" ht="31.2" customHeight="1">
      <c r="B2" s="162"/>
      <c r="C2" s="222"/>
      <c r="D2" s="222"/>
      <c r="E2" s="222"/>
      <c r="F2" s="222"/>
      <c r="G2" s="222"/>
      <c r="H2" s="222"/>
      <c r="I2" s="222"/>
      <c r="J2" s="222"/>
      <c r="K2" s="222"/>
      <c r="L2" s="222"/>
      <c r="M2" s="222"/>
      <c r="N2" s="222"/>
      <c r="O2" s="152"/>
      <c r="P2" s="313"/>
    </row>
    <row r="3" spans="2:19" ht="266.39999999999998" customHeight="1">
      <c r="B3" s="735"/>
      <c r="C3" s="735"/>
      <c r="D3" s="735"/>
      <c r="E3" s="735"/>
      <c r="F3" s="735"/>
      <c r="G3" s="735"/>
      <c r="H3" s="735"/>
      <c r="I3" s="735"/>
      <c r="J3" s="735"/>
      <c r="K3" s="735"/>
      <c r="L3" s="735"/>
      <c r="M3" s="735"/>
      <c r="N3" s="735"/>
      <c r="O3" s="152" t="s">
        <v>212</v>
      </c>
      <c r="P3" s="313"/>
    </row>
    <row r="4" spans="2:19" ht="29.25" customHeight="1">
      <c r="B4" s="262"/>
      <c r="C4" s="263" t="s">
        <v>488</v>
      </c>
      <c r="D4" s="264"/>
      <c r="E4" s="264"/>
      <c r="F4" s="264"/>
      <c r="G4" s="265"/>
      <c r="H4" s="264"/>
      <c r="I4" s="264"/>
      <c r="J4" s="266"/>
      <c r="K4" s="266"/>
      <c r="L4" s="266"/>
      <c r="M4" s="266"/>
      <c r="N4" s="267"/>
      <c r="O4" s="152"/>
      <c r="P4" s="292"/>
    </row>
    <row r="5" spans="2:19" ht="267" customHeight="1">
      <c r="B5" s="740" t="s">
        <v>489</v>
      </c>
      <c r="C5" s="741"/>
      <c r="D5" s="741"/>
      <c r="E5" s="741"/>
      <c r="F5" s="741"/>
      <c r="G5" s="741"/>
      <c r="H5" s="741"/>
      <c r="I5" s="741"/>
      <c r="J5" s="741"/>
      <c r="K5" s="741"/>
      <c r="L5" s="741"/>
      <c r="M5" s="741"/>
      <c r="N5" s="741"/>
      <c r="O5" s="152"/>
      <c r="P5" s="359"/>
      <c r="Q5" s="365"/>
    </row>
    <row r="6" spans="2:19" ht="36.6" customHeight="1">
      <c r="B6" s="745" t="s">
        <v>247</v>
      </c>
      <c r="C6" s="746"/>
      <c r="D6" s="746"/>
      <c r="E6" s="746"/>
      <c r="F6" s="746"/>
      <c r="G6" s="746"/>
      <c r="H6" s="746"/>
      <c r="I6" s="746"/>
      <c r="J6" s="746"/>
      <c r="K6" s="746"/>
      <c r="L6" s="746"/>
      <c r="M6" s="746"/>
      <c r="N6" s="746"/>
      <c r="O6" s="152"/>
      <c r="P6" s="289"/>
      <c r="Q6" s="314"/>
    </row>
    <row r="7" spans="2:19" ht="109.2" customHeight="1">
      <c r="B7" s="743" t="s">
        <v>435</v>
      </c>
      <c r="C7" s="744"/>
      <c r="D7" s="744"/>
      <c r="E7" s="744"/>
      <c r="F7" s="744"/>
      <c r="G7" s="744"/>
      <c r="H7" s="744"/>
      <c r="I7" s="744"/>
      <c r="J7" s="744"/>
      <c r="K7" s="744"/>
      <c r="L7" s="744"/>
      <c r="M7" s="744"/>
      <c r="N7" s="744"/>
      <c r="O7" s="152"/>
      <c r="P7" s="360"/>
      <c r="Q7" s="314"/>
      <c r="R7" s="199"/>
      <c r="S7" s="205" t="s">
        <v>233</v>
      </c>
    </row>
    <row r="8" spans="2:19" ht="21.6" customHeight="1">
      <c r="B8" s="271"/>
      <c r="C8" s="736" t="s">
        <v>490</v>
      </c>
      <c r="D8" s="736"/>
      <c r="E8" s="736"/>
      <c r="F8" s="736"/>
      <c r="G8" s="736"/>
      <c r="H8" s="736"/>
      <c r="I8" s="736"/>
      <c r="J8" s="736"/>
      <c r="K8" s="736"/>
      <c r="L8" s="736"/>
      <c r="M8" s="163" t="s">
        <v>212</v>
      </c>
      <c r="N8" s="163"/>
      <c r="O8" s="152"/>
      <c r="P8" s="361"/>
    </row>
    <row r="9" spans="2:19" ht="21.6" customHeight="1">
      <c r="B9" s="271"/>
      <c r="C9" s="737" t="s">
        <v>181</v>
      </c>
      <c r="D9" s="737"/>
      <c r="E9" s="737"/>
      <c r="F9" s="737"/>
      <c r="G9" s="737"/>
      <c r="H9" s="737"/>
      <c r="I9" s="737"/>
      <c r="J9" s="737"/>
      <c r="K9" s="737"/>
      <c r="L9" s="737"/>
      <c r="M9" s="163"/>
      <c r="N9" s="189"/>
      <c r="O9" s="152"/>
      <c r="P9" s="362"/>
    </row>
    <row r="10" spans="2:19" ht="21.6" customHeight="1">
      <c r="B10" s="163"/>
      <c r="C10" s="163"/>
      <c r="D10" s="189"/>
      <c r="E10" s="189"/>
      <c r="F10" s="189"/>
      <c r="G10" s="212"/>
      <c r="H10" s="189"/>
      <c r="I10" s="189"/>
      <c r="J10" s="189"/>
      <c r="K10" s="189"/>
      <c r="L10" s="189"/>
      <c r="M10" s="189"/>
      <c r="N10" s="189"/>
      <c r="O10" s="152"/>
      <c r="P10" s="378"/>
    </row>
    <row r="11" spans="2:19" ht="15" customHeight="1">
      <c r="B11" s="152"/>
      <c r="C11" s="152"/>
      <c r="D11" s="213"/>
      <c r="E11" s="213"/>
      <c r="F11" s="213"/>
      <c r="G11" s="214"/>
      <c r="H11" s="213"/>
      <c r="I11" s="213"/>
      <c r="J11" s="213"/>
      <c r="K11" s="213"/>
      <c r="L11" s="213"/>
      <c r="M11" s="213"/>
      <c r="N11" s="213"/>
      <c r="O11" s="152"/>
      <c r="P11" s="588"/>
    </row>
    <row r="12" spans="2:19" ht="13.5" customHeight="1">
      <c r="B12" s="152"/>
      <c r="C12" s="152"/>
      <c r="D12" s="738" t="s">
        <v>182</v>
      </c>
      <c r="E12" s="738"/>
      <c r="F12" s="215"/>
      <c r="G12" s="216" t="s">
        <v>183</v>
      </c>
      <c r="H12" s="217" t="s">
        <v>184</v>
      </c>
      <c r="I12" s="218" t="s">
        <v>185</v>
      </c>
      <c r="J12" s="217" t="s">
        <v>186</v>
      </c>
      <c r="K12" s="217" t="s">
        <v>187</v>
      </c>
      <c r="L12" s="219" t="s">
        <v>201</v>
      </c>
      <c r="M12" s="213"/>
      <c r="N12" s="213"/>
      <c r="O12" s="152"/>
      <c r="P12" s="587"/>
    </row>
    <row r="13" spans="2:19" ht="18" customHeight="1">
      <c r="B13" s="152"/>
      <c r="C13" s="152"/>
      <c r="D13" s="738"/>
      <c r="E13" s="738"/>
      <c r="F13" s="275" t="s">
        <v>188</v>
      </c>
      <c r="G13" s="331">
        <v>265305560</v>
      </c>
      <c r="H13" s="331">
        <v>269670304</v>
      </c>
      <c r="I13" s="270">
        <f t="shared" ref="I13:I23" si="0">+H13/$H$13</f>
        <v>1</v>
      </c>
      <c r="J13" s="331">
        <v>5300897</v>
      </c>
      <c r="K13" s="276">
        <f>+J13/G13</f>
        <v>1.9980346435257521E-2</v>
      </c>
      <c r="L13" s="270">
        <f t="shared" ref="L13:L29" si="1">+H13/G13</f>
        <v>1.0164517622623515</v>
      </c>
      <c r="M13" s="739" t="s">
        <v>189</v>
      </c>
      <c r="N13" s="739"/>
      <c r="O13" s="152"/>
      <c r="P13" s="587"/>
    </row>
    <row r="14" spans="2:19" ht="17.25" customHeight="1">
      <c r="B14" s="152"/>
      <c r="C14" s="152"/>
      <c r="D14" s="738"/>
      <c r="E14" s="738"/>
      <c r="F14" s="385" t="s">
        <v>238</v>
      </c>
      <c r="G14" s="386">
        <v>49044087</v>
      </c>
      <c r="H14" s="386">
        <v>49874867</v>
      </c>
      <c r="I14" s="270">
        <f t="shared" si="0"/>
        <v>0.18494756842043683</v>
      </c>
      <c r="J14" s="442">
        <v>797121</v>
      </c>
      <c r="K14" s="439">
        <f>+J14/H14</f>
        <v>1.598241855963245E-2</v>
      </c>
      <c r="L14" s="317">
        <f t="shared" si="1"/>
        <v>1.0169394528641138</v>
      </c>
      <c r="M14" s="307" t="s">
        <v>237</v>
      </c>
      <c r="N14" s="308">
        <f>+H13-G13</f>
        <v>4364744</v>
      </c>
      <c r="O14" s="152"/>
      <c r="P14" s="588"/>
    </row>
    <row r="15" spans="2:19" ht="17.25" customHeight="1">
      <c r="B15" s="152"/>
      <c r="C15" s="152"/>
      <c r="D15" s="738"/>
      <c r="E15" s="738"/>
      <c r="F15" s="385" t="s">
        <v>241</v>
      </c>
      <c r="G15" s="386">
        <v>1813304</v>
      </c>
      <c r="H15" s="386">
        <v>1839752</v>
      </c>
      <c r="I15" s="270">
        <f t="shared" si="0"/>
        <v>6.8222268922869611E-3</v>
      </c>
      <c r="J15" s="401">
        <v>29963</v>
      </c>
      <c r="K15" s="439">
        <f>+J15/G15</f>
        <v>1.6523980534979242E-2</v>
      </c>
      <c r="L15" s="317">
        <f t="shared" si="1"/>
        <v>1.014585530060045</v>
      </c>
      <c r="M15" s="305"/>
      <c r="N15" s="306"/>
      <c r="O15" s="152"/>
      <c r="P15" s="587"/>
    </row>
    <row r="16" spans="2:19" ht="17.25" customHeight="1">
      <c r="B16" s="152"/>
      <c r="C16" s="152"/>
      <c r="D16" s="738"/>
      <c r="E16" s="738"/>
      <c r="F16" s="385" t="s">
        <v>244</v>
      </c>
      <c r="G16" s="386">
        <v>3897452</v>
      </c>
      <c r="H16" s="386">
        <v>3914706</v>
      </c>
      <c r="I16" s="270">
        <f t="shared" si="0"/>
        <v>1.4516637323181125E-2</v>
      </c>
      <c r="J16" s="274">
        <v>296385</v>
      </c>
      <c r="K16" s="371">
        <f t="shared" ref="K16:K23" si="2">+J16/H16</f>
        <v>7.5710666394871035E-2</v>
      </c>
      <c r="L16" s="317">
        <f t="shared" si="1"/>
        <v>1.004426994867416</v>
      </c>
      <c r="M16" s="742"/>
      <c r="N16" s="742"/>
      <c r="O16" s="152"/>
      <c r="P16" s="587"/>
      <c r="S16" s="205" t="s">
        <v>222</v>
      </c>
    </row>
    <row r="17" spans="2:17" ht="17.25" customHeight="1">
      <c r="B17" s="152"/>
      <c r="C17" s="152"/>
      <c r="D17" s="738"/>
      <c r="E17" s="738"/>
      <c r="F17" s="318" t="s">
        <v>232</v>
      </c>
      <c r="G17" s="319">
        <v>22138247</v>
      </c>
      <c r="H17" s="319">
        <v>22177059</v>
      </c>
      <c r="I17" s="270">
        <f t="shared" si="0"/>
        <v>8.2237675676740438E-2</v>
      </c>
      <c r="J17" s="319">
        <v>616457</v>
      </c>
      <c r="K17" s="316">
        <f t="shared" si="2"/>
        <v>2.7797058212272421E-2</v>
      </c>
      <c r="L17" s="317">
        <f t="shared" si="1"/>
        <v>1.0017531650089548</v>
      </c>
      <c r="M17" s="742"/>
      <c r="N17" s="742"/>
      <c r="O17" s="152"/>
      <c r="P17" s="588"/>
    </row>
    <row r="18" spans="2:17" ht="17.25" customHeight="1">
      <c r="B18" s="152"/>
      <c r="C18" s="152"/>
      <c r="D18" s="738"/>
      <c r="E18" s="738"/>
      <c r="F18" s="366" t="s">
        <v>190</v>
      </c>
      <c r="G18" s="367">
        <v>5337692</v>
      </c>
      <c r="H18" s="367">
        <v>5354440</v>
      </c>
      <c r="I18" s="270">
        <f t="shared" si="0"/>
        <v>1.9855504742561494E-2</v>
      </c>
      <c r="J18" s="274">
        <v>116748</v>
      </c>
      <c r="K18" s="316">
        <f t="shared" si="2"/>
        <v>2.1803960825034923E-2</v>
      </c>
      <c r="L18" s="273">
        <f t="shared" si="1"/>
        <v>1.0031376857263401</v>
      </c>
      <c r="M18" s="742"/>
      <c r="N18" s="742"/>
      <c r="O18" s="152"/>
      <c r="P18" s="587"/>
    </row>
    <row r="19" spans="2:17" ht="17.25" customHeight="1">
      <c r="B19" s="152"/>
      <c r="C19" s="152"/>
      <c r="D19" s="738"/>
      <c r="E19" s="738"/>
      <c r="F19" s="385" t="s">
        <v>243</v>
      </c>
      <c r="G19" s="380">
        <v>1770620</v>
      </c>
      <c r="H19" s="380">
        <v>1778370</v>
      </c>
      <c r="I19" s="270">
        <f t="shared" si="0"/>
        <v>6.5946082072129084E-3</v>
      </c>
      <c r="J19" s="274">
        <v>38600</v>
      </c>
      <c r="K19" s="316">
        <f t="shared" si="2"/>
        <v>2.1705269432120426E-2</v>
      </c>
      <c r="L19" s="317">
        <f t="shared" si="1"/>
        <v>1.0043769978877455</v>
      </c>
      <c r="M19" s="742"/>
      <c r="N19" s="742"/>
      <c r="O19" s="152"/>
      <c r="P19" s="587"/>
    </row>
    <row r="20" spans="2:17" ht="17.25" customHeight="1">
      <c r="B20" s="152"/>
      <c r="C20" s="152"/>
      <c r="D20" s="738"/>
      <c r="E20" s="738"/>
      <c r="F20" s="407" t="s">
        <v>220</v>
      </c>
      <c r="G20" s="386">
        <v>3004203</v>
      </c>
      <c r="H20" s="386">
        <v>3129622</v>
      </c>
      <c r="I20" s="270">
        <f t="shared" si="0"/>
        <v>1.1605363859418499E-2</v>
      </c>
      <c r="J20" s="274">
        <v>90116</v>
      </c>
      <c r="K20" s="371">
        <f t="shared" si="2"/>
        <v>2.879453173578151E-2</v>
      </c>
      <c r="L20" s="273">
        <f t="shared" si="1"/>
        <v>1.0417478446030444</v>
      </c>
      <c r="M20" s="742"/>
      <c r="N20" s="742"/>
      <c r="O20" s="152"/>
      <c r="P20" s="588"/>
    </row>
    <row r="21" spans="2:17" ht="17.25" customHeight="1">
      <c r="B21" s="152"/>
      <c r="C21" s="152"/>
      <c r="D21" s="738"/>
      <c r="E21" s="738"/>
      <c r="F21" s="384" t="s">
        <v>242</v>
      </c>
      <c r="G21" s="369">
        <v>8883730</v>
      </c>
      <c r="H21" s="369">
        <v>9024193</v>
      </c>
      <c r="I21" s="370">
        <f t="shared" si="0"/>
        <v>3.3463799558738211E-2</v>
      </c>
      <c r="J21" s="445">
        <v>78969</v>
      </c>
      <c r="K21" s="406">
        <f>+J21/H21</f>
        <v>8.7508101832485183E-3</v>
      </c>
      <c r="L21" s="372">
        <f>+H21/G21</f>
        <v>1.0158112639623222</v>
      </c>
      <c r="M21" s="742"/>
      <c r="N21" s="742"/>
      <c r="O21" s="152"/>
      <c r="P21" s="587"/>
    </row>
    <row r="22" spans="2:17" ht="17.25" customHeight="1">
      <c r="B22" s="152"/>
      <c r="C22" s="152"/>
      <c r="D22" s="738"/>
      <c r="E22" s="738"/>
      <c r="F22" s="385" t="s">
        <v>230</v>
      </c>
      <c r="G22" s="415">
        <v>6131356</v>
      </c>
      <c r="H22" s="415">
        <v>6152524</v>
      </c>
      <c r="I22" s="270">
        <f t="shared" si="0"/>
        <v>2.2814985219877973E-2</v>
      </c>
      <c r="J22" s="274">
        <v>130661</v>
      </c>
      <c r="K22" s="316">
        <f t="shared" si="2"/>
        <v>2.12369752641355E-2</v>
      </c>
      <c r="L22" s="317">
        <f t="shared" si="1"/>
        <v>1.0034524173771675</v>
      </c>
      <c r="M22" s="742"/>
      <c r="N22" s="742"/>
      <c r="O22" s="152"/>
      <c r="P22" s="587"/>
    </row>
    <row r="23" spans="2:17" ht="17.25" customHeight="1">
      <c r="B23" s="152"/>
      <c r="C23" s="152"/>
      <c r="D23" s="738"/>
      <c r="E23" s="738"/>
      <c r="F23" s="385" t="s">
        <v>239</v>
      </c>
      <c r="G23" s="386">
        <v>34624360</v>
      </c>
      <c r="H23" s="386">
        <v>34682736</v>
      </c>
      <c r="I23" s="270">
        <f t="shared" si="0"/>
        <v>0.12861162495667303</v>
      </c>
      <c r="J23" s="387">
        <v>475128</v>
      </c>
      <c r="K23" s="316">
        <f t="shared" si="2"/>
        <v>1.3699265248277991E-2</v>
      </c>
      <c r="L23" s="317">
        <f t="shared" si="1"/>
        <v>1.0016859806217357</v>
      </c>
      <c r="M23" s="742"/>
      <c r="N23" s="742"/>
      <c r="O23" s="152"/>
      <c r="P23" s="588"/>
    </row>
    <row r="24" spans="2:17" ht="17.25" customHeight="1">
      <c r="B24" s="152"/>
      <c r="C24" s="152"/>
      <c r="D24" s="738"/>
      <c r="E24" s="738"/>
      <c r="F24" s="379" t="s">
        <v>236</v>
      </c>
      <c r="G24" s="380">
        <v>1286453</v>
      </c>
      <c r="H24" s="380">
        <v>1288761</v>
      </c>
      <c r="I24" s="270">
        <f>+G24/$H$13</f>
        <v>4.7704659390304981E-3</v>
      </c>
      <c r="J24" s="380">
        <v>28823</v>
      </c>
      <c r="K24" s="316">
        <f>+J24/G24</f>
        <v>2.2405015962495327E-2</v>
      </c>
      <c r="L24" s="317">
        <f t="shared" si="1"/>
        <v>1.0017940803123007</v>
      </c>
      <c r="M24" s="742"/>
      <c r="N24" s="742"/>
      <c r="O24" s="152"/>
      <c r="P24" s="587"/>
    </row>
    <row r="25" spans="2:17" ht="17.25" customHeight="1">
      <c r="B25" s="152"/>
      <c r="C25" s="152"/>
      <c r="D25" s="738"/>
      <c r="E25" s="738"/>
      <c r="F25" s="550" t="s">
        <v>231</v>
      </c>
      <c r="G25" s="551">
        <v>9598283</v>
      </c>
      <c r="H25" s="551">
        <v>9812538</v>
      </c>
      <c r="I25" s="552">
        <f>+H25/$H$13</f>
        <v>3.6387165566439235E-2</v>
      </c>
      <c r="J25" s="553">
        <v>282713</v>
      </c>
      <c r="K25" s="554">
        <f>+J25/H25</f>
        <v>2.8811404348192078E-2</v>
      </c>
      <c r="L25" s="555">
        <f t="shared" si="1"/>
        <v>1.0223222215890071</v>
      </c>
      <c r="M25" s="742"/>
      <c r="N25" s="742"/>
      <c r="O25" s="152"/>
      <c r="P25" s="587"/>
    </row>
    <row r="26" spans="2:17" ht="17.25" customHeight="1">
      <c r="B26" s="152"/>
      <c r="C26" s="152"/>
      <c r="D26" s="738"/>
      <c r="E26" s="738"/>
      <c r="F26" s="382" t="s">
        <v>235</v>
      </c>
      <c r="G26" s="368">
        <v>5202958</v>
      </c>
      <c r="H26" s="368">
        <v>5290190</v>
      </c>
      <c r="I26" s="270">
        <f>+H26/$H$13</f>
        <v>1.96172508486511E-2</v>
      </c>
      <c r="J26" s="274">
        <v>88381</v>
      </c>
      <c r="K26" s="383">
        <f>+J26/H26</f>
        <v>1.6706583317423383E-2</v>
      </c>
      <c r="L26" s="317">
        <f t="shared" si="1"/>
        <v>1.0167658474275594</v>
      </c>
      <c r="M26" s="742"/>
      <c r="N26" s="742"/>
      <c r="O26" s="152"/>
      <c r="P26" s="588"/>
    </row>
    <row r="27" spans="2:17" ht="17.25" customHeight="1">
      <c r="B27" s="152"/>
      <c r="C27" s="152"/>
      <c r="D27" s="738"/>
      <c r="E27" s="738"/>
      <c r="F27" s="565" t="s">
        <v>199</v>
      </c>
      <c r="G27" s="551">
        <v>7927361</v>
      </c>
      <c r="H27" s="551">
        <v>8318995</v>
      </c>
      <c r="I27" s="552">
        <f>+H27/$H$13</f>
        <v>3.0848761901495835E-2</v>
      </c>
      <c r="J27" s="553">
        <v>121368</v>
      </c>
      <c r="K27" s="554">
        <f>+J27/H27</f>
        <v>1.4589262284687033E-2</v>
      </c>
      <c r="L27" s="566">
        <f t="shared" si="1"/>
        <v>1.0494028214433531</v>
      </c>
      <c r="M27" s="742"/>
      <c r="N27" s="742"/>
      <c r="O27" s="152"/>
      <c r="P27" s="587"/>
    </row>
    <row r="28" spans="2:17" ht="22.2" customHeight="1">
      <c r="B28" s="152"/>
      <c r="C28" s="152"/>
      <c r="D28" s="738"/>
      <c r="E28" s="738"/>
      <c r="F28" s="556" t="s">
        <v>200</v>
      </c>
      <c r="G28" s="557">
        <v>6143866</v>
      </c>
      <c r="H28" s="557">
        <v>6501289</v>
      </c>
      <c r="I28" s="552">
        <f>+H28/$H$13</f>
        <v>2.4108286687732589E-2</v>
      </c>
      <c r="J28" s="558">
        <v>105536</v>
      </c>
      <c r="K28" s="554">
        <f>+J28/H28</f>
        <v>1.6233088545979112E-2</v>
      </c>
      <c r="L28" s="555">
        <f t="shared" si="1"/>
        <v>1.0581755852097035</v>
      </c>
      <c r="M28" s="742"/>
      <c r="N28" s="742"/>
      <c r="O28" s="152"/>
      <c r="P28" s="587"/>
    </row>
    <row r="29" spans="2:17" ht="22.2" customHeight="1">
      <c r="B29" s="152"/>
      <c r="C29" s="152"/>
      <c r="D29" s="747"/>
      <c r="E29" s="747"/>
      <c r="F29" s="402" t="s">
        <v>210</v>
      </c>
      <c r="G29" s="413">
        <v>1727125</v>
      </c>
      <c r="H29" s="413">
        <v>1727925</v>
      </c>
      <c r="I29" s="270">
        <f>+H29/$H$13</f>
        <v>6.407546453464895E-3</v>
      </c>
      <c r="J29" s="414">
        <v>18369</v>
      </c>
      <c r="K29" s="316">
        <f>+J29/H29</f>
        <v>1.0630669733929425E-2</v>
      </c>
      <c r="L29" s="317">
        <f t="shared" si="1"/>
        <v>1.0004631975103133</v>
      </c>
      <c r="M29" s="742"/>
      <c r="N29" s="742"/>
      <c r="O29" s="152"/>
      <c r="P29" s="378"/>
    </row>
    <row r="30" spans="2:17" ht="22.2" customHeight="1">
      <c r="B30" s="161"/>
      <c r="C30" s="152"/>
      <c r="D30" s="160"/>
      <c r="E30" s="160"/>
      <c r="F30" s="160"/>
      <c r="G30" s="220"/>
      <c r="H30" s="160"/>
      <c r="I30" s="160"/>
      <c r="J30" s="160"/>
      <c r="K30" s="160"/>
      <c r="L30" s="160"/>
      <c r="M30" s="160"/>
      <c r="N30" s="160"/>
      <c r="O30" s="152"/>
      <c r="P30" s="377"/>
    </row>
    <row r="31" spans="2:17" ht="17.399999999999999">
      <c r="B31" s="152"/>
      <c r="C31" s="152"/>
      <c r="D31" s="152"/>
      <c r="E31" s="152"/>
      <c r="F31" s="152"/>
      <c r="G31" s="152"/>
      <c r="H31" s="152"/>
      <c r="I31" s="152"/>
      <c r="J31" s="152"/>
      <c r="K31" s="152"/>
      <c r="L31" s="152"/>
      <c r="M31" s="152"/>
      <c r="N31" s="152"/>
      <c r="O31" s="152"/>
      <c r="P31" s="378"/>
      <c r="Q31" s="377"/>
    </row>
    <row r="32" spans="2:17" ht="21.6" customHeight="1">
      <c r="B32" s="152"/>
      <c r="C32" s="152"/>
      <c r="D32" s="152"/>
      <c r="E32" s="152"/>
      <c r="F32" s="152"/>
      <c r="G32" s="152"/>
      <c r="H32" s="152"/>
      <c r="I32" s="152"/>
      <c r="J32" s="152"/>
      <c r="K32" s="152"/>
      <c r="L32" s="321"/>
      <c r="M32" s="320"/>
      <c r="N32" s="320"/>
      <c r="O32" s="152"/>
      <c r="P32" s="378"/>
    </row>
    <row r="33" spans="2:16" ht="21.6" customHeight="1">
      <c r="B33" s="152"/>
      <c r="C33" s="152"/>
      <c r="D33" s="152"/>
      <c r="E33" s="152"/>
      <c r="F33" s="152"/>
      <c r="G33" s="152"/>
      <c r="H33" s="152"/>
      <c r="I33" s="152"/>
      <c r="J33" s="152"/>
      <c r="K33" s="152"/>
      <c r="L33" s="714" t="s">
        <v>266</v>
      </c>
      <c r="M33" s="714"/>
      <c r="N33" s="714"/>
      <c r="O33" s="152" t="s">
        <v>212</v>
      </c>
      <c r="P33" s="377"/>
    </row>
    <row r="34" spans="2:16" ht="21.6" customHeight="1">
      <c r="B34" s="152"/>
      <c r="C34" s="152"/>
      <c r="D34" s="152"/>
      <c r="E34" s="152"/>
      <c r="F34" s="152"/>
      <c r="G34" s="152"/>
      <c r="H34" s="152"/>
      <c r="I34" s="152"/>
      <c r="J34" s="152"/>
      <c r="K34" s="152"/>
      <c r="L34" s="714"/>
      <c r="M34" s="714"/>
      <c r="N34" s="714"/>
      <c r="O34" s="381"/>
      <c r="P34" s="378"/>
    </row>
    <row r="35" spans="2:16" ht="21.6" customHeight="1">
      <c r="B35" s="152"/>
      <c r="C35" s="152"/>
      <c r="D35" s="152"/>
      <c r="E35" s="152"/>
      <c r="F35" s="152"/>
      <c r="G35" s="152"/>
      <c r="H35" s="152"/>
      <c r="I35" s="152"/>
      <c r="J35" s="152"/>
      <c r="K35" s="152"/>
      <c r="L35" s="714"/>
      <c r="M35" s="714"/>
      <c r="N35" s="714"/>
      <c r="O35" s="381"/>
      <c r="P35" s="378"/>
    </row>
    <row r="36" spans="2:16" ht="21.6" customHeight="1">
      <c r="B36" s="152"/>
      <c r="C36" s="152"/>
      <c r="D36" s="152"/>
      <c r="E36" s="152"/>
      <c r="F36" s="152"/>
      <c r="G36" s="152"/>
      <c r="H36" s="152"/>
      <c r="I36" s="152"/>
      <c r="J36" s="152"/>
      <c r="K36" s="152"/>
      <c r="L36" s="714"/>
      <c r="M36" s="714"/>
      <c r="N36" s="714"/>
      <c r="O36" s="381"/>
      <c r="P36" s="377"/>
    </row>
    <row r="37" spans="2:16" ht="21.6" customHeight="1">
      <c r="B37" s="388"/>
      <c r="C37" s="152"/>
      <c r="D37" s="152"/>
      <c r="E37" s="152"/>
      <c r="F37" s="152"/>
      <c r="G37" s="152"/>
      <c r="H37" s="152"/>
      <c r="I37" s="152"/>
      <c r="J37" s="152"/>
      <c r="K37" s="152"/>
      <c r="L37" s="714"/>
      <c r="M37" s="714"/>
      <c r="N37" s="714"/>
      <c r="O37" s="381"/>
      <c r="P37" s="378"/>
    </row>
    <row r="38" spans="2:16" ht="21.6" customHeight="1">
      <c r="B38" s="152"/>
      <c r="C38" s="152"/>
      <c r="D38" s="152"/>
      <c r="E38" s="152"/>
      <c r="F38" s="152"/>
      <c r="G38" s="152"/>
      <c r="H38" s="152"/>
      <c r="I38" s="152"/>
      <c r="J38" s="152"/>
      <c r="K38" s="152"/>
      <c r="L38" s="714"/>
      <c r="M38" s="714"/>
      <c r="N38" s="714"/>
      <c r="O38" s="381"/>
      <c r="P38" s="378"/>
    </row>
    <row r="39" spans="2:16" ht="21.6" customHeight="1">
      <c r="B39" s="152"/>
      <c r="C39" s="152"/>
      <c r="D39" s="152"/>
      <c r="E39" s="152"/>
      <c r="F39" s="152"/>
      <c r="G39" s="152"/>
      <c r="H39" s="152"/>
      <c r="I39" s="152"/>
      <c r="J39" s="152"/>
      <c r="K39" s="152"/>
      <c r="L39" s="714"/>
      <c r="M39" s="714"/>
      <c r="N39" s="714"/>
      <c r="O39" s="381"/>
      <c r="P39" s="377"/>
    </row>
    <row r="40" spans="2:16" ht="21.6" customHeight="1">
      <c r="B40" s="152"/>
      <c r="C40" s="152"/>
      <c r="D40" s="152"/>
      <c r="E40" s="152"/>
      <c r="F40" s="152"/>
      <c r="G40" s="152"/>
      <c r="H40" s="152"/>
      <c r="I40" s="152"/>
      <c r="J40" s="152"/>
      <c r="K40" s="152"/>
      <c r="L40" s="714"/>
      <c r="M40" s="714"/>
      <c r="N40" s="714"/>
      <c r="O40" s="381"/>
      <c r="P40" s="378"/>
    </row>
    <row r="41" spans="2:16" ht="21.6" customHeight="1">
      <c r="B41" s="152"/>
      <c r="C41" s="152"/>
      <c r="D41" s="152"/>
      <c r="E41" s="152"/>
      <c r="F41" s="152"/>
      <c r="G41" s="152"/>
      <c r="H41" s="152"/>
      <c r="I41" s="152"/>
      <c r="J41" s="152"/>
      <c r="K41" s="152"/>
      <c r="L41" s="714"/>
      <c r="M41" s="714"/>
      <c r="N41" s="714"/>
      <c r="O41" s="381"/>
      <c r="P41" s="378"/>
    </row>
    <row r="42" spans="2:16" ht="21.6" customHeight="1">
      <c r="B42" s="152"/>
      <c r="C42" s="152"/>
      <c r="D42" s="152"/>
      <c r="E42" s="152"/>
      <c r="F42" s="152"/>
      <c r="G42" s="152"/>
      <c r="H42" s="152"/>
      <c r="I42" s="152"/>
      <c r="J42" s="152"/>
      <c r="K42" s="152"/>
      <c r="L42" s="714"/>
      <c r="M42" s="714"/>
      <c r="N42" s="714"/>
      <c r="O42" s="381"/>
      <c r="P42" s="377"/>
    </row>
    <row r="43" spans="2:16" ht="21.6" customHeight="1">
      <c r="B43" s="152"/>
      <c r="C43" s="152"/>
      <c r="D43" s="152"/>
      <c r="E43" s="152"/>
      <c r="F43" s="152"/>
      <c r="G43" s="152"/>
      <c r="H43" s="152"/>
      <c r="I43" s="152"/>
      <c r="J43" s="152"/>
      <c r="K43" s="152"/>
      <c r="L43" s="714"/>
      <c r="M43" s="714"/>
      <c r="N43" s="714"/>
      <c r="O43" s="381"/>
      <c r="P43" s="378"/>
    </row>
    <row r="44" spans="2:16" ht="21.6" customHeight="1">
      <c r="B44" s="152"/>
      <c r="C44" s="152"/>
      <c r="D44" s="152"/>
      <c r="E44" s="152"/>
      <c r="F44" s="152"/>
      <c r="G44" s="152"/>
      <c r="H44" s="152"/>
      <c r="I44" s="152"/>
      <c r="J44" s="152"/>
      <c r="K44" s="152"/>
      <c r="L44" s="714"/>
      <c r="M44" s="714"/>
      <c r="N44" s="714"/>
      <c r="O44" s="381"/>
      <c r="P44" s="378"/>
    </row>
    <row r="45" spans="2:16" ht="21.6" customHeight="1">
      <c r="B45" s="152"/>
      <c r="C45" s="152"/>
      <c r="D45" s="152"/>
      <c r="E45" s="152"/>
      <c r="F45" s="152"/>
      <c r="G45" s="152"/>
      <c r="H45" s="152"/>
      <c r="I45" s="152"/>
      <c r="J45" s="152"/>
      <c r="K45" s="152"/>
      <c r="L45" s="714"/>
      <c r="M45" s="714"/>
      <c r="N45" s="714"/>
      <c r="O45" s="381"/>
      <c r="P45" s="377"/>
    </row>
    <row r="46" spans="2:16" ht="21.6" customHeight="1">
      <c r="B46" s="152"/>
      <c r="C46" s="152"/>
      <c r="D46" s="152"/>
      <c r="E46" s="152"/>
      <c r="F46" s="152"/>
      <c r="G46" s="152"/>
      <c r="H46" s="152"/>
      <c r="I46" s="152"/>
      <c r="J46" s="152"/>
      <c r="K46" s="152"/>
      <c r="L46" s="714"/>
      <c r="M46" s="714"/>
      <c r="N46" s="714"/>
      <c r="O46" s="381"/>
      <c r="P46" s="378"/>
    </row>
    <row r="47" spans="2:16" ht="21.6" customHeight="1">
      <c r="B47" s="152"/>
      <c r="C47" s="152"/>
      <c r="D47" s="152"/>
      <c r="E47" s="152"/>
      <c r="F47" s="152"/>
      <c r="G47" s="152"/>
      <c r="H47" s="152"/>
      <c r="I47" s="152"/>
      <c r="J47" s="152"/>
      <c r="K47" s="152"/>
      <c r="L47" s="714"/>
      <c r="M47" s="714"/>
      <c r="N47" s="714"/>
      <c r="O47" s="381"/>
      <c r="P47" s="378"/>
    </row>
    <row r="48" spans="2:16" ht="21.6" customHeight="1">
      <c r="B48" s="152"/>
      <c r="C48" s="152"/>
      <c r="D48" s="152"/>
      <c r="E48" s="152"/>
      <c r="F48" s="152"/>
      <c r="G48" s="152"/>
      <c r="H48" s="152"/>
      <c r="I48" s="152"/>
      <c r="J48" s="152"/>
      <c r="K48" s="152"/>
      <c r="L48" s="714"/>
      <c r="M48" s="714"/>
      <c r="N48" s="714"/>
      <c r="O48" s="381"/>
      <c r="P48" s="377"/>
    </row>
    <row r="49" spans="2:16" ht="39" customHeight="1">
      <c r="B49" s="221" t="s">
        <v>30</v>
      </c>
      <c r="C49" s="221"/>
      <c r="D49" s="221"/>
      <c r="E49" s="221"/>
      <c r="F49" s="221"/>
      <c r="G49" s="221"/>
      <c r="H49" s="221"/>
      <c r="I49" s="221"/>
      <c r="J49" s="221"/>
      <c r="K49" s="221"/>
      <c r="L49" s="714"/>
      <c r="M49" s="714"/>
      <c r="N49" s="714"/>
      <c r="O49" s="152"/>
      <c r="P49" s="378"/>
    </row>
    <row r="50" spans="2:16" ht="32.4">
      <c r="B50" s="724" t="s">
        <v>191</v>
      </c>
      <c r="C50" s="724"/>
      <c r="D50" s="724"/>
      <c r="E50" s="724"/>
      <c r="F50" s="724"/>
      <c r="G50" s="724"/>
      <c r="H50" s="724"/>
      <c r="I50" s="167"/>
      <c r="J50" s="166"/>
      <c r="K50" s="152"/>
      <c r="L50" s="152"/>
      <c r="M50" s="152"/>
      <c r="N50" s="152"/>
      <c r="O50" s="152"/>
      <c r="P50" s="378"/>
    </row>
    <row r="51" spans="2:16" ht="18">
      <c r="B51" s="200" t="s">
        <v>142</v>
      </c>
      <c r="C51" s="152"/>
      <c r="D51" s="152"/>
      <c r="E51" s="152"/>
      <c r="F51" s="152"/>
      <c r="G51" s="152"/>
      <c r="H51" s="152"/>
      <c r="I51" s="152"/>
      <c r="J51" s="152"/>
      <c r="K51" s="152"/>
      <c r="L51" s="152"/>
      <c r="M51" s="152"/>
      <c r="N51" s="152"/>
      <c r="O51" s="152"/>
      <c r="P51" s="377"/>
    </row>
    <row r="52" spans="2:16" ht="18">
      <c r="B52" s="716" t="s">
        <v>143</v>
      </c>
      <c r="C52" s="716"/>
      <c r="D52" s="716"/>
      <c r="E52" s="716"/>
      <c r="F52" s="716"/>
      <c r="G52" s="716"/>
      <c r="H52" s="716"/>
      <c r="I52" s="716"/>
      <c r="J52" s="716"/>
      <c r="K52" s="716"/>
      <c r="L52" s="716"/>
      <c r="M52" s="716"/>
      <c r="N52" s="152"/>
      <c r="O52" s="152"/>
      <c r="P52" s="378"/>
    </row>
    <row r="53" spans="2:16" ht="18">
      <c r="B53" s="715" t="s">
        <v>144</v>
      </c>
      <c r="C53" s="715"/>
      <c r="D53" s="715"/>
      <c r="E53" s="715"/>
      <c r="F53" s="715"/>
      <c r="G53" s="715"/>
      <c r="H53" s="715"/>
      <c r="I53" s="715"/>
      <c r="J53" s="715"/>
      <c r="K53" s="715"/>
      <c r="L53" s="715"/>
      <c r="M53" s="715"/>
      <c r="N53" s="152"/>
      <c r="O53" s="152"/>
      <c r="P53" s="378"/>
    </row>
    <row r="54" spans="2:16" ht="22.5" customHeight="1">
      <c r="B54" s="721" t="s">
        <v>207</v>
      </c>
      <c r="C54" s="722"/>
      <c r="D54" s="722"/>
      <c r="E54" s="722"/>
      <c r="F54" s="722"/>
      <c r="G54" s="722"/>
      <c r="H54" s="722"/>
      <c r="I54" s="722"/>
      <c r="J54" s="722"/>
      <c r="K54" s="722"/>
      <c r="L54" s="722"/>
      <c r="M54" s="723"/>
      <c r="N54" s="717" t="s">
        <v>192</v>
      </c>
      <c r="O54" s="152"/>
      <c r="P54" s="377"/>
    </row>
    <row r="55" spans="2:16" ht="22.5" customHeight="1">
      <c r="B55" s="243" t="s">
        <v>213</v>
      </c>
      <c r="C55" s="241"/>
      <c r="D55" s="241"/>
      <c r="E55" s="241"/>
      <c r="F55" s="241"/>
      <c r="G55" s="241"/>
      <c r="H55" s="241"/>
      <c r="I55" s="241"/>
      <c r="J55" s="241"/>
      <c r="K55" s="241"/>
      <c r="L55" s="241"/>
      <c r="M55" s="242"/>
      <c r="N55" s="717"/>
      <c r="O55" s="152"/>
      <c r="P55" s="378"/>
    </row>
    <row r="56" spans="2:16" ht="18">
      <c r="B56" s="716" t="s">
        <v>203</v>
      </c>
      <c r="C56" s="716"/>
      <c r="D56" s="716"/>
      <c r="E56" s="716"/>
      <c r="F56" s="716"/>
      <c r="G56" s="716"/>
      <c r="H56" s="716"/>
      <c r="I56" s="716"/>
      <c r="J56" s="716"/>
      <c r="K56" s="716"/>
      <c r="L56" s="716"/>
      <c r="M56" s="716"/>
      <c r="N56" s="717"/>
      <c r="O56" s="152"/>
      <c r="P56" s="378"/>
    </row>
    <row r="57" spans="2:16" ht="18">
      <c r="B57" s="715" t="s">
        <v>204</v>
      </c>
      <c r="C57" s="715"/>
      <c r="D57" s="715"/>
      <c r="E57" s="715"/>
      <c r="F57" s="715"/>
      <c r="G57" s="715"/>
      <c r="H57" s="715"/>
      <c r="I57" s="715"/>
      <c r="J57" s="715"/>
      <c r="K57" s="715"/>
      <c r="L57" s="715"/>
      <c r="M57" s="715"/>
      <c r="N57" s="717"/>
      <c r="O57" s="152"/>
      <c r="P57" s="377"/>
    </row>
    <row r="58" spans="2:16" ht="18">
      <c r="B58" s="716" t="s">
        <v>205</v>
      </c>
      <c r="C58" s="716"/>
      <c r="D58" s="716"/>
      <c r="E58" s="716"/>
      <c r="F58" s="716"/>
      <c r="G58" s="716"/>
      <c r="H58" s="716"/>
      <c r="I58" s="716"/>
      <c r="J58" s="716"/>
      <c r="K58" s="716"/>
      <c r="L58" s="716"/>
      <c r="M58" s="716"/>
      <c r="N58" s="717"/>
      <c r="O58" s="152"/>
      <c r="P58" s="378"/>
    </row>
    <row r="59" spans="2:16" ht="18">
      <c r="B59" s="716" t="s">
        <v>206</v>
      </c>
      <c r="C59" s="716"/>
      <c r="D59" s="716"/>
      <c r="E59" s="716"/>
      <c r="F59" s="716"/>
      <c r="G59" s="716"/>
      <c r="H59" s="716"/>
      <c r="I59" s="716"/>
      <c r="J59" s="716"/>
      <c r="K59" s="716"/>
      <c r="L59" s="716"/>
      <c r="M59" s="716"/>
      <c r="N59" s="717"/>
      <c r="O59" s="152"/>
      <c r="P59" s="378"/>
    </row>
    <row r="60" spans="2:16" ht="18">
      <c r="B60" s="169"/>
      <c r="M60" s="152"/>
      <c r="N60" s="717"/>
      <c r="O60" s="152"/>
      <c r="P60" s="377"/>
    </row>
    <row r="61" spans="2:16" ht="17.25" customHeight="1">
      <c r="B61" s="718" t="s">
        <v>145</v>
      </c>
      <c r="C61" s="719"/>
      <c r="D61" s="719"/>
      <c r="E61" s="719"/>
      <c r="F61" s="719"/>
      <c r="G61" s="719"/>
      <c r="H61" s="719"/>
      <c r="I61" s="719"/>
      <c r="J61" s="719"/>
      <c r="K61" s="719"/>
      <c r="L61" s="719"/>
      <c r="M61" s="720"/>
      <c r="N61" s="717"/>
      <c r="O61" s="152"/>
      <c r="P61" s="378"/>
    </row>
    <row r="62" spans="2:16" ht="17.25" customHeight="1">
      <c r="B62" s="718" t="s">
        <v>146</v>
      </c>
      <c r="C62" s="719"/>
      <c r="D62" s="719"/>
      <c r="E62" s="719"/>
      <c r="F62" s="719"/>
      <c r="G62" s="719"/>
      <c r="H62" s="719"/>
      <c r="I62" s="719"/>
      <c r="J62" s="719"/>
      <c r="K62" s="719"/>
      <c r="L62" s="719"/>
      <c r="M62" s="720"/>
      <c r="N62" s="717"/>
      <c r="O62" s="152"/>
      <c r="P62" s="378"/>
    </row>
    <row r="63" spans="2:16" ht="17.25" customHeight="1">
      <c r="B63" s="718" t="s">
        <v>147</v>
      </c>
      <c r="C63" s="719"/>
      <c r="D63" s="719"/>
      <c r="E63" s="719"/>
      <c r="F63" s="719"/>
      <c r="G63" s="719"/>
      <c r="H63" s="719"/>
      <c r="I63" s="719"/>
      <c r="J63" s="719"/>
      <c r="K63" s="719"/>
      <c r="L63" s="719"/>
      <c r="M63" s="720"/>
      <c r="N63" s="717"/>
      <c r="O63" s="152"/>
      <c r="P63" s="377"/>
    </row>
    <row r="64" spans="2:16" ht="18">
      <c r="B64" s="718" t="s">
        <v>148</v>
      </c>
      <c r="C64" s="719"/>
      <c r="D64" s="719"/>
      <c r="E64" s="719"/>
      <c r="F64" s="719"/>
      <c r="G64" s="719"/>
      <c r="H64" s="719"/>
      <c r="I64" s="719"/>
      <c r="J64" s="719"/>
      <c r="K64" s="719"/>
      <c r="L64" s="719"/>
      <c r="M64" s="720"/>
      <c r="N64" s="717"/>
      <c r="O64" s="152"/>
      <c r="P64" s="378"/>
    </row>
    <row r="65" spans="1:17" ht="18">
      <c r="B65" s="718" t="s">
        <v>149</v>
      </c>
      <c r="C65" s="719"/>
      <c r="D65" s="719"/>
      <c r="E65" s="719"/>
      <c r="F65" s="719"/>
      <c r="G65" s="719"/>
      <c r="H65" s="719"/>
      <c r="I65" s="719"/>
      <c r="J65" s="719"/>
      <c r="K65" s="719"/>
      <c r="L65" s="719"/>
      <c r="M65" s="720"/>
      <c r="N65" s="717"/>
      <c r="O65" s="152"/>
      <c r="P65" s="378"/>
    </row>
    <row r="66" spans="1:17" ht="18">
      <c r="B66" s="725" t="s">
        <v>150</v>
      </c>
      <c r="C66" s="726"/>
      <c r="D66" s="726"/>
      <c r="E66" s="726"/>
      <c r="F66" s="726"/>
      <c r="G66" s="726"/>
      <c r="H66" s="726"/>
      <c r="I66" s="726"/>
      <c r="J66" s="726"/>
      <c r="K66" s="726"/>
      <c r="L66" s="726"/>
      <c r="M66" s="727"/>
      <c r="N66" s="152"/>
      <c r="O66" s="152"/>
      <c r="P66" s="377"/>
    </row>
    <row r="67" spans="1:17" ht="18">
      <c r="B67" s="728" t="s">
        <v>151</v>
      </c>
      <c r="C67" s="729"/>
      <c r="D67" s="729"/>
      <c r="E67" s="729"/>
      <c r="F67" s="729"/>
      <c r="G67" s="729"/>
      <c r="H67" s="729"/>
      <c r="I67" s="729"/>
      <c r="J67" s="729"/>
      <c r="K67" s="729"/>
      <c r="L67" s="729"/>
      <c r="M67" s="730"/>
      <c r="N67" s="152"/>
      <c r="O67" s="152"/>
      <c r="P67" s="378"/>
    </row>
    <row r="68" spans="1:17" ht="18">
      <c r="B68" s="718" t="s">
        <v>211</v>
      </c>
      <c r="C68" s="719"/>
      <c r="D68" s="719"/>
      <c r="E68" s="719"/>
      <c r="F68" s="719"/>
      <c r="G68" s="719"/>
      <c r="H68" s="719"/>
      <c r="I68" s="719"/>
      <c r="J68" s="719"/>
      <c r="K68" s="719"/>
      <c r="L68" s="719"/>
      <c r="M68" s="720"/>
      <c r="N68" s="152"/>
      <c r="O68" s="152"/>
      <c r="P68" s="378"/>
    </row>
    <row r="69" spans="1:17" ht="18">
      <c r="B69" s="169"/>
      <c r="M69" s="152"/>
      <c r="N69" s="152"/>
      <c r="O69" s="152"/>
      <c r="P69" s="377"/>
    </row>
    <row r="70" spans="1:17" ht="18.600000000000001" thickBot="1">
      <c r="B70" s="169"/>
      <c r="M70" s="152"/>
      <c r="N70" s="152"/>
      <c r="O70" s="152"/>
      <c r="P70" s="378"/>
    </row>
    <row r="71" spans="1:17" ht="20.25" customHeight="1">
      <c r="B71" s="731" t="s">
        <v>152</v>
      </c>
      <c r="C71" s="731" t="s">
        <v>153</v>
      </c>
      <c r="D71" s="731" t="s">
        <v>154</v>
      </c>
      <c r="E71" s="731" t="s">
        <v>155</v>
      </c>
      <c r="F71" s="170" t="s">
        <v>156</v>
      </c>
      <c r="G71" s="191" t="s">
        <v>219</v>
      </c>
      <c r="H71" s="733" t="s">
        <v>218</v>
      </c>
      <c r="I71" s="733" t="s">
        <v>158</v>
      </c>
      <c r="J71" s="733" t="s">
        <v>159</v>
      </c>
      <c r="K71" s="733" t="s">
        <v>193</v>
      </c>
      <c r="L71" s="731" t="s">
        <v>160</v>
      </c>
      <c r="M71" s="731" t="s">
        <v>214</v>
      </c>
      <c r="N71" s="152"/>
      <c r="O71" s="152"/>
      <c r="P71" s="378"/>
    </row>
    <row r="72" spans="1:17" ht="18.600000000000001" thickBot="1">
      <c r="B72" s="732"/>
      <c r="C72" s="732"/>
      <c r="D72" s="732"/>
      <c r="E72" s="732"/>
      <c r="F72" s="171" t="s">
        <v>157</v>
      </c>
      <c r="G72" s="192"/>
      <c r="H72" s="734"/>
      <c r="I72" s="734"/>
      <c r="J72" s="734"/>
      <c r="K72" s="734"/>
      <c r="L72" s="732"/>
      <c r="M72" s="732"/>
      <c r="N72" s="152"/>
      <c r="O72" s="152"/>
      <c r="P72" s="378"/>
    </row>
    <row r="73" spans="1:17" ht="18.600000000000001" thickBot="1">
      <c r="B73" s="172">
        <v>1</v>
      </c>
      <c r="C73" s="173" t="s">
        <v>161</v>
      </c>
      <c r="D73" s="174"/>
      <c r="E73" s="174"/>
      <c r="F73" s="174"/>
      <c r="G73" s="193"/>
      <c r="H73" s="174"/>
      <c r="I73" s="174"/>
      <c r="J73" s="174"/>
      <c r="K73" s="175" t="s">
        <v>161</v>
      </c>
      <c r="L73" s="174"/>
      <c r="M73" s="174"/>
      <c r="N73" s="152"/>
      <c r="O73" s="152"/>
      <c r="P73" s="378"/>
    </row>
    <row r="74" spans="1:17" ht="18.600000000000001" thickBot="1">
      <c r="A74" s="185" t="s">
        <v>30</v>
      </c>
      <c r="B74" s="186">
        <v>2</v>
      </c>
      <c r="C74" s="187" t="s">
        <v>161</v>
      </c>
      <c r="D74" s="188" t="s">
        <v>161</v>
      </c>
      <c r="E74" s="188" t="s">
        <v>161</v>
      </c>
      <c r="F74" s="188" t="s">
        <v>194</v>
      </c>
      <c r="G74" s="193"/>
      <c r="H74" s="174"/>
      <c r="I74" s="174"/>
      <c r="J74" s="188" t="s">
        <v>195</v>
      </c>
      <c r="K74" s="188" t="s">
        <v>161</v>
      </c>
      <c r="L74" s="174"/>
      <c r="M74" s="174"/>
      <c r="N74" s="152" t="s">
        <v>196</v>
      </c>
      <c r="O74" s="152"/>
      <c r="P74" s="377"/>
      <c r="Q74" s="363"/>
    </row>
    <row r="75" spans="1:17" ht="18.600000000000001" thickBot="1">
      <c r="A75" s="185" t="s">
        <v>22</v>
      </c>
      <c r="B75" s="186">
        <v>3</v>
      </c>
      <c r="C75" s="187" t="s">
        <v>161</v>
      </c>
      <c r="D75" s="188" t="s">
        <v>161</v>
      </c>
      <c r="E75" s="188" t="s">
        <v>161</v>
      </c>
      <c r="F75" s="188" t="s">
        <v>161</v>
      </c>
      <c r="G75" s="193"/>
      <c r="H75" s="174"/>
      <c r="I75" s="174"/>
      <c r="J75" s="188" t="s">
        <v>161</v>
      </c>
      <c r="K75" s="188" t="s">
        <v>161</v>
      </c>
      <c r="L75" s="188" t="s">
        <v>161</v>
      </c>
      <c r="M75" s="174"/>
      <c r="N75" s="152"/>
      <c r="O75" s="152"/>
      <c r="P75" s="378"/>
      <c r="Q75" s="363"/>
    </row>
    <row r="76" spans="1:17" ht="18.600000000000001" thickBot="1">
      <c r="A76" s="185" t="s">
        <v>197</v>
      </c>
      <c r="B76" s="182">
        <v>4</v>
      </c>
      <c r="C76" s="183" t="s">
        <v>161</v>
      </c>
      <c r="D76" s="184" t="s">
        <v>161</v>
      </c>
      <c r="E76" s="184" t="s">
        <v>161</v>
      </c>
      <c r="F76" s="184" t="s">
        <v>161</v>
      </c>
      <c r="G76" s="184" t="s">
        <v>161</v>
      </c>
      <c r="H76" s="184" t="s">
        <v>161</v>
      </c>
      <c r="I76" s="174" t="s">
        <v>216</v>
      </c>
      <c r="J76" s="184" t="s">
        <v>161</v>
      </c>
      <c r="K76" s="184" t="s">
        <v>161</v>
      </c>
      <c r="L76" s="184" t="s">
        <v>161</v>
      </c>
      <c r="M76" s="184" t="s">
        <v>161</v>
      </c>
      <c r="N76" s="205" t="s">
        <v>215</v>
      </c>
      <c r="O76" s="152"/>
      <c r="P76" s="378"/>
    </row>
    <row r="77" spans="1:17" ht="18.600000000000001" thickBot="1">
      <c r="A77" s="185"/>
      <c r="B77" s="186">
        <v>5</v>
      </c>
      <c r="C77" s="187" t="s">
        <v>161</v>
      </c>
      <c r="D77" s="188" t="s">
        <v>161</v>
      </c>
      <c r="E77" s="188" t="s">
        <v>161</v>
      </c>
      <c r="F77" s="188" t="s">
        <v>161</v>
      </c>
      <c r="G77" s="188" t="s">
        <v>161</v>
      </c>
      <c r="H77" s="188" t="s">
        <v>161</v>
      </c>
      <c r="I77" s="188" t="s">
        <v>161</v>
      </c>
      <c r="J77" s="188" t="s">
        <v>161</v>
      </c>
      <c r="K77" s="188" t="s">
        <v>161</v>
      </c>
      <c r="L77" s="188" t="s">
        <v>161</v>
      </c>
      <c r="M77" s="188" t="s">
        <v>161</v>
      </c>
      <c r="N77" s="152"/>
      <c r="O77" s="152"/>
      <c r="Q77" s="363"/>
    </row>
    <row r="78" spans="1:17" ht="18.600000000000001" thickBot="1">
      <c r="B78" s="172">
        <v>6</v>
      </c>
      <c r="C78" s="173" t="s">
        <v>161</v>
      </c>
      <c r="D78" s="175" t="s">
        <v>161</v>
      </c>
      <c r="E78" s="175" t="s">
        <v>161</v>
      </c>
      <c r="F78" s="175" t="s">
        <v>161</v>
      </c>
      <c r="G78" s="175" t="s">
        <v>161</v>
      </c>
      <c r="H78" s="175" t="s">
        <v>161</v>
      </c>
      <c r="I78" s="175" t="s">
        <v>161</v>
      </c>
      <c r="J78" s="175" t="s">
        <v>161</v>
      </c>
      <c r="K78" s="175" t="s">
        <v>161</v>
      </c>
      <c r="L78" s="175" t="s">
        <v>161</v>
      </c>
      <c r="M78" s="175" t="s">
        <v>161</v>
      </c>
      <c r="N78" s="152"/>
      <c r="O78" s="152"/>
      <c r="Q78" s="363"/>
    </row>
    <row r="79" spans="1:17" ht="18.600000000000001" thickBot="1">
      <c r="B79" s="172">
        <v>7</v>
      </c>
      <c r="C79" s="173" t="s">
        <v>161</v>
      </c>
      <c r="D79" s="175" t="s">
        <v>161</v>
      </c>
      <c r="E79" s="175" t="s">
        <v>161</v>
      </c>
      <c r="F79" s="175" t="s">
        <v>161</v>
      </c>
      <c r="G79" s="175" t="s">
        <v>161</v>
      </c>
      <c r="H79" s="175" t="s">
        <v>161</v>
      </c>
      <c r="I79" s="175" t="s">
        <v>161</v>
      </c>
      <c r="J79" s="175" t="s">
        <v>161</v>
      </c>
      <c r="K79" s="175" t="s">
        <v>161</v>
      </c>
      <c r="L79" s="175" t="s">
        <v>161</v>
      </c>
      <c r="M79" s="175" t="s">
        <v>161</v>
      </c>
      <c r="N79" s="152"/>
      <c r="O79" s="152"/>
      <c r="Q79" s="363"/>
    </row>
    <row r="80" spans="1:17">
      <c r="N80" s="152"/>
      <c r="O80" s="152"/>
      <c r="Q80" s="363"/>
    </row>
    <row r="81" spans="9:17">
      <c r="I81" s="205" t="s">
        <v>217</v>
      </c>
      <c r="N81" s="152"/>
      <c r="O81" s="152"/>
      <c r="Q81" s="363"/>
    </row>
    <row r="82" spans="9:17">
      <c r="N82" s="152"/>
      <c r="O82" s="152"/>
      <c r="Q82" s="363"/>
    </row>
  </sheetData>
  <mergeCells count="38">
    <mergeCell ref="B3:N3"/>
    <mergeCell ref="C8:L8"/>
    <mergeCell ref="C9:L9"/>
    <mergeCell ref="D12:E28"/>
    <mergeCell ref="M13:N13"/>
    <mergeCell ref="B5:N5"/>
    <mergeCell ref="M16:N29"/>
    <mergeCell ref="B7:N7"/>
    <mergeCell ref="B6:N6"/>
    <mergeCell ref="D29:E29"/>
    <mergeCell ref="B66:M66"/>
    <mergeCell ref="B67:M67"/>
    <mergeCell ref="B68:M68"/>
    <mergeCell ref="B71:B72"/>
    <mergeCell ref="C71:C72"/>
    <mergeCell ref="D71:D72"/>
    <mergeCell ref="E71:E72"/>
    <mergeCell ref="H71:H72"/>
    <mergeCell ref="I71:I72"/>
    <mergeCell ref="J71:J72"/>
    <mergeCell ref="K71:K72"/>
    <mergeCell ref="L71:L72"/>
    <mergeCell ref="M71:M72"/>
    <mergeCell ref="L33:N49"/>
    <mergeCell ref="B53:M53"/>
    <mergeCell ref="B57:M57"/>
    <mergeCell ref="B58:M58"/>
    <mergeCell ref="N54:N65"/>
    <mergeCell ref="B56:M56"/>
    <mergeCell ref="B63:M63"/>
    <mergeCell ref="B64:M64"/>
    <mergeCell ref="B65:M65"/>
    <mergeCell ref="B54:M54"/>
    <mergeCell ref="B59:M59"/>
    <mergeCell ref="B61:M61"/>
    <mergeCell ref="B62:M62"/>
    <mergeCell ref="B50:H50"/>
    <mergeCell ref="B52:M52"/>
  </mergeCells>
  <phoneticPr fontId="109"/>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heetViews>
  <sheetFormatPr defaultColWidth="9" defaultRowHeight="19.2"/>
  <cols>
    <col min="1" max="1" width="185.33203125" style="6" customWidth="1"/>
    <col min="2" max="2" width="11.21875" style="4" customWidth="1"/>
    <col min="3" max="3" width="27.44140625" style="4" customWidth="1"/>
    <col min="4" max="4" width="17.88671875" style="70" customWidth="1"/>
    <col min="5" max="16384" width="9" style="7"/>
  </cols>
  <sheetData>
    <row r="1" spans="1:4" s="60" customFormat="1" ht="44.25" customHeight="1" thickBot="1">
      <c r="A1" s="397" t="s">
        <v>288</v>
      </c>
      <c r="B1" s="398" t="s">
        <v>0</v>
      </c>
      <c r="C1" s="399" t="s">
        <v>1</v>
      </c>
      <c r="D1" s="400" t="s">
        <v>2</v>
      </c>
    </row>
    <row r="2" spans="1:4" s="206" customFormat="1" ht="44.25" customHeight="1" thickBot="1">
      <c r="A2" s="346" t="s">
        <v>303</v>
      </c>
      <c r="B2" s="326"/>
      <c r="C2" s="748" t="s">
        <v>305</v>
      </c>
      <c r="D2" s="751">
        <v>44540</v>
      </c>
    </row>
    <row r="3" spans="1:4" s="206" customFormat="1" ht="129.6" customHeight="1" thickBot="1">
      <c r="A3" s="347" t="s">
        <v>306</v>
      </c>
      <c r="B3" s="327" t="s">
        <v>304</v>
      </c>
      <c r="C3" s="749"/>
      <c r="D3" s="752"/>
    </row>
    <row r="4" spans="1:4" s="206" customFormat="1" ht="34.799999999999997" customHeight="1" thickBot="1">
      <c r="A4" s="348" t="s">
        <v>307</v>
      </c>
      <c r="B4" s="328"/>
      <c r="C4" s="750"/>
      <c r="D4" s="752"/>
    </row>
    <row r="5" spans="1:4" s="206" customFormat="1" ht="51.6" customHeight="1" thickTop="1" thickBot="1">
      <c r="A5" s="351" t="s">
        <v>308</v>
      </c>
      <c r="B5" s="759" t="s">
        <v>309</v>
      </c>
      <c r="C5" s="763" t="s">
        <v>310</v>
      </c>
      <c r="D5" s="751">
        <v>44539</v>
      </c>
    </row>
    <row r="6" spans="1:4" s="206" customFormat="1" ht="133.80000000000001" customHeight="1" thickBot="1">
      <c r="A6" s="352" t="s">
        <v>311</v>
      </c>
      <c r="B6" s="760"/>
      <c r="C6" s="764"/>
      <c r="D6" s="752"/>
    </row>
    <row r="7" spans="1:4" s="206" customFormat="1" ht="30.6" customHeight="1" thickBot="1">
      <c r="A7" s="353" t="s">
        <v>312</v>
      </c>
      <c r="B7" s="761"/>
      <c r="C7" s="765"/>
      <c r="D7" s="762"/>
    </row>
    <row r="8" spans="1:4" s="60" customFormat="1" ht="44.25" customHeight="1" thickTop="1" thickBot="1">
      <c r="A8" s="564" t="s">
        <v>313</v>
      </c>
      <c r="B8" s="766" t="s">
        <v>314</v>
      </c>
      <c r="C8" s="763" t="s">
        <v>315</v>
      </c>
      <c r="D8" s="751">
        <v>44539</v>
      </c>
    </row>
    <row r="9" spans="1:4" s="60" customFormat="1" ht="102" customHeight="1" thickBot="1">
      <c r="A9" s="350" t="s">
        <v>316</v>
      </c>
      <c r="B9" s="767"/>
      <c r="C9" s="764"/>
      <c r="D9" s="752"/>
    </row>
    <row r="10" spans="1:4" s="60" customFormat="1" ht="35.4" customHeight="1" thickBot="1">
      <c r="A10" s="419" t="s">
        <v>317</v>
      </c>
      <c r="B10" s="768"/>
      <c r="C10" s="769"/>
      <c r="D10" s="752"/>
    </row>
    <row r="11" spans="1:4" s="206" customFormat="1" ht="43.2" customHeight="1" thickTop="1" thickBot="1">
      <c r="A11" s="349" t="s">
        <v>320</v>
      </c>
      <c r="B11" s="766" t="s">
        <v>318</v>
      </c>
      <c r="C11" s="763" t="s">
        <v>319</v>
      </c>
      <c r="D11" s="751">
        <v>44538</v>
      </c>
    </row>
    <row r="12" spans="1:4" s="206" customFormat="1" ht="360.6" customHeight="1" thickBot="1">
      <c r="A12" s="350" t="s">
        <v>321</v>
      </c>
      <c r="B12" s="767"/>
      <c r="C12" s="764"/>
      <c r="D12" s="752"/>
    </row>
    <row r="13" spans="1:4" s="206" customFormat="1" ht="43.2" customHeight="1" thickBot="1">
      <c r="A13" s="441" t="s">
        <v>322</v>
      </c>
      <c r="B13" s="768"/>
      <c r="C13" s="769"/>
      <c r="D13" s="752"/>
    </row>
    <row r="14" spans="1:4" s="206" customFormat="1" ht="44.25" customHeight="1" thickTop="1" thickBot="1">
      <c r="A14" s="349" t="s">
        <v>323</v>
      </c>
      <c r="B14" s="766" t="s">
        <v>324</v>
      </c>
      <c r="C14" s="763" t="s">
        <v>325</v>
      </c>
      <c r="D14" s="751">
        <v>44535</v>
      </c>
    </row>
    <row r="15" spans="1:4" s="206" customFormat="1" ht="129.6" customHeight="1" thickBot="1">
      <c r="A15" s="350" t="s">
        <v>326</v>
      </c>
      <c r="B15" s="767"/>
      <c r="C15" s="764"/>
      <c r="D15" s="752"/>
    </row>
    <row r="16" spans="1:4" s="206" customFormat="1" ht="43.2" customHeight="1" thickBot="1">
      <c r="A16" s="441" t="s">
        <v>327</v>
      </c>
      <c r="B16" s="768"/>
      <c r="C16" s="769"/>
      <c r="D16" s="752"/>
    </row>
    <row r="17" spans="1:4" s="206" customFormat="1" ht="48.6" customHeight="1" thickTop="1" thickBot="1">
      <c r="A17" s="351" t="s">
        <v>328</v>
      </c>
      <c r="B17" s="759" t="s">
        <v>329</v>
      </c>
      <c r="C17" s="763" t="s">
        <v>330</v>
      </c>
      <c r="D17" s="751">
        <v>44535</v>
      </c>
    </row>
    <row r="18" spans="1:4" s="206" customFormat="1" ht="133.80000000000001" customHeight="1" thickBot="1">
      <c r="A18" s="352" t="s">
        <v>331</v>
      </c>
      <c r="B18" s="760"/>
      <c r="C18" s="764"/>
      <c r="D18" s="752"/>
    </row>
    <row r="19" spans="1:4" s="206" customFormat="1" ht="40.799999999999997" customHeight="1" thickBot="1">
      <c r="A19" s="353" t="s">
        <v>332</v>
      </c>
      <c r="B19" s="761"/>
      <c r="C19" s="765"/>
      <c r="D19" s="762"/>
    </row>
    <row r="20" spans="1:4" s="60" customFormat="1" ht="45.6" hidden="1" customHeight="1" thickTop="1" thickBot="1">
      <c r="A20" s="354"/>
      <c r="B20" s="753"/>
      <c r="C20" s="756"/>
      <c r="D20" s="751"/>
    </row>
    <row r="21" spans="1:4" s="206" customFormat="1" ht="108" hidden="1" customHeight="1" thickBot="1">
      <c r="A21" s="355"/>
      <c r="B21" s="754"/>
      <c r="C21" s="757"/>
      <c r="D21" s="752"/>
    </row>
    <row r="22" spans="1:4" s="206" customFormat="1" ht="33" hidden="1" customHeight="1" thickBot="1">
      <c r="A22" s="411"/>
      <c r="B22" s="755"/>
      <c r="C22" s="758"/>
      <c r="D22" s="752"/>
    </row>
    <row r="23" spans="1:4" s="60" customFormat="1" ht="43.8" hidden="1" customHeight="1" thickTop="1" thickBot="1">
      <c r="A23" s="356"/>
      <c r="B23" s="770"/>
      <c r="C23" s="780"/>
      <c r="D23" s="751"/>
    </row>
    <row r="24" spans="1:4" s="60" customFormat="1" ht="164.4" hidden="1" customHeight="1" thickBot="1">
      <c r="A24" s="357"/>
      <c r="B24" s="771"/>
      <c r="C24" s="781"/>
      <c r="D24" s="752"/>
    </row>
    <row r="25" spans="1:4" s="312" customFormat="1" ht="34.200000000000003" hidden="1" customHeight="1" thickBot="1">
      <c r="A25" s="412"/>
      <c r="B25" s="772"/>
      <c r="C25" s="782"/>
      <c r="D25" s="779"/>
    </row>
    <row r="26" spans="1:4" s="60" customFormat="1" ht="37.799999999999997" hidden="1" customHeight="1" thickBot="1">
      <c r="A26" s="225"/>
      <c r="B26" s="223"/>
      <c r="C26" s="224"/>
      <c r="D26" s="301"/>
    </row>
    <row r="27" spans="1:4" s="60" customFormat="1" ht="95.4" hidden="1" customHeight="1" thickTop="1">
      <c r="A27" s="562"/>
      <c r="B27" s="775"/>
      <c r="C27" s="777"/>
      <c r="D27" s="773"/>
    </row>
    <row r="28" spans="1:4" s="60" customFormat="1" ht="37.799999999999997" hidden="1" customHeight="1" thickBot="1">
      <c r="A28" s="563"/>
      <c r="B28" s="776"/>
      <c r="C28" s="778"/>
      <c r="D28" s="774"/>
    </row>
    <row r="29" spans="1:4" s="60" customFormat="1" ht="36.75" customHeight="1" thickTop="1">
      <c r="A29" s="304"/>
      <c r="B29" s="294"/>
      <c r="C29" s="294"/>
      <c r="D29" s="294"/>
    </row>
    <row r="30" spans="1:4" s="60" customFormat="1" ht="44.25" customHeight="1">
      <c r="A30" s="309" t="s">
        <v>29</v>
      </c>
      <c r="B30" s="4"/>
      <c r="C30" s="4"/>
      <c r="D30" s="70"/>
    </row>
    <row r="31" spans="1:4">
      <c r="A31" s="310" t="s">
        <v>28</v>
      </c>
    </row>
  </sheetData>
  <mergeCells count="26">
    <mergeCell ref="B23:B25"/>
    <mergeCell ref="D27:D28"/>
    <mergeCell ref="B27:B28"/>
    <mergeCell ref="C27:C28"/>
    <mergeCell ref="C5:C7"/>
    <mergeCell ref="D5:D7"/>
    <mergeCell ref="D14:D16"/>
    <mergeCell ref="D23:D25"/>
    <mergeCell ref="C23:C25"/>
    <mergeCell ref="B11:B13"/>
    <mergeCell ref="C11:C13"/>
    <mergeCell ref="D11:D13"/>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s>
  <phoneticPr fontId="16"/>
  <hyperlinks>
    <hyperlink ref="A4" r:id="rId1" xr:uid="{70FC005C-F398-463C-9EAE-3FA84648917A}"/>
    <hyperlink ref="A7" r:id="rId2" xr:uid="{C5CF7B45-ADB6-4888-90D5-08CF8989BFAB}"/>
    <hyperlink ref="A10" r:id="rId3" xr:uid="{47F0611E-009F-41FA-9ECD-67BD8116A467}"/>
    <hyperlink ref="A13" r:id="rId4" xr:uid="{4EE89CC7-8E3B-49FB-9AEA-4CEB4675ED6C}"/>
    <hyperlink ref="A16" r:id="rId5" xr:uid="{53F08D6D-8177-4F5F-A0DF-852A68687831}"/>
    <hyperlink ref="A19" r:id="rId6" xr:uid="{E0E3BC67-3A57-4D51-B674-0DD8FD8149F0}"/>
  </hyperlinks>
  <pageMargins left="0" right="0" top="0.19685039370078741" bottom="0.39370078740157483" header="0" footer="0.19685039370078741"/>
  <pageSetup paperSize="8" scale="28"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5"/>
  <sheetViews>
    <sheetView view="pageBreakPreview" zoomScale="85" zoomScaleNormal="66" zoomScaleSheetLayoutView="85" workbookViewId="0">
      <selection activeCell="D12" sqref="D12"/>
    </sheetView>
  </sheetViews>
  <sheetFormatPr defaultColWidth="9" defaultRowHeight="19.2"/>
  <cols>
    <col min="1" max="1" width="206.5546875" style="47" customWidth="1"/>
    <col min="2" max="2" width="17.109375" style="239" customWidth="1"/>
    <col min="3" max="3" width="20.109375" style="240" customWidth="1"/>
    <col min="4" max="16384" width="9" style="46"/>
  </cols>
  <sheetData>
    <row r="1" spans="1:3" ht="58.95" customHeight="1" thickBot="1">
      <c r="A1" s="45" t="s">
        <v>289</v>
      </c>
      <c r="B1" s="227" t="s">
        <v>25</v>
      </c>
      <c r="C1" s="228" t="s">
        <v>2</v>
      </c>
    </row>
    <row r="2" spans="1:3" ht="48" customHeight="1">
      <c r="A2" s="207" t="s">
        <v>436</v>
      </c>
      <c r="B2" s="229"/>
      <c r="C2" s="230"/>
    </row>
    <row r="3" spans="1:3" ht="226.2" customHeight="1">
      <c r="A3" s="159" t="s">
        <v>437</v>
      </c>
      <c r="B3" s="231" t="s">
        <v>439</v>
      </c>
      <c r="C3" s="232">
        <v>44541</v>
      </c>
    </row>
    <row r="4" spans="1:3" ht="27.6" customHeight="1" thickBot="1">
      <c r="A4" s="446" t="s">
        <v>438</v>
      </c>
      <c r="B4" s="231"/>
      <c r="C4" s="232"/>
    </row>
    <row r="5" spans="1:3" ht="48" customHeight="1">
      <c r="A5" s="207" t="s">
        <v>440</v>
      </c>
      <c r="B5" s="229"/>
      <c r="C5" s="230"/>
    </row>
    <row r="6" spans="1:3" ht="252" customHeight="1">
      <c r="A6" s="559" t="s">
        <v>441</v>
      </c>
      <c r="B6" s="311" t="s">
        <v>443</v>
      </c>
      <c r="C6" s="293">
        <v>44537</v>
      </c>
    </row>
    <row r="7" spans="1:3" ht="39.75" customHeight="1" thickBot="1">
      <c r="A7" s="256" t="s">
        <v>442</v>
      </c>
      <c r="B7" s="233"/>
      <c r="C7" s="234"/>
    </row>
    <row r="8" spans="1:3" ht="48" customHeight="1">
      <c r="A8" s="207" t="s">
        <v>444</v>
      </c>
      <c r="B8" s="229"/>
      <c r="C8" s="230"/>
    </row>
    <row r="9" spans="1:3" ht="93.6" customHeight="1">
      <c r="A9" s="358" t="s">
        <v>456</v>
      </c>
      <c r="B9" s="311" t="s">
        <v>457</v>
      </c>
      <c r="C9" s="293">
        <v>44539</v>
      </c>
    </row>
    <row r="10" spans="1:3" ht="39.75" customHeight="1" thickBot="1">
      <c r="A10" s="256" t="s">
        <v>455</v>
      </c>
      <c r="B10" s="233"/>
      <c r="C10" s="234"/>
    </row>
    <row r="11" spans="1:3" ht="44.4" customHeight="1">
      <c r="A11" s="585" t="s">
        <v>445</v>
      </c>
      <c r="B11" s="229"/>
      <c r="C11" s="230"/>
    </row>
    <row r="12" spans="1:3" ht="154.80000000000001" customHeight="1">
      <c r="A12" s="159" t="s">
        <v>458</v>
      </c>
      <c r="B12" s="231" t="s">
        <v>466</v>
      </c>
      <c r="C12" s="232">
        <v>44537</v>
      </c>
    </row>
    <row r="13" spans="1:3" ht="46.2" customHeight="1" thickBot="1">
      <c r="A13" s="67" t="s">
        <v>450</v>
      </c>
      <c r="B13" s="233"/>
      <c r="C13" s="234"/>
    </row>
    <row r="14" spans="1:3" ht="48" customHeight="1">
      <c r="A14" s="207" t="s">
        <v>446</v>
      </c>
      <c r="B14" s="229"/>
      <c r="C14" s="230"/>
    </row>
    <row r="15" spans="1:3" ht="212.4" customHeight="1">
      <c r="A15" s="358" t="s">
        <v>459</v>
      </c>
      <c r="B15" s="311" t="s">
        <v>465</v>
      </c>
      <c r="C15" s="293">
        <v>44536</v>
      </c>
    </row>
    <row r="16" spans="1:3" ht="39.75" customHeight="1" thickBot="1">
      <c r="A16" s="256" t="s">
        <v>451</v>
      </c>
      <c r="B16" s="233"/>
      <c r="C16" s="234"/>
    </row>
    <row r="17" spans="1:3" ht="45.6" customHeight="1">
      <c r="A17" s="207" t="s">
        <v>447</v>
      </c>
      <c r="B17" s="229"/>
      <c r="C17" s="230"/>
    </row>
    <row r="18" spans="1:3" ht="168" customHeight="1">
      <c r="A18" s="159" t="s">
        <v>460</v>
      </c>
      <c r="B18" s="231" t="s">
        <v>461</v>
      </c>
      <c r="C18" s="232">
        <v>44536</v>
      </c>
    </row>
    <row r="19" spans="1:3" ht="37.200000000000003" customHeight="1" thickBot="1">
      <c r="A19" s="67" t="s">
        <v>454</v>
      </c>
      <c r="B19" s="233"/>
      <c r="C19" s="234"/>
    </row>
    <row r="20" spans="1:3" ht="36" customHeight="1">
      <c r="A20" s="207" t="s">
        <v>448</v>
      </c>
      <c r="B20" s="229"/>
      <c r="C20" s="230"/>
    </row>
    <row r="21" spans="1:3" ht="217.2" customHeight="1">
      <c r="A21" s="159" t="s">
        <v>462</v>
      </c>
      <c r="B21" s="231" t="s">
        <v>457</v>
      </c>
      <c r="C21" s="293">
        <v>44535</v>
      </c>
    </row>
    <row r="22" spans="1:3" ht="36" customHeight="1" thickBot="1">
      <c r="A22" s="67" t="s">
        <v>452</v>
      </c>
      <c r="B22" s="233"/>
      <c r="C22" s="234"/>
    </row>
    <row r="23" spans="1:3" ht="40.799999999999997" customHeight="1">
      <c r="A23" s="207" t="s">
        <v>449</v>
      </c>
      <c r="B23" s="229"/>
      <c r="C23" s="230"/>
    </row>
    <row r="24" spans="1:3" ht="354.6" customHeight="1">
      <c r="A24" s="211" t="s">
        <v>463</v>
      </c>
      <c r="B24" s="231" t="s">
        <v>464</v>
      </c>
      <c r="C24" s="293">
        <v>44533</v>
      </c>
    </row>
    <row r="25" spans="1:3" ht="36" customHeight="1" thickBot="1">
      <c r="A25" s="257" t="s">
        <v>453</v>
      </c>
      <c r="B25" s="233"/>
      <c r="C25" s="234"/>
    </row>
    <row r="26" spans="1:3" ht="36" hidden="1" customHeight="1">
      <c r="A26" s="207"/>
      <c r="B26" s="229"/>
      <c r="C26" s="230"/>
    </row>
    <row r="27" spans="1:3" ht="255" hidden="1" customHeight="1" thickBot="1">
      <c r="A27" s="159"/>
      <c r="B27" s="330"/>
      <c r="C27" s="293"/>
    </row>
    <row r="28" spans="1:3" ht="36" hidden="1" customHeight="1" thickBot="1">
      <c r="A28" s="67"/>
      <c r="B28" s="330"/>
      <c r="C28" s="234"/>
    </row>
    <row r="29" spans="1:3" ht="36" hidden="1" customHeight="1" thickBot="1">
      <c r="A29" s="207"/>
      <c r="B29" s="229"/>
      <c r="C29" s="230"/>
    </row>
    <row r="30" spans="1:3" ht="223.8" hidden="1" customHeight="1">
      <c r="A30" s="159"/>
      <c r="B30" s="231"/>
      <c r="C30" s="230"/>
    </row>
    <row r="31" spans="1:3" ht="36" hidden="1" customHeight="1" thickBot="1">
      <c r="A31" s="67"/>
      <c r="B31" s="233"/>
      <c r="C31" s="234"/>
    </row>
    <row r="32" spans="1:3" ht="36" hidden="1" customHeight="1" thickBot="1">
      <c r="A32" s="207"/>
      <c r="B32" s="229"/>
      <c r="C32" s="230"/>
    </row>
    <row r="33" spans="1:3" ht="133.19999999999999" hidden="1" customHeight="1">
      <c r="A33" s="159"/>
      <c r="B33" s="235"/>
      <c r="C33" s="230"/>
    </row>
    <row r="34" spans="1:3" ht="36" hidden="1" customHeight="1" thickBot="1">
      <c r="A34" s="67"/>
      <c r="B34" s="233"/>
      <c r="C34" s="234"/>
    </row>
    <row r="35" spans="1:3" s="146" customFormat="1" ht="36" hidden="1" customHeight="1">
      <c r="A35" s="207"/>
      <c r="B35" s="229"/>
      <c r="C35" s="230"/>
    </row>
    <row r="36" spans="1:3" s="144" customFormat="1" ht="71.400000000000006" hidden="1" customHeight="1">
      <c r="A36" s="159"/>
      <c r="B36" s="235"/>
      <c r="C36" s="232"/>
    </row>
    <row r="37" spans="1:3" s="2" customFormat="1" ht="39.6" hidden="1" customHeight="1" thickBot="1">
      <c r="A37" s="67"/>
      <c r="B37" s="233"/>
      <c r="C37" s="234"/>
    </row>
    <row r="38" spans="1:3" s="2" customFormat="1" ht="39.6" hidden="1" customHeight="1">
      <c r="A38" s="207"/>
      <c r="B38" s="229"/>
      <c r="C38" s="230"/>
    </row>
    <row r="39" spans="1:3" s="2" customFormat="1" ht="191.4" hidden="1" customHeight="1">
      <c r="A39" s="159"/>
      <c r="B39" s="235"/>
      <c r="C39" s="232"/>
    </row>
    <row r="40" spans="1:3" s="2" customFormat="1" ht="39.6" hidden="1" customHeight="1" thickBot="1">
      <c r="A40" s="67"/>
      <c r="B40" s="233"/>
      <c r="C40" s="234"/>
    </row>
    <row r="41" spans="1:3" ht="27" hidden="1" customHeight="1">
      <c r="A41" s="207"/>
      <c r="B41" s="229"/>
      <c r="C41" s="230"/>
    </row>
    <row r="42" spans="1:3" ht="28.5" hidden="1" customHeight="1">
      <c r="A42" s="159"/>
      <c r="B42" s="235"/>
      <c r="C42" s="232"/>
    </row>
    <row r="43" spans="1:3" ht="23.4" hidden="1" customHeight="1" thickBot="1">
      <c r="A43" s="67"/>
      <c r="B43" s="233"/>
      <c r="C43" s="234"/>
    </row>
    <row r="44" spans="1:3" ht="23.4" customHeight="1">
      <c r="A44" s="145"/>
      <c r="B44" s="236"/>
      <c r="C44" s="237"/>
    </row>
    <row r="45" spans="1:3" ht="28.5" customHeight="1" thickBot="1">
      <c r="A45" s="177"/>
      <c r="B45" s="238"/>
      <c r="C45" s="238"/>
    </row>
    <row r="46" spans="1:3" ht="28.5" customHeight="1">
      <c r="A46" s="783" t="s">
        <v>29</v>
      </c>
      <c r="B46" s="784"/>
      <c r="C46" s="784"/>
    </row>
    <row r="47" spans="1:3" ht="28.5" customHeight="1">
      <c r="A47" s="785" t="s">
        <v>28</v>
      </c>
      <c r="B47" s="786"/>
      <c r="C47" s="786"/>
    </row>
    <row r="48" spans="1:3" ht="248.25" customHeight="1"/>
    <row r="49" ht="37.5" customHeight="1"/>
    <row r="50" ht="24" customHeight="1"/>
    <row r="51" ht="24" customHeight="1"/>
    <row r="52" ht="26.25" customHeight="1"/>
    <row r="53" ht="26.25" customHeight="1"/>
    <row r="54" ht="199.5" customHeight="1"/>
    <row r="55" ht="33.75" customHeight="1"/>
    <row r="56" ht="48.75" customHeight="1"/>
    <row r="57" ht="233.25" customHeight="1"/>
    <row r="58" ht="33.75" customHeight="1"/>
    <row r="59" ht="19.5" customHeight="1"/>
    <row r="60" ht="19.5" customHeight="1"/>
    <row r="61" ht="28.5" customHeight="1"/>
    <row r="62" ht="35.25" customHeight="1"/>
    <row r="63" ht="218.25" customHeight="1"/>
    <row r="64" ht="218.25" customHeight="1"/>
    <row r="65" ht="218.25" customHeight="1"/>
  </sheetData>
  <mergeCells count="2">
    <mergeCell ref="A46:C46"/>
    <mergeCell ref="A47:C47"/>
  </mergeCells>
  <phoneticPr fontId="16"/>
  <hyperlinks>
    <hyperlink ref="A4" r:id="rId1" xr:uid="{1AC397B2-9007-47D6-8A36-5180E07838C4}"/>
    <hyperlink ref="A7" r:id="rId2" xr:uid="{6B9AA920-DA0E-4848-84C5-F87DB2571E93}"/>
    <hyperlink ref="A13" r:id="rId3" xr:uid="{413995FF-4686-44CC-8D41-6146743AE691}"/>
    <hyperlink ref="A16" r:id="rId4" xr:uid="{41943BD9-08EC-454E-A48F-BB8411B2338E}"/>
    <hyperlink ref="A22" r:id="rId5" xr:uid="{02F47FB9-212D-4B4B-AA0A-2780B8888801}"/>
    <hyperlink ref="A25" r:id="rId6" xr:uid="{5A201ACA-D497-4482-A05C-655F2C596E68}"/>
    <hyperlink ref="A19" r:id="rId7" xr:uid="{F9B3A717-941E-4C32-9EF8-5CF0D5AF148C}"/>
    <hyperlink ref="A10" r:id="rId8" xr:uid="{FD9760BE-8416-40A4-98EB-C3E5FCB31CA3}"/>
  </hyperlinks>
  <pageMargins left="0.74803149606299213" right="0.74803149606299213" top="0.98425196850393704" bottom="0.98425196850393704" header="0.51181102362204722" footer="0.51181102362204722"/>
  <pageSetup paperSize="9" scale="19" fitToHeight="3"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7"/>
  <sheetViews>
    <sheetView topLeftCell="A13" zoomScale="94" zoomScaleNormal="94" zoomScaleSheetLayoutView="100" workbookViewId="0">
      <selection activeCell="AE22" sqref="AE22"/>
    </sheetView>
  </sheetViews>
  <sheetFormatPr defaultColWidth="9" defaultRowHeight="13.2"/>
  <cols>
    <col min="1" max="13" width="6.77734375" style="449" customWidth="1"/>
    <col min="14" max="14" width="7.44140625" style="449" customWidth="1"/>
    <col min="15" max="15" width="5.88671875" style="449" customWidth="1"/>
    <col min="16" max="16" width="7.109375" style="449" customWidth="1"/>
    <col min="17" max="29" width="6.77734375" style="449" customWidth="1"/>
    <col min="30" max="16384" width="9" style="449"/>
  </cols>
  <sheetData>
    <row r="1" spans="1:29" ht="15" customHeight="1">
      <c r="A1" s="789" t="s">
        <v>3</v>
      </c>
      <c r="B1" s="790"/>
      <c r="C1" s="790"/>
      <c r="D1" s="790"/>
      <c r="E1" s="790"/>
      <c r="F1" s="790"/>
      <c r="G1" s="790"/>
      <c r="H1" s="790"/>
      <c r="I1" s="790"/>
      <c r="J1" s="790"/>
      <c r="K1" s="790"/>
      <c r="L1" s="790"/>
      <c r="M1" s="790"/>
      <c r="N1" s="791"/>
      <c r="P1" s="792" t="s">
        <v>4</v>
      </c>
      <c r="Q1" s="793"/>
      <c r="R1" s="793"/>
      <c r="S1" s="793"/>
      <c r="T1" s="793"/>
      <c r="U1" s="793"/>
      <c r="V1" s="793"/>
      <c r="W1" s="793"/>
      <c r="X1" s="793"/>
      <c r="Y1" s="793"/>
      <c r="Z1" s="793"/>
      <c r="AA1" s="793"/>
      <c r="AB1" s="793"/>
      <c r="AC1" s="794"/>
    </row>
    <row r="2" spans="1:29" ht="18" customHeight="1" thickBot="1">
      <c r="A2" s="795" t="s">
        <v>5</v>
      </c>
      <c r="B2" s="796"/>
      <c r="C2" s="796"/>
      <c r="D2" s="796"/>
      <c r="E2" s="796"/>
      <c r="F2" s="796"/>
      <c r="G2" s="796"/>
      <c r="H2" s="796"/>
      <c r="I2" s="796"/>
      <c r="J2" s="796"/>
      <c r="K2" s="796"/>
      <c r="L2" s="796"/>
      <c r="M2" s="796"/>
      <c r="N2" s="797"/>
      <c r="P2" s="798" t="s">
        <v>6</v>
      </c>
      <c r="Q2" s="796"/>
      <c r="R2" s="796"/>
      <c r="S2" s="796"/>
      <c r="T2" s="796"/>
      <c r="U2" s="796"/>
      <c r="V2" s="796"/>
      <c r="W2" s="796"/>
      <c r="X2" s="796"/>
      <c r="Y2" s="796"/>
      <c r="Z2" s="796"/>
      <c r="AA2" s="796"/>
      <c r="AB2" s="796"/>
      <c r="AC2" s="799"/>
    </row>
    <row r="3" spans="1:29" ht="13.8" thickBot="1">
      <c r="A3" s="9"/>
      <c r="B3" s="269" t="s">
        <v>253</v>
      </c>
      <c r="C3" s="269" t="s">
        <v>7</v>
      </c>
      <c r="D3" s="269" t="s">
        <v>8</v>
      </c>
      <c r="E3" s="269" t="s">
        <v>9</v>
      </c>
      <c r="F3" s="269" t="s">
        <v>10</v>
      </c>
      <c r="G3" s="269" t="s">
        <v>11</v>
      </c>
      <c r="H3" s="269" t="s">
        <v>12</v>
      </c>
      <c r="I3" s="269" t="s">
        <v>13</v>
      </c>
      <c r="J3" s="269" t="s">
        <v>14</v>
      </c>
      <c r="K3" s="269" t="s">
        <v>15</v>
      </c>
      <c r="L3" s="269" t="s">
        <v>16</v>
      </c>
      <c r="M3" s="247" t="s">
        <v>17</v>
      </c>
      <c r="N3" s="10" t="s">
        <v>18</v>
      </c>
      <c r="P3" s="11"/>
      <c r="Q3" s="268" t="s">
        <v>253</v>
      </c>
      <c r="R3" s="268" t="s">
        <v>7</v>
      </c>
      <c r="S3" s="268" t="s">
        <v>8</v>
      </c>
      <c r="T3" s="268" t="s">
        <v>9</v>
      </c>
      <c r="U3" s="268" t="s">
        <v>10</v>
      </c>
      <c r="V3" s="268" t="s">
        <v>11</v>
      </c>
      <c r="W3" s="268" t="s">
        <v>12</v>
      </c>
      <c r="X3" s="268" t="s">
        <v>13</v>
      </c>
      <c r="Y3" s="269" t="s">
        <v>14</v>
      </c>
      <c r="Z3" s="269" t="s">
        <v>15</v>
      </c>
      <c r="AA3" s="269" t="s">
        <v>16</v>
      </c>
      <c r="AB3" s="247" t="s">
        <v>17</v>
      </c>
      <c r="AC3" s="12" t="s">
        <v>19</v>
      </c>
    </row>
    <row r="4" spans="1:29" ht="19.8" thickBot="1">
      <c r="A4" s="13" t="s">
        <v>20</v>
      </c>
      <c r="B4" s="512">
        <f>AVERAGE(B7:B16)</f>
        <v>65.400000000000006</v>
      </c>
      <c r="C4" s="512">
        <f t="shared" ref="C4:L4" si="0">AVERAGE(C6:C16)</f>
        <v>57.2</v>
      </c>
      <c r="D4" s="512">
        <f t="shared" si="0"/>
        <v>63.7</v>
      </c>
      <c r="E4" s="512">
        <f t="shared" si="0"/>
        <v>103.8</v>
      </c>
      <c r="F4" s="512">
        <f t="shared" si="0"/>
        <v>177.5</v>
      </c>
      <c r="G4" s="512">
        <f t="shared" si="0"/>
        <v>404.2</v>
      </c>
      <c r="H4" s="512">
        <f t="shared" si="0"/>
        <v>621</v>
      </c>
      <c r="I4" s="512">
        <f t="shared" si="0"/>
        <v>905.9</v>
      </c>
      <c r="J4" s="512">
        <f t="shared" si="0"/>
        <v>563.4</v>
      </c>
      <c r="K4" s="512">
        <f t="shared" si="0"/>
        <v>366.2</v>
      </c>
      <c r="L4" s="512">
        <f t="shared" si="0"/>
        <v>210.5</v>
      </c>
      <c r="M4" s="512">
        <f>AVERAGE(M6:M16)</f>
        <v>104</v>
      </c>
      <c r="N4" s="512">
        <f>SUM(B4:M4)</f>
        <v>3642.7999999999997</v>
      </c>
      <c r="O4" s="14"/>
      <c r="P4" s="13" t="str">
        <f>+A4</f>
        <v>12-18年月平均</v>
      </c>
      <c r="Q4" s="512">
        <f>AVERAGE(Q7:Q16)</f>
        <v>9.6999999999999993</v>
      </c>
      <c r="R4" s="512">
        <f>AVERAGE(R7:R16)</f>
        <v>9.9</v>
      </c>
      <c r="S4" s="512">
        <f t="shared" ref="S4:AB4" si="1">AVERAGE(S7:S16)</f>
        <v>15</v>
      </c>
      <c r="T4" s="512">
        <f t="shared" si="1"/>
        <v>7.5</v>
      </c>
      <c r="U4" s="512">
        <f t="shared" si="1"/>
        <v>10.7</v>
      </c>
      <c r="V4" s="512">
        <f t="shared" si="1"/>
        <v>9.9</v>
      </c>
      <c r="W4" s="512">
        <f t="shared" si="1"/>
        <v>8.9</v>
      </c>
      <c r="X4" s="512">
        <f t="shared" si="1"/>
        <v>12.6</v>
      </c>
      <c r="Y4" s="512">
        <f t="shared" si="1"/>
        <v>10.9</v>
      </c>
      <c r="Z4" s="512">
        <f t="shared" si="1"/>
        <v>21.7</v>
      </c>
      <c r="AA4" s="512">
        <f t="shared" si="1"/>
        <v>12.8</v>
      </c>
      <c r="AB4" s="512">
        <f t="shared" si="1"/>
        <v>12.9</v>
      </c>
      <c r="AC4" s="512">
        <f>SUM(Q4:AB4)</f>
        <v>142.5</v>
      </c>
    </row>
    <row r="5" spans="1:29" ht="13.8" thickBot="1">
      <c r="A5" s="246"/>
      <c r="B5" s="513"/>
      <c r="C5" s="513"/>
      <c r="D5" s="513"/>
      <c r="E5" s="513"/>
      <c r="F5" s="513"/>
      <c r="G5" s="513"/>
      <c r="H5" s="513"/>
      <c r="I5" s="513"/>
      <c r="J5" s="513"/>
      <c r="K5" s="513"/>
      <c r="L5" s="513"/>
      <c r="M5" s="514" t="s">
        <v>21</v>
      </c>
      <c r="N5" s="515"/>
      <c r="O5" s="14"/>
      <c r="P5" s="253"/>
      <c r="Q5" s="142"/>
      <c r="R5" s="142"/>
      <c r="S5" s="142"/>
      <c r="T5" s="142"/>
      <c r="U5" s="142"/>
      <c r="V5" s="142"/>
      <c r="W5" s="142"/>
      <c r="X5" s="142"/>
      <c r="Y5" s="142"/>
      <c r="Z5" s="142"/>
      <c r="AA5" s="142"/>
      <c r="AB5" s="16" t="s">
        <v>21</v>
      </c>
      <c r="AC5" s="515"/>
    </row>
    <row r="6" spans="1:29" ht="13.8" thickBot="1">
      <c r="A6" s="15"/>
      <c r="B6" s="513"/>
      <c r="C6" s="513"/>
      <c r="D6" s="513"/>
      <c r="E6" s="513"/>
      <c r="F6" s="513"/>
      <c r="G6" s="513"/>
      <c r="H6" s="513"/>
      <c r="I6" s="513"/>
      <c r="J6" s="513"/>
      <c r="K6" s="513"/>
      <c r="L6" s="513"/>
      <c r="M6" s="417">
        <v>29</v>
      </c>
      <c r="N6" s="17"/>
      <c r="O6" s="158" t="s">
        <v>22</v>
      </c>
      <c r="P6" s="254"/>
      <c r="Q6" s="513"/>
      <c r="R6" s="513"/>
      <c r="S6" s="513"/>
      <c r="T6" s="513"/>
      <c r="U6" s="513"/>
      <c r="V6" s="513"/>
      <c r="W6" s="513" t="s">
        <v>30</v>
      </c>
      <c r="X6" s="513" t="s">
        <v>30</v>
      </c>
      <c r="Y6" s="513" t="s">
        <v>30</v>
      </c>
      <c r="Z6" s="513" t="s">
        <v>30</v>
      </c>
      <c r="AA6" s="513" t="s">
        <v>30</v>
      </c>
      <c r="AB6" s="417">
        <v>0</v>
      </c>
      <c r="AC6" s="516"/>
    </row>
    <row r="7" spans="1:29" ht="18" thickBot="1">
      <c r="A7" s="157" t="s">
        <v>209</v>
      </c>
      <c r="B7" s="324">
        <v>81</v>
      </c>
      <c r="C7" s="324">
        <v>48</v>
      </c>
      <c r="D7" s="408">
        <v>71</v>
      </c>
      <c r="E7" s="324">
        <v>128</v>
      </c>
      <c r="F7" s="324">
        <v>171</v>
      </c>
      <c r="G7" s="324">
        <v>350</v>
      </c>
      <c r="H7" s="324">
        <v>569</v>
      </c>
      <c r="I7" s="324">
        <v>553</v>
      </c>
      <c r="J7" s="324">
        <v>458</v>
      </c>
      <c r="K7" s="324">
        <v>304</v>
      </c>
      <c r="L7" s="324">
        <v>217</v>
      </c>
      <c r="M7" s="408">
        <v>29</v>
      </c>
      <c r="N7" s="252">
        <f>SUM(B7:M7)</f>
        <v>2979</v>
      </c>
      <c r="O7" s="158"/>
      <c r="P7" s="157" t="s">
        <v>208</v>
      </c>
      <c r="Q7" s="302">
        <v>1</v>
      </c>
      <c r="R7" s="302">
        <v>2</v>
      </c>
      <c r="S7" s="302">
        <v>1</v>
      </c>
      <c r="T7" s="302">
        <v>0</v>
      </c>
      <c r="U7" s="517">
        <v>0</v>
      </c>
      <c r="V7" s="517">
        <v>0</v>
      </c>
      <c r="W7" s="517">
        <v>1</v>
      </c>
      <c r="X7" s="143">
        <v>1</v>
      </c>
      <c r="Y7" s="143">
        <v>0</v>
      </c>
      <c r="Z7" s="143">
        <v>0</v>
      </c>
      <c r="AA7" s="143">
        <v>0</v>
      </c>
      <c r="AB7" s="143">
        <v>0</v>
      </c>
      <c r="AC7" s="248">
        <f>SUM(Q7:AB7)</f>
        <v>6</v>
      </c>
    </row>
    <row r="8" spans="1:29" ht="15" thickBot="1">
      <c r="A8" s="245" t="s">
        <v>139</v>
      </c>
      <c r="B8" s="403">
        <v>112</v>
      </c>
      <c r="C8" s="403">
        <v>85</v>
      </c>
      <c r="D8" s="403">
        <v>60</v>
      </c>
      <c r="E8" s="403">
        <v>97</v>
      </c>
      <c r="F8" s="403">
        <v>95</v>
      </c>
      <c r="G8" s="403">
        <v>305</v>
      </c>
      <c r="H8" s="403">
        <v>544</v>
      </c>
      <c r="I8" s="403">
        <v>449</v>
      </c>
      <c r="J8" s="403">
        <v>475</v>
      </c>
      <c r="K8" s="403">
        <v>505</v>
      </c>
      <c r="L8" s="403">
        <v>219</v>
      </c>
      <c r="M8" s="404">
        <v>98</v>
      </c>
      <c r="N8" s="248">
        <f>SUM(B8:M8)</f>
        <v>3044</v>
      </c>
      <c r="O8" s="158"/>
      <c r="P8" s="245" t="s">
        <v>139</v>
      </c>
      <c r="Q8" s="518">
        <v>16</v>
      </c>
      <c r="R8" s="518">
        <v>1</v>
      </c>
      <c r="S8" s="518">
        <v>19</v>
      </c>
      <c r="T8" s="513">
        <v>3</v>
      </c>
      <c r="U8" s="513">
        <v>13</v>
      </c>
      <c r="V8" s="513">
        <v>1</v>
      </c>
      <c r="W8" s="513">
        <v>2</v>
      </c>
      <c r="X8" s="513">
        <v>2</v>
      </c>
      <c r="Y8" s="513">
        <v>0</v>
      </c>
      <c r="Z8" s="513">
        <v>24</v>
      </c>
      <c r="AA8" s="513">
        <v>4</v>
      </c>
      <c r="AB8" s="513">
        <v>1</v>
      </c>
      <c r="AC8" s="513">
        <f>SUM(Q8:AB8)</f>
        <v>86</v>
      </c>
    </row>
    <row r="9" spans="1:29" ht="15.6" thickBot="1">
      <c r="A9" s="19" t="s">
        <v>31</v>
      </c>
      <c r="B9" s="519">
        <v>84</v>
      </c>
      <c r="C9" s="519">
        <v>100</v>
      </c>
      <c r="D9" s="520">
        <v>77</v>
      </c>
      <c r="E9" s="520">
        <v>80</v>
      </c>
      <c r="F9" s="209">
        <v>236</v>
      </c>
      <c r="G9" s="209">
        <v>438</v>
      </c>
      <c r="H9" s="210">
        <v>631</v>
      </c>
      <c r="I9" s="209">
        <v>752</v>
      </c>
      <c r="J9" s="208">
        <v>523</v>
      </c>
      <c r="K9" s="209">
        <v>427</v>
      </c>
      <c r="L9" s="208">
        <v>253</v>
      </c>
      <c r="M9" s="521">
        <v>136</v>
      </c>
      <c r="N9" s="522">
        <f>SUM(B9:M9)</f>
        <v>3737</v>
      </c>
      <c r="O9" s="158"/>
      <c r="P9" s="20" t="s">
        <v>23</v>
      </c>
      <c r="Q9" s="523">
        <v>7</v>
      </c>
      <c r="R9" s="523">
        <v>7</v>
      </c>
      <c r="S9" s="524">
        <v>13</v>
      </c>
      <c r="T9" s="524">
        <v>3</v>
      </c>
      <c r="U9" s="524">
        <v>8</v>
      </c>
      <c r="V9" s="524">
        <v>11</v>
      </c>
      <c r="W9" s="523">
        <v>5</v>
      </c>
      <c r="X9" s="524">
        <v>11</v>
      </c>
      <c r="Y9" s="524">
        <v>9</v>
      </c>
      <c r="Z9" s="524">
        <v>9</v>
      </c>
      <c r="AA9" s="525">
        <v>20</v>
      </c>
      <c r="AB9" s="525">
        <v>35</v>
      </c>
      <c r="AC9" s="523">
        <f>SUM(Q9:AB9)</f>
        <v>138</v>
      </c>
    </row>
    <row r="10" spans="1:29" ht="15" thickBot="1">
      <c r="A10" s="19" t="s">
        <v>32</v>
      </c>
      <c r="B10" s="524">
        <v>41</v>
      </c>
      <c r="C10" s="524">
        <v>44</v>
      </c>
      <c r="D10" s="524">
        <v>67</v>
      </c>
      <c r="E10" s="524">
        <v>103</v>
      </c>
      <c r="F10" s="526">
        <v>311</v>
      </c>
      <c r="G10" s="524">
        <v>415</v>
      </c>
      <c r="H10" s="524">
        <v>539</v>
      </c>
      <c r="I10" s="526">
        <v>1165</v>
      </c>
      <c r="J10" s="524">
        <v>534</v>
      </c>
      <c r="K10" s="524">
        <v>297</v>
      </c>
      <c r="L10" s="523">
        <v>205</v>
      </c>
      <c r="M10" s="527">
        <v>92</v>
      </c>
      <c r="N10" s="527">
        <f>SUM(B10:M10)</f>
        <v>3813</v>
      </c>
      <c r="O10" s="158"/>
      <c r="P10" s="19" t="s">
        <v>32</v>
      </c>
      <c r="Q10" s="524">
        <v>9</v>
      </c>
      <c r="R10" s="524">
        <v>22</v>
      </c>
      <c r="S10" s="523">
        <v>18</v>
      </c>
      <c r="T10" s="524">
        <v>9</v>
      </c>
      <c r="U10" s="528">
        <v>21</v>
      </c>
      <c r="V10" s="524">
        <v>14</v>
      </c>
      <c r="W10" s="524">
        <v>6</v>
      </c>
      <c r="X10" s="524">
        <v>13</v>
      </c>
      <c r="Y10" s="524">
        <v>7</v>
      </c>
      <c r="Z10" s="529">
        <v>81</v>
      </c>
      <c r="AA10" s="528">
        <v>31</v>
      </c>
      <c r="AB10" s="529">
        <v>37</v>
      </c>
      <c r="AC10" s="530">
        <f t="shared" ref="AC10:AC17" si="2">SUM(Q10:AB10)</f>
        <v>268</v>
      </c>
    </row>
    <row r="11" spans="1:29" ht="15" thickBot="1">
      <c r="A11" s="19" t="s">
        <v>33</v>
      </c>
      <c r="B11" s="524">
        <v>57</v>
      </c>
      <c r="C11" s="523">
        <v>35</v>
      </c>
      <c r="D11" s="524">
        <v>95</v>
      </c>
      <c r="E11" s="523">
        <v>112</v>
      </c>
      <c r="F11" s="524">
        <v>131</v>
      </c>
      <c r="G11" s="21">
        <v>340</v>
      </c>
      <c r="H11" s="21">
        <v>483</v>
      </c>
      <c r="I11" s="22">
        <v>1339</v>
      </c>
      <c r="J11" s="21">
        <v>614</v>
      </c>
      <c r="K11" s="21">
        <v>349</v>
      </c>
      <c r="L11" s="21">
        <v>236</v>
      </c>
      <c r="M11" s="531">
        <v>68</v>
      </c>
      <c r="N11" s="153">
        <f t="shared" ref="N11:N17" si="3">SUM(B11:M11)</f>
        <v>3859</v>
      </c>
      <c r="O11" s="158"/>
      <c r="P11" s="19" t="s">
        <v>33</v>
      </c>
      <c r="Q11" s="524">
        <v>19</v>
      </c>
      <c r="R11" s="524">
        <v>12</v>
      </c>
      <c r="S11" s="524">
        <v>8</v>
      </c>
      <c r="T11" s="523">
        <v>12</v>
      </c>
      <c r="U11" s="524">
        <v>7</v>
      </c>
      <c r="V11" s="524">
        <v>15</v>
      </c>
      <c r="W11" s="21">
        <v>16</v>
      </c>
      <c r="X11" s="531">
        <v>12</v>
      </c>
      <c r="Y11" s="523">
        <v>16</v>
      </c>
      <c r="Z11" s="524">
        <v>6</v>
      </c>
      <c r="AA11" s="523">
        <v>12</v>
      </c>
      <c r="AB11" s="523">
        <v>6</v>
      </c>
      <c r="AC11" s="523">
        <f t="shared" si="2"/>
        <v>141</v>
      </c>
    </row>
    <row r="12" spans="1:29" ht="13.8" thickBot="1">
      <c r="A12" s="19" t="s">
        <v>34</v>
      </c>
      <c r="B12" s="532">
        <v>68</v>
      </c>
      <c r="C12" s="524">
        <v>42</v>
      </c>
      <c r="D12" s="524">
        <v>44</v>
      </c>
      <c r="E12" s="523">
        <v>75</v>
      </c>
      <c r="F12" s="523">
        <v>135</v>
      </c>
      <c r="G12" s="523">
        <v>448</v>
      </c>
      <c r="H12" s="524">
        <v>507</v>
      </c>
      <c r="I12" s="524">
        <v>808</v>
      </c>
      <c r="J12" s="528">
        <v>795</v>
      </c>
      <c r="K12" s="523">
        <v>313</v>
      </c>
      <c r="L12" s="523">
        <v>246</v>
      </c>
      <c r="M12" s="523">
        <v>143</v>
      </c>
      <c r="N12" s="533">
        <f>SUM(B12:M12)</f>
        <v>3624</v>
      </c>
      <c r="O12" s="158"/>
      <c r="P12" s="19" t="s">
        <v>34</v>
      </c>
      <c r="Q12" s="534">
        <v>9</v>
      </c>
      <c r="R12" s="524">
        <v>16</v>
      </c>
      <c r="S12" s="524">
        <v>12</v>
      </c>
      <c r="T12" s="523">
        <v>6</v>
      </c>
      <c r="U12" s="535">
        <v>7</v>
      </c>
      <c r="V12" s="535">
        <v>14</v>
      </c>
      <c r="W12" s="524">
        <v>9</v>
      </c>
      <c r="X12" s="524">
        <v>14</v>
      </c>
      <c r="Y12" s="524">
        <v>9</v>
      </c>
      <c r="Z12" s="524">
        <v>9</v>
      </c>
      <c r="AA12" s="535">
        <v>8</v>
      </c>
      <c r="AB12" s="535">
        <v>7</v>
      </c>
      <c r="AC12" s="523">
        <f t="shared" si="2"/>
        <v>120</v>
      </c>
    </row>
    <row r="13" spans="1:29" ht="13.8" thickBot="1">
      <c r="A13" s="19" t="s">
        <v>35</v>
      </c>
      <c r="B13" s="536">
        <v>71</v>
      </c>
      <c r="C13" s="536">
        <v>97</v>
      </c>
      <c r="D13" s="536">
        <v>61</v>
      </c>
      <c r="E13" s="537">
        <v>105</v>
      </c>
      <c r="F13" s="537">
        <v>198</v>
      </c>
      <c r="G13" s="537">
        <v>442</v>
      </c>
      <c r="H13" s="538">
        <v>790</v>
      </c>
      <c r="I13" s="23">
        <v>674</v>
      </c>
      <c r="J13" s="23">
        <v>594</v>
      </c>
      <c r="K13" s="537">
        <v>275</v>
      </c>
      <c r="L13" s="537">
        <v>133</v>
      </c>
      <c r="M13" s="537">
        <v>108</v>
      </c>
      <c r="N13" s="533">
        <f t="shared" si="3"/>
        <v>3548</v>
      </c>
      <c r="O13" s="14"/>
      <c r="P13" s="24" t="s">
        <v>35</v>
      </c>
      <c r="Q13" s="536">
        <v>7</v>
      </c>
      <c r="R13" s="536">
        <v>13</v>
      </c>
      <c r="S13" s="536">
        <v>11</v>
      </c>
      <c r="T13" s="537">
        <v>11</v>
      </c>
      <c r="U13" s="537">
        <v>12</v>
      </c>
      <c r="V13" s="537">
        <v>15</v>
      </c>
      <c r="W13" s="537">
        <v>20</v>
      </c>
      <c r="X13" s="537">
        <v>15</v>
      </c>
      <c r="Y13" s="537">
        <v>15</v>
      </c>
      <c r="Z13" s="537">
        <v>20</v>
      </c>
      <c r="AA13" s="537">
        <v>9</v>
      </c>
      <c r="AB13" s="537">
        <v>7</v>
      </c>
      <c r="AC13" s="537">
        <f t="shared" si="2"/>
        <v>155</v>
      </c>
    </row>
    <row r="14" spans="1:29" ht="13.8" hidden="1" thickBot="1">
      <c r="A14" s="25" t="s">
        <v>36</v>
      </c>
      <c r="B14" s="534">
        <v>38</v>
      </c>
      <c r="C14" s="537">
        <v>19</v>
      </c>
      <c r="D14" s="537">
        <v>38</v>
      </c>
      <c r="E14" s="537">
        <v>203</v>
      </c>
      <c r="F14" s="537">
        <v>146</v>
      </c>
      <c r="G14" s="537">
        <v>439</v>
      </c>
      <c r="H14" s="538">
        <v>964</v>
      </c>
      <c r="I14" s="538">
        <v>1154</v>
      </c>
      <c r="J14" s="537">
        <v>423</v>
      </c>
      <c r="K14" s="537">
        <v>388</v>
      </c>
      <c r="L14" s="537">
        <v>176</v>
      </c>
      <c r="M14" s="537">
        <v>143</v>
      </c>
      <c r="N14" s="539">
        <f t="shared" si="3"/>
        <v>4131</v>
      </c>
      <c r="O14" s="14"/>
      <c r="P14" s="24" t="s">
        <v>36</v>
      </c>
      <c r="Q14" s="537">
        <v>7</v>
      </c>
      <c r="R14" s="537">
        <v>7</v>
      </c>
      <c r="S14" s="537">
        <v>8</v>
      </c>
      <c r="T14" s="537">
        <v>12</v>
      </c>
      <c r="U14" s="537">
        <v>9</v>
      </c>
      <c r="V14" s="537">
        <v>6</v>
      </c>
      <c r="W14" s="537">
        <v>11</v>
      </c>
      <c r="X14" s="537">
        <v>8</v>
      </c>
      <c r="Y14" s="537">
        <v>16</v>
      </c>
      <c r="Z14" s="537">
        <v>40</v>
      </c>
      <c r="AA14" s="537">
        <v>17</v>
      </c>
      <c r="AB14" s="537">
        <v>16</v>
      </c>
      <c r="AC14" s="537">
        <f t="shared" si="2"/>
        <v>157</v>
      </c>
    </row>
    <row r="15" spans="1:29" ht="13.8" hidden="1" thickBot="1">
      <c r="A15" s="540" t="s">
        <v>37</v>
      </c>
      <c r="B15" s="23">
        <v>49</v>
      </c>
      <c r="C15" s="23">
        <v>63</v>
      </c>
      <c r="D15" s="23">
        <v>50</v>
      </c>
      <c r="E15" s="23">
        <v>71</v>
      </c>
      <c r="F15" s="23">
        <v>144</v>
      </c>
      <c r="G15" s="23">
        <v>374</v>
      </c>
      <c r="H15" s="154">
        <v>729</v>
      </c>
      <c r="I15" s="154">
        <v>1097</v>
      </c>
      <c r="J15" s="154">
        <v>650</v>
      </c>
      <c r="K15" s="23">
        <v>397</v>
      </c>
      <c r="L15" s="23">
        <v>192</v>
      </c>
      <c r="M15" s="23">
        <v>217</v>
      </c>
      <c r="N15" s="539">
        <f t="shared" si="3"/>
        <v>4033</v>
      </c>
      <c r="O15" s="14"/>
      <c r="P15" s="26" t="s">
        <v>37</v>
      </c>
      <c r="Q15" s="23">
        <v>10</v>
      </c>
      <c r="R15" s="23">
        <v>6</v>
      </c>
      <c r="S15" s="23">
        <v>14</v>
      </c>
      <c r="T15" s="23">
        <v>10</v>
      </c>
      <c r="U15" s="23">
        <v>10</v>
      </c>
      <c r="V15" s="23">
        <v>19</v>
      </c>
      <c r="W15" s="23">
        <v>11</v>
      </c>
      <c r="X15" s="23">
        <v>20</v>
      </c>
      <c r="Y15" s="23">
        <v>15</v>
      </c>
      <c r="Z15" s="23">
        <v>8</v>
      </c>
      <c r="AA15" s="23">
        <v>11</v>
      </c>
      <c r="AB15" s="23">
        <v>8</v>
      </c>
      <c r="AC15" s="537">
        <f t="shared" si="2"/>
        <v>142</v>
      </c>
    </row>
    <row r="16" spans="1:29" ht="13.8" hidden="1" thickBot="1">
      <c r="A16" s="25" t="s">
        <v>38</v>
      </c>
      <c r="B16" s="23">
        <v>53</v>
      </c>
      <c r="C16" s="23">
        <v>39</v>
      </c>
      <c r="D16" s="23">
        <v>74</v>
      </c>
      <c r="E16" s="23">
        <v>64</v>
      </c>
      <c r="F16" s="23">
        <v>208</v>
      </c>
      <c r="G16" s="23">
        <v>491</v>
      </c>
      <c r="H16" s="23">
        <v>454</v>
      </c>
      <c r="I16" s="154">
        <v>1068</v>
      </c>
      <c r="J16" s="23">
        <v>568</v>
      </c>
      <c r="K16" s="23">
        <v>407</v>
      </c>
      <c r="L16" s="23">
        <v>228</v>
      </c>
      <c r="M16" s="23">
        <v>81</v>
      </c>
      <c r="N16" s="533">
        <f t="shared" si="3"/>
        <v>3735</v>
      </c>
      <c r="O16" s="14"/>
      <c r="P16" s="24" t="s">
        <v>38</v>
      </c>
      <c r="Q16" s="23">
        <v>12</v>
      </c>
      <c r="R16" s="23">
        <v>13</v>
      </c>
      <c r="S16" s="23">
        <v>46</v>
      </c>
      <c r="T16" s="23">
        <v>9</v>
      </c>
      <c r="U16" s="23">
        <v>20</v>
      </c>
      <c r="V16" s="23">
        <v>4</v>
      </c>
      <c r="W16" s="23">
        <v>8</v>
      </c>
      <c r="X16" s="23">
        <v>30</v>
      </c>
      <c r="Y16" s="23">
        <v>22</v>
      </c>
      <c r="Z16" s="23">
        <v>20</v>
      </c>
      <c r="AA16" s="23">
        <v>16</v>
      </c>
      <c r="AB16" s="23">
        <v>12</v>
      </c>
      <c r="AC16" s="541">
        <f t="shared" si="2"/>
        <v>212</v>
      </c>
    </row>
    <row r="17" spans="1:30" ht="13.8" hidden="1" thickBot="1">
      <c r="A17" s="25" t="s">
        <v>24</v>
      </c>
      <c r="B17" s="155">
        <v>67</v>
      </c>
      <c r="C17" s="155">
        <v>62</v>
      </c>
      <c r="D17" s="155">
        <v>57</v>
      </c>
      <c r="E17" s="155">
        <v>77</v>
      </c>
      <c r="F17" s="155">
        <v>473</v>
      </c>
      <c r="G17" s="155">
        <v>468</v>
      </c>
      <c r="H17" s="156">
        <v>659</v>
      </c>
      <c r="I17" s="155">
        <v>851</v>
      </c>
      <c r="J17" s="155">
        <v>542</v>
      </c>
      <c r="K17" s="155">
        <v>270</v>
      </c>
      <c r="L17" s="155">
        <v>208</v>
      </c>
      <c r="M17" s="155">
        <v>174</v>
      </c>
      <c r="N17" s="542">
        <f t="shared" si="3"/>
        <v>3908</v>
      </c>
      <c r="O17" s="14" t="s">
        <v>30</v>
      </c>
      <c r="P17" s="26" t="s">
        <v>24</v>
      </c>
      <c r="Q17" s="23">
        <v>6</v>
      </c>
      <c r="R17" s="23">
        <v>25</v>
      </c>
      <c r="S17" s="23">
        <v>29</v>
      </c>
      <c r="T17" s="23">
        <v>4</v>
      </c>
      <c r="U17" s="23">
        <v>17</v>
      </c>
      <c r="V17" s="23">
        <v>19</v>
      </c>
      <c r="W17" s="23">
        <v>14</v>
      </c>
      <c r="X17" s="23">
        <v>37</v>
      </c>
      <c r="Y17" s="27">
        <v>76</v>
      </c>
      <c r="Z17" s="23">
        <v>34</v>
      </c>
      <c r="AA17" s="23">
        <v>17</v>
      </c>
      <c r="AB17" s="23">
        <v>18</v>
      </c>
      <c r="AC17" s="541">
        <f t="shared" si="2"/>
        <v>296</v>
      </c>
    </row>
    <row r="18" spans="1:30">
      <c r="A18" s="28"/>
      <c r="B18" s="543"/>
      <c r="C18" s="543"/>
      <c r="D18" s="543"/>
      <c r="E18" s="543"/>
      <c r="F18" s="543"/>
      <c r="G18" s="543"/>
      <c r="H18" s="543"/>
      <c r="I18" s="543"/>
      <c r="J18" s="543"/>
      <c r="K18" s="543"/>
      <c r="L18" s="543"/>
      <c r="M18" s="543"/>
      <c r="N18" s="29"/>
      <c r="O18" s="14"/>
      <c r="P18" s="30"/>
      <c r="Q18" s="544"/>
      <c r="R18" s="544"/>
      <c r="S18" s="544"/>
      <c r="T18" s="544"/>
      <c r="U18" s="544"/>
      <c r="V18" s="544"/>
      <c r="W18" s="544"/>
      <c r="X18" s="544"/>
      <c r="Y18" s="544"/>
      <c r="Z18" s="544"/>
      <c r="AA18" s="544"/>
      <c r="AB18" s="544"/>
      <c r="AC18" s="543"/>
    </row>
    <row r="19" spans="1:30" ht="13.5" customHeight="1">
      <c r="A19" s="800" t="s">
        <v>271</v>
      </c>
      <c r="B19" s="801"/>
      <c r="C19" s="801"/>
      <c r="D19" s="801"/>
      <c r="E19" s="801"/>
      <c r="F19" s="801"/>
      <c r="G19" s="801"/>
      <c r="H19" s="801"/>
      <c r="I19" s="801"/>
      <c r="J19" s="801"/>
      <c r="K19" s="801"/>
      <c r="L19" s="801"/>
      <c r="M19" s="801"/>
      <c r="N19" s="802"/>
      <c r="O19" s="14"/>
      <c r="P19" s="800" t="str">
        <f>+A19</f>
        <v>※2021年 第47週（11/22～11/28） 現在</v>
      </c>
      <c r="Q19" s="801"/>
      <c r="R19" s="801"/>
      <c r="S19" s="801"/>
      <c r="T19" s="801"/>
      <c r="U19" s="801"/>
      <c r="V19" s="801"/>
      <c r="W19" s="801"/>
      <c r="X19" s="801"/>
      <c r="Y19" s="801"/>
      <c r="Z19" s="801"/>
      <c r="AA19" s="801"/>
      <c r="AB19" s="801"/>
      <c r="AC19" s="802"/>
    </row>
    <row r="20" spans="1:30" ht="13.8" thickBot="1">
      <c r="A20" s="31"/>
      <c r="B20" s="14"/>
      <c r="C20" s="14"/>
      <c r="D20" s="14"/>
      <c r="E20" s="14"/>
      <c r="F20" s="14"/>
      <c r="G20" s="14" t="s">
        <v>22</v>
      </c>
      <c r="H20" s="14"/>
      <c r="I20" s="14"/>
      <c r="J20" s="14"/>
      <c r="K20" s="14"/>
      <c r="L20" s="14"/>
      <c r="M20" s="14"/>
      <c r="N20" s="32"/>
      <c r="O20" s="14"/>
      <c r="P20" s="287"/>
      <c r="Q20" s="14"/>
      <c r="R20" s="14"/>
      <c r="S20" s="14"/>
      <c r="T20" s="14"/>
      <c r="U20" s="14"/>
      <c r="V20" s="14"/>
      <c r="W20" s="14"/>
      <c r="X20" s="14"/>
      <c r="Y20" s="14"/>
      <c r="Z20" s="14"/>
      <c r="AA20" s="14"/>
      <c r="AB20" s="14"/>
      <c r="AC20" s="34"/>
    </row>
    <row r="21" spans="1:30" ht="17.25" customHeight="1" thickBot="1">
      <c r="A21" s="31"/>
      <c r="B21" s="545" t="s">
        <v>254</v>
      </c>
      <c r="C21" s="14"/>
      <c r="D21" s="35" t="s">
        <v>263</v>
      </c>
      <c r="E21" s="36"/>
      <c r="F21" s="14"/>
      <c r="G21" s="14" t="s">
        <v>22</v>
      </c>
      <c r="H21" s="14"/>
      <c r="I21" s="14"/>
      <c r="J21" s="14"/>
      <c r="K21" s="14"/>
      <c r="L21" s="14"/>
      <c r="M21" s="14"/>
      <c r="N21" s="32"/>
      <c r="O21" s="158" t="s">
        <v>22</v>
      </c>
      <c r="P21" s="288"/>
      <c r="Q21" s="546" t="s">
        <v>255</v>
      </c>
      <c r="R21" s="787" t="s">
        <v>256</v>
      </c>
      <c r="S21" s="788"/>
      <c r="T21" s="14" t="s">
        <v>22</v>
      </c>
      <c r="U21" s="14"/>
      <c r="V21" s="14"/>
      <c r="W21" s="14"/>
      <c r="X21" s="14"/>
      <c r="Y21" s="14"/>
      <c r="Z21" s="14"/>
      <c r="AA21" s="14"/>
      <c r="AB21" s="14"/>
      <c r="AC21" s="34"/>
    </row>
    <row r="22" spans="1:30" ht="15" customHeight="1">
      <c r="A22" s="31"/>
      <c r="B22" s="14"/>
      <c r="C22" s="14"/>
      <c r="D22" s="14" t="s">
        <v>30</v>
      </c>
      <c r="E22" s="14"/>
      <c r="F22" s="14"/>
      <c r="G22" s="14"/>
      <c r="H22" s="14"/>
      <c r="I22" s="14"/>
      <c r="J22" s="14"/>
      <c r="K22" s="14"/>
      <c r="L22" s="14"/>
      <c r="M22" s="14"/>
      <c r="N22" s="32"/>
      <c r="O22" s="158" t="s">
        <v>22</v>
      </c>
      <c r="P22" s="287"/>
      <c r="Q22" s="14"/>
      <c r="R22" s="14"/>
      <c r="S22" s="14"/>
      <c r="T22" s="14"/>
      <c r="U22" s="14"/>
      <c r="V22" s="14"/>
      <c r="W22" s="14"/>
      <c r="X22" s="14"/>
      <c r="Y22" s="14"/>
      <c r="Z22" s="14"/>
      <c r="AA22" s="14"/>
      <c r="AB22" s="14"/>
      <c r="AC22" s="34"/>
    </row>
    <row r="23" spans="1:30" ht="9" customHeight="1">
      <c r="A23" s="31"/>
      <c r="B23" s="14"/>
      <c r="C23" s="14"/>
      <c r="D23" s="14"/>
      <c r="E23" s="14"/>
      <c r="F23" s="14"/>
      <c r="G23" s="14"/>
      <c r="H23" s="14"/>
      <c r="I23" s="14"/>
      <c r="J23" s="14"/>
      <c r="K23" s="14"/>
      <c r="L23" s="14"/>
      <c r="M23" s="14"/>
      <c r="N23" s="32"/>
      <c r="O23" s="158" t="s">
        <v>22</v>
      </c>
      <c r="P23" s="33"/>
      <c r="Q23" s="14"/>
      <c r="R23" s="14"/>
      <c r="S23" s="14"/>
      <c r="T23" s="14"/>
      <c r="U23" s="14"/>
      <c r="V23" s="14"/>
      <c r="W23" s="14"/>
      <c r="X23" s="14"/>
      <c r="Y23" s="14"/>
      <c r="Z23" s="14"/>
      <c r="AA23" s="14"/>
      <c r="AB23" s="14"/>
      <c r="AC23" s="34"/>
    </row>
    <row r="24" spans="1:30">
      <c r="A24" s="31"/>
      <c r="B24" s="14"/>
      <c r="C24" s="14"/>
      <c r="D24" s="14"/>
      <c r="E24" s="14"/>
      <c r="F24" s="14"/>
      <c r="G24" s="14"/>
      <c r="H24" s="14"/>
      <c r="I24" s="14"/>
      <c r="J24" s="14"/>
      <c r="K24" s="14"/>
      <c r="L24" s="14"/>
      <c r="M24" s="14"/>
      <c r="N24" s="32"/>
      <c r="O24" s="14" t="s">
        <v>22</v>
      </c>
      <c r="P24" s="18"/>
      <c r="AC24" s="37"/>
    </row>
    <row r="25" spans="1:30">
      <c r="A25" s="31"/>
      <c r="B25" s="14"/>
      <c r="C25" s="14"/>
      <c r="D25" s="14"/>
      <c r="E25" s="14"/>
      <c r="F25" s="14"/>
      <c r="G25" s="14"/>
      <c r="H25" s="14"/>
      <c r="I25" s="14"/>
      <c r="J25" s="14"/>
      <c r="K25" s="14"/>
      <c r="L25" s="14"/>
      <c r="M25" s="14"/>
      <c r="N25" s="32"/>
      <c r="O25" s="14" t="s">
        <v>22</v>
      </c>
      <c r="P25" s="18"/>
      <c r="AC25" s="37"/>
    </row>
    <row r="26" spans="1:30">
      <c r="A26" s="31"/>
      <c r="B26" s="14"/>
      <c r="C26" s="14"/>
      <c r="D26" s="14"/>
      <c r="E26" s="14"/>
      <c r="F26" s="14"/>
      <c r="G26" s="14"/>
      <c r="H26" s="14"/>
      <c r="I26" s="14"/>
      <c r="J26" s="14"/>
      <c r="K26" s="14"/>
      <c r="L26" s="14"/>
      <c r="M26" s="14"/>
      <c r="N26" s="32"/>
      <c r="O26" s="14" t="s">
        <v>22</v>
      </c>
      <c r="P26" s="18"/>
      <c r="AC26" s="37"/>
      <c r="AD26" s="409"/>
    </row>
    <row r="27" spans="1:30">
      <c r="A27" s="31"/>
      <c r="B27" s="14"/>
      <c r="C27" s="14"/>
      <c r="D27" s="14"/>
      <c r="E27" s="14"/>
      <c r="F27" s="14"/>
      <c r="G27" s="14"/>
      <c r="H27" s="14"/>
      <c r="I27" s="14"/>
      <c r="J27" s="14"/>
      <c r="K27" s="14"/>
      <c r="L27" s="14"/>
      <c r="M27" s="14"/>
      <c r="N27" s="32"/>
      <c r="O27" s="14"/>
      <c r="P27" s="18"/>
      <c r="AC27" s="37"/>
    </row>
    <row r="28" spans="1:30">
      <c r="A28" s="31"/>
      <c r="B28" s="14"/>
      <c r="C28" s="14"/>
      <c r="D28" s="14"/>
      <c r="E28" s="14"/>
      <c r="F28" s="14"/>
      <c r="G28" s="14"/>
      <c r="H28" s="14"/>
      <c r="I28" s="14"/>
      <c r="J28" s="14"/>
      <c r="K28" s="14"/>
      <c r="L28" s="14"/>
      <c r="M28" s="14"/>
      <c r="N28" s="32"/>
      <c r="O28" s="14"/>
      <c r="P28" s="18"/>
      <c r="AC28" s="37"/>
    </row>
    <row r="29" spans="1:30" ht="13.8" thickBot="1">
      <c r="A29" s="38"/>
      <c r="B29" s="39"/>
      <c r="C29" s="39"/>
      <c r="D29" s="39"/>
      <c r="E29" s="39"/>
      <c r="F29" s="39"/>
      <c r="G29" s="39"/>
      <c r="H29" s="39"/>
      <c r="I29" s="39"/>
      <c r="J29" s="39"/>
      <c r="K29" s="39"/>
      <c r="L29" s="39"/>
      <c r="M29" s="39"/>
      <c r="N29" s="40"/>
      <c r="O29" s="14"/>
      <c r="P29" s="41"/>
      <c r="Q29" s="42"/>
      <c r="R29" s="42"/>
      <c r="S29" s="42"/>
      <c r="T29" s="42"/>
      <c r="U29" s="42"/>
      <c r="V29" s="42"/>
      <c r="W29" s="42"/>
      <c r="X29" s="42"/>
      <c r="Y29" s="42"/>
      <c r="Z29" s="42"/>
      <c r="AA29" s="42"/>
      <c r="AB29" s="42"/>
      <c r="AC29" s="43"/>
    </row>
    <row r="30" spans="1:30">
      <c r="A30" s="44"/>
      <c r="C30" s="14"/>
      <c r="D30" s="14"/>
      <c r="E30" s="14"/>
      <c r="F30" s="14"/>
      <c r="G30" s="14"/>
      <c r="H30" s="14"/>
      <c r="I30" s="14"/>
      <c r="J30" s="14"/>
      <c r="K30" s="14"/>
      <c r="L30" s="14"/>
      <c r="M30" s="14"/>
      <c r="N30" s="14"/>
      <c r="O30" s="14"/>
    </row>
    <row r="31" spans="1:30">
      <c r="O31" s="14"/>
    </row>
    <row r="32" spans="1:30">
      <c r="K32" s="547" t="s">
        <v>30</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196" t="s">
        <v>257</v>
      </c>
      <c r="R36" s="196"/>
      <c r="S36" s="196"/>
      <c r="T36" s="196"/>
      <c r="U36" s="196"/>
      <c r="V36" s="196"/>
      <c r="W36" s="196"/>
      <c r="X36" s="196"/>
    </row>
    <row r="37" spans="1:29">
      <c r="Q37" s="196" t="s">
        <v>258</v>
      </c>
      <c r="R37" s="196"/>
      <c r="S37" s="196"/>
      <c r="T37" s="196"/>
      <c r="U37" s="196"/>
      <c r="V37" s="196"/>
      <c r="W37" s="196"/>
      <c r="X37" s="196"/>
    </row>
  </sheetData>
  <mergeCells count="7">
    <mergeCell ref="R21:S21"/>
    <mergeCell ref="A1:N1"/>
    <mergeCell ref="P1:AC1"/>
    <mergeCell ref="A2:N2"/>
    <mergeCell ref="P2:AC2"/>
    <mergeCell ref="A19:N19"/>
    <mergeCell ref="P19:AC19"/>
  </mergeCells>
  <phoneticPr fontId="109"/>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11" sqref="G11"/>
    </sheetView>
  </sheetViews>
  <sheetFormatPr defaultColWidth="9" defaultRowHeight="13.2"/>
  <cols>
    <col min="1" max="1" width="2.109375" style="449" customWidth="1"/>
    <col min="2" max="2" width="25.77734375" style="125" customWidth="1"/>
    <col min="3" max="3" width="60.109375" style="449" customWidth="1"/>
    <col min="4" max="4" width="85.33203125" style="449" customWidth="1"/>
    <col min="5" max="5" width="3.88671875" style="449" customWidth="1"/>
    <col min="6" max="16384" width="9" style="449"/>
  </cols>
  <sheetData>
    <row r="1" spans="2:7" ht="18.75" customHeight="1">
      <c r="B1" s="125" t="s">
        <v>115</v>
      </c>
    </row>
    <row r="2" spans="2:7" ht="17.25" customHeight="1" thickBot="1">
      <c r="B2" s="448" t="s">
        <v>427</v>
      </c>
      <c r="D2" s="805"/>
      <c r="E2" s="806"/>
    </row>
    <row r="3" spans="2:7" ht="16.5" customHeight="1" thickBot="1">
      <c r="B3" s="126" t="s">
        <v>116</v>
      </c>
      <c r="C3" s="447" t="s">
        <v>117</v>
      </c>
      <c r="D3" s="256" t="s">
        <v>226</v>
      </c>
    </row>
    <row r="4" spans="2:7" ht="17.25" customHeight="1" thickBot="1">
      <c r="B4" s="127" t="s">
        <v>118</v>
      </c>
      <c r="C4" s="168" t="s">
        <v>428</v>
      </c>
      <c r="D4" s="128"/>
    </row>
    <row r="5" spans="2:7" ht="17.25" customHeight="1">
      <c r="B5" s="807" t="s">
        <v>180</v>
      </c>
      <c r="C5" s="810" t="s">
        <v>223</v>
      </c>
      <c r="D5" s="811"/>
    </row>
    <row r="6" spans="2:7" ht="19.2" customHeight="1">
      <c r="B6" s="808"/>
      <c r="C6" s="812" t="s">
        <v>224</v>
      </c>
      <c r="D6" s="813"/>
      <c r="G6" s="295"/>
    </row>
    <row r="7" spans="2:7" ht="19.8" customHeight="1">
      <c r="B7" s="808"/>
      <c r="C7" s="450" t="s">
        <v>225</v>
      </c>
      <c r="D7" s="451"/>
      <c r="G7" s="295"/>
    </row>
    <row r="8" spans="2:7" ht="19.2" customHeight="1" thickBot="1">
      <c r="B8" s="809"/>
      <c r="C8" s="297" t="s">
        <v>227</v>
      </c>
      <c r="D8" s="296"/>
      <c r="G8" s="295"/>
    </row>
    <row r="9" spans="2:7" ht="28.2" customHeight="1" thickBot="1">
      <c r="B9" s="129" t="s">
        <v>119</v>
      </c>
      <c r="C9" s="814" t="s">
        <v>248</v>
      </c>
      <c r="D9" s="815"/>
    </row>
    <row r="10" spans="2:7" ht="87.6" customHeight="1" thickBot="1">
      <c r="B10" s="130" t="s">
        <v>120</v>
      </c>
      <c r="C10" s="816" t="s">
        <v>429</v>
      </c>
      <c r="D10" s="817"/>
    </row>
    <row r="11" spans="2:7" ht="79.8" customHeight="1" thickBot="1">
      <c r="B11" s="131"/>
      <c r="C11" s="132" t="s">
        <v>431</v>
      </c>
      <c r="D11" s="325" t="s">
        <v>430</v>
      </c>
      <c r="F11" s="449" t="s">
        <v>22</v>
      </c>
    </row>
    <row r="12" spans="2:7" ht="22.2" hidden="1" customHeight="1" thickBot="1">
      <c r="B12" s="129" t="s">
        <v>264</v>
      </c>
      <c r="C12" s="134" t="s">
        <v>265</v>
      </c>
      <c r="D12" s="133"/>
    </row>
    <row r="13" spans="2:7" ht="120" customHeight="1" thickBot="1">
      <c r="B13" s="135" t="s">
        <v>121</v>
      </c>
      <c r="C13" s="136" t="s">
        <v>432</v>
      </c>
      <c r="D13" s="244" t="s">
        <v>433</v>
      </c>
      <c r="F13" s="205" t="s">
        <v>30</v>
      </c>
    </row>
    <row r="14" spans="2:7" ht="62.4" customHeight="1" thickBot="1">
      <c r="B14" s="137" t="s">
        <v>122</v>
      </c>
      <c r="C14" s="803" t="s">
        <v>434</v>
      </c>
      <c r="D14" s="804"/>
    </row>
    <row r="15" spans="2:7" ht="17.25" customHeight="1"/>
    <row r="16" spans="2:7" ht="17.25" customHeight="1">
      <c r="C16" s="449" t="s">
        <v>123</v>
      </c>
    </row>
    <row r="17" spans="2:5">
      <c r="C17" s="449" t="s">
        <v>30</v>
      </c>
    </row>
    <row r="18" spans="2:5">
      <c r="E18" s="449" t="s">
        <v>22</v>
      </c>
    </row>
    <row r="21" spans="2:5">
      <c r="B21" s="125" t="s">
        <v>22</v>
      </c>
    </row>
  </sheetData>
  <mergeCells count="7">
    <mergeCell ref="C14:D14"/>
    <mergeCell ref="D2:E2"/>
    <mergeCell ref="B5:B8"/>
    <mergeCell ref="C5:D5"/>
    <mergeCell ref="C6:D6"/>
    <mergeCell ref="C9:D9"/>
    <mergeCell ref="C10:D10"/>
  </mergeCells>
  <phoneticPr fontId="109"/>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スポンサー広告</vt:lpstr>
      <vt:lpstr>48　ノロウイルス関連情報 </vt:lpstr>
      <vt:lpstr>48 衛生教養 </vt:lpstr>
      <vt:lpstr>48　新型コロナウイルス情報</vt:lpstr>
      <vt:lpstr>48　食中毒記事等 </vt:lpstr>
      <vt:lpstr>48 海外情報</vt:lpstr>
      <vt:lpstr>48　感染症統計</vt:lpstr>
      <vt:lpstr>47　感染症情報</vt:lpstr>
      <vt:lpstr>48 食品回収</vt:lpstr>
      <vt:lpstr>48　食品表示</vt:lpstr>
      <vt:lpstr>48 残留農薬　等 </vt:lpstr>
      <vt:lpstr>'47　感染症情報'!Print_Area</vt:lpstr>
      <vt:lpstr>'48　ノロウイルス関連情報 '!Print_Area</vt:lpstr>
      <vt:lpstr>'48 衛生教養 '!Print_Area</vt:lpstr>
      <vt:lpstr>'48 海外情報'!Print_Area</vt:lpstr>
      <vt:lpstr>'48　感染症統計'!Print_Area</vt:lpstr>
      <vt:lpstr>'48 残留農薬　等 '!Print_Area</vt:lpstr>
      <vt:lpstr>'48　食中毒記事等 '!Print_Area</vt:lpstr>
      <vt:lpstr>'48 食品回収'!Print_Area</vt:lpstr>
      <vt:lpstr>'48　食品表示'!Print_Area</vt:lpstr>
      <vt:lpstr>'48 残留農薬　等 '!Print_Titles</vt:lpstr>
      <vt:lpstr>'48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2021-12-12T04:01:52Z</dcterms:modified>
</cp:coreProperties>
</file>