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hisWorkbook"/>
  <xr:revisionPtr revIDLastSave="0" documentId="13_ncr:1_{5C6E8E08-1B0D-47EF-9508-F7109E1FA5F8}"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46　ノロウイルス関連情報 " sheetId="101" r:id="rId3"/>
    <sheet name="46 衛生教養" sheetId="104" r:id="rId4"/>
    <sheet name="46　新型コロナウイルス情報" sheetId="82" r:id="rId5"/>
    <sheet name="46　食中毒記事等 " sheetId="29" r:id="rId6"/>
    <sheet name="46 海外情報" sheetId="31" r:id="rId7"/>
    <sheet name="46　感染症統計" sheetId="102" r:id="rId8"/>
    <sheet name="45　感染症情報" sheetId="103" state="hidden" r:id="rId9"/>
    <sheet name="46 食品回収" sheetId="60" r:id="rId10"/>
    <sheet name="46　食品表示" sheetId="34" r:id="rId11"/>
    <sheet name="46 残留農薬　等 " sheetId="35" r:id="rId12"/>
  </sheets>
  <definedNames>
    <definedName name="_xlnm._FilterDatabase" localSheetId="2" hidden="1">'46　ノロウイルス関連情報 '!$A$22:$G$75</definedName>
    <definedName name="_xlnm._FilterDatabase" localSheetId="11" hidden="1">'46 残留農薬　等 '!$A$1:$C$1</definedName>
    <definedName name="_xlnm._FilterDatabase" localSheetId="5" hidden="1">'46　食中毒記事等 '!$A$1:$D$1</definedName>
    <definedName name="_xlnm.Print_Area" localSheetId="8">'45　感染症情報'!$A$1:$E$21</definedName>
    <definedName name="_xlnm.Print_Area" localSheetId="2">'46　ノロウイルス関連情報 '!$A$1:$N$84</definedName>
    <definedName name="_xlnm.Print_Area" localSheetId="3">'46 衛生教養'!$A$1:$J$55</definedName>
    <definedName name="_xlnm.Print_Area" localSheetId="6">'46 海外情報'!$A$1:$C$47</definedName>
    <definedName name="_xlnm.Print_Area" localSheetId="7">'46　感染症統計'!$A$1:$AC$35</definedName>
    <definedName name="_xlnm.Print_Area" localSheetId="11">'46 残留農薬　等 '!$A$1:$A$16</definedName>
    <definedName name="_xlnm.Print_Area" localSheetId="5">'46　食中毒記事等 '!$A$1:$D$30</definedName>
    <definedName name="_xlnm.Print_Area" localSheetId="9">'46 食品回収'!$A$1:$E$46</definedName>
    <definedName name="_xlnm.Print_Area" localSheetId="10">'46　食品表示'!$A$1:$N$19</definedName>
    <definedName name="_xlnm.Print_Titles" localSheetId="11">'46 残留農薬　等 '!$1:$1</definedName>
    <definedName name="_xlnm.Print_Titles" localSheetId="5">'46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C13" i="78" l="1"/>
  <c r="B13" i="78"/>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5" i="78" l="1"/>
  <c r="B10" i="78"/>
  <c r="P19" i="102" l="1"/>
  <c r="AC17" i="102"/>
  <c r="N17" i="102"/>
  <c r="AC16" i="102"/>
  <c r="N16" i="102"/>
  <c r="AC15" i="102"/>
  <c r="N15" i="102"/>
  <c r="AC14" i="102"/>
  <c r="N14" i="102"/>
  <c r="AC13" i="102"/>
  <c r="N13" i="102"/>
  <c r="AC12" i="102"/>
  <c r="N12" i="102"/>
  <c r="AC11" i="102"/>
  <c r="N11" i="102"/>
  <c r="AC10" i="102"/>
  <c r="N10" i="102"/>
  <c r="AC9" i="102"/>
  <c r="N9" i="102"/>
  <c r="AC8" i="102"/>
  <c r="N8" i="102"/>
  <c r="AC7" i="102"/>
  <c r="N7" i="102"/>
  <c r="AB4" i="102"/>
  <c r="AA4" i="102"/>
  <c r="Z4" i="102"/>
  <c r="Y4" i="102"/>
  <c r="X4" i="102"/>
  <c r="W4" i="102"/>
  <c r="V4" i="102"/>
  <c r="U4" i="102"/>
  <c r="T4" i="102"/>
  <c r="S4" i="102"/>
  <c r="R4" i="102"/>
  <c r="Q4" i="102"/>
  <c r="P4" i="102"/>
  <c r="M4" i="102"/>
  <c r="L4" i="102"/>
  <c r="K4" i="102"/>
  <c r="J4" i="102"/>
  <c r="I4" i="102"/>
  <c r="H4" i="102"/>
  <c r="G4" i="102"/>
  <c r="F4" i="102"/>
  <c r="E4" i="102"/>
  <c r="D4" i="102"/>
  <c r="C4" i="102"/>
  <c r="B4" i="102"/>
  <c r="G75" i="101"/>
  <c r="F75" i="101" s="1"/>
  <c r="G74" i="101"/>
  <c r="G73" i="101"/>
  <c r="D10" i="78" s="1"/>
  <c r="N71" i="101"/>
  <c r="M71" i="101"/>
  <c r="G70" i="101"/>
  <c r="B70" i="101" s="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B24" i="101" s="1"/>
  <c r="G23" i="101"/>
  <c r="B23" i="101"/>
  <c r="I74" i="101" l="1"/>
  <c r="I73" i="101"/>
  <c r="F10" i="78" s="1"/>
  <c r="AC4" i="102"/>
  <c r="N4" i="102"/>
  <c r="M75" i="101"/>
  <c r="K75" i="101"/>
  <c r="B11" i="78" l="1"/>
  <c r="K23" i="82" l="1"/>
  <c r="I21" i="82"/>
  <c r="B12" i="78" l="1"/>
  <c r="K13" i="82"/>
  <c r="B9" i="78" l="1"/>
  <c r="B14" i="78" l="1"/>
  <c r="L24" i="82" l="1"/>
  <c r="B18" i="78" l="1"/>
  <c r="N14" i="82" l="1"/>
  <c r="K14" i="82"/>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8" i="82"/>
  <c r="I19" i="82"/>
  <c r="I20" i="82"/>
  <c r="I22"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<sst xmlns="http://schemas.openxmlformats.org/spreadsheetml/2006/main" count="741" uniqueCount="514">
  <si>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</si>
  <si>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</si>
  <si>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</si>
  <si>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</si>
  <si>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</si>
  <si>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</si>
  <si>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</si>
  <si>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</si>
  <si>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</si>
  <si>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</si>
  <si>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</si>
  <si>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</si>
  <si>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</si>
  <si>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</si>
  <si>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</si>
  <si>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</si>
  <si>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</si>
  <si>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</si>
  <si>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</si>
  <si>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</si>
  <si>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12-18年月平均</t>
    <rPh sb="5" eb="6">
      <t>ネン</t>
    </rPh>
    <rPh sb="6" eb="9">
      <t>ツキヘイキン</t>
    </rPh>
    <phoneticPr fontId="5"/>
  </si>
  <si>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</si>
  <si>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</si>
  <si>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</si>
  <si>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</si>
  <si>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</si>
  <si>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</si>
  <si>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</si>
  <si>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</si>
  <si>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</si>
  <si>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</si>
  <si>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</si>
  <si>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</si>
  <si>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</si>
  <si>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</si>
  <si>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</si>
  <si>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</si>
  <si>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</si>
  <si>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</si>
  <si>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ノロウイルス指数平年並</t>
    <rPh sb="6" eb="8">
      <t>シスウ</t>
    </rPh>
    <rPh sb="8" eb="10">
      <t>ヘイネン</t>
    </rPh>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</si>
  <si>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</si>
  <si>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</si>
  <si>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</si>
  <si>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</si>
  <si>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</si>
  <si>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</si>
  <si>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</si>
  <si>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</si>
  <si>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</si>
  <si>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</si>
  <si>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</si>
  <si>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</si>
  <si>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</si>
  <si>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</si>
  <si>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</si>
  <si>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</si>
  <si>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</si>
  <si>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</si>
  <si>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</si>
  <si>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</si>
  <si>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</si>
  <si>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</si>
  <si>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</si>
  <si>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</si>
  <si>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</si>
  <si>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</si>
  <si>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</si>
  <si>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</si>
  <si>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</si>
  <si>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</si>
  <si>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</si>
  <si>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</si>
  <si>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</si>
  <si>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</si>
  <si>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</si>
  <si>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</si>
  <si>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</si>
  <si>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</si>
  <si>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</si>
  <si>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</si>
  <si>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</si>
  <si>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</si>
  <si>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</si>
  <si>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</si>
  <si>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</si>
  <si>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</si>
  <si>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</si>
  <si>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</si>
  <si>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</si>
  <si>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</si>
  <si>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</si>
  <si>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</si>
  <si>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</si>
  <si>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</si>
  <si>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</si>
  <si>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</si>
  <si>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</si>
  <si>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</si>
  <si>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</si>
  <si>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</si>
  <si>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</si>
  <si>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</si>
  <si>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</si>
  <si>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</si>
  <si>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</si>
  <si>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</si>
  <si>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</si>
  <si>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</si>
  <si>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</si>
  <si>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</si>
  <si>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</si>
  <si>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</si>
  <si>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</si>
  <si>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</si>
  <si>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</si>
  <si>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</si>
  <si>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</si>
  <si>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</si>
  <si>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</si>
  <si>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</si>
  <si>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</si>
  <si>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</si>
  <si>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</si>
  <si>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</si>
  <si>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</si>
  <si>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</si>
  <si>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</si>
  <si>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</si>
  <si>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</si>
  <si>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</si>
  <si>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</si>
  <si>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</si>
  <si>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</si>
  <si>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</si>
  <si>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</si>
  <si>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</si>
  <si>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</si>
  <si>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</si>
  <si>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</si>
  <si>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 xml:space="preserve">        レベル2</t>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</si>
  <si>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</si>
  <si>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</si>
  <si>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</si>
  <si>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</si>
  <si>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</si>
  <si>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</si>
  <si>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</si>
  <si>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</si>
  <si>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</si>
  <si>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</si>
  <si>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</si>
  <si>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</si>
  <si>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</si>
  <si>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</si>
  <si>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</si>
  <si>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</si>
  <si>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</si>
  <si>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</si>
  <si>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</si>
  <si>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</si>
  <si>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</si>
  <si>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</si>
  <si>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</si>
  <si>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</si>
  <si>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</si>
  <si>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</si>
  <si>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</si>
  <si>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</si>
  <si>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</si>
  <si>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</si>
  <si>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</si>
  <si>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</si>
  <si>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</si>
  <si>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</si>
  <si>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</si>
  <si>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</si>
  <si>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</si>
  <si>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</si>
  <si>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ノロウイルスは流行していません</t>
    <rPh sb="7" eb="9">
      <t>リュウコウ</t>
    </rPh>
    <phoneticPr fontId="5"/>
  </si>
  <si>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</si>
  <si>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</si>
  <si>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</si>
  <si>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</si>
  <si>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</si>
  <si>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</si>
  <si>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</si>
  <si>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</si>
  <si>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</si>
  <si>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</si>
  <si>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</si>
  <si>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</si>
  <si>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</si>
  <si>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</si>
  <si>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</si>
  <si>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</si>
  <si>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</si>
  <si>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</si>
  <si>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</si>
  <si>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</si>
  <si>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</si>
  <si>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9"/>
  </si>
  <si>
    <t>ドイツ</t>
    <phoneticPr fontId="109"/>
  </si>
  <si>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</si>
  <si>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</si>
  <si>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9"/>
  </si>
  <si>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9"/>
  </si>
  <si>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9"/>
  </si>
  <si>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9"/>
  </si>
  <si>
    <t>3.  地域住民、同居者の参加団体に感染者が確認された段階</t>
    <phoneticPr fontId="109"/>
  </si>
  <si>
    <t>管理レベル「1」　</t>
    <phoneticPr fontId="5"/>
  </si>
  <si>
    <t>2021年</t>
  </si>
  <si>
    <t>2021年</t>
    <phoneticPr fontId="5"/>
  </si>
  <si>
    <t>日本</t>
    <rPh sb="0" eb="2">
      <t>ニホン</t>
    </rPh>
    <phoneticPr fontId="109"/>
  </si>
  <si>
    <t>・長期間休業に対する対策　従業員のケア</t>
    <phoneticPr fontId="109"/>
  </si>
  <si>
    <t>　</t>
    <phoneticPr fontId="109"/>
  </si>
  <si>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9"/>
  </si>
  <si>
    <t>PCR検査確認</t>
    <rPh sb="3" eb="5">
      <t>ケンサ</t>
    </rPh>
    <rPh sb="5" eb="7">
      <t>カクニン</t>
    </rPh>
    <phoneticPr fontId="109"/>
  </si>
  <si>
    <t>無症状なら１週間経過と就業制限</t>
    <rPh sb="0" eb="3">
      <t>ムショウジョウ</t>
    </rPh>
    <rPh sb="6" eb="8">
      <t>シュウカン</t>
    </rPh>
    <rPh sb="8" eb="10">
      <t>ケイカ</t>
    </rPh>
    <rPh sb="11" eb="13">
      <t>シュウギョウ</t>
    </rPh>
    <rPh sb="13" eb="15">
      <t>セイゲン</t>
    </rPh>
    <phoneticPr fontId="109"/>
  </si>
  <si>
    <t>★</t>
    <phoneticPr fontId="109"/>
  </si>
  <si>
    <t>★PCR+</t>
    <phoneticPr fontId="109"/>
  </si>
  <si>
    <t>保健所　　       医療機関</t>
    <phoneticPr fontId="109"/>
  </si>
  <si>
    <t>行動履歴整理</t>
    <rPh sb="0" eb="2">
      <t>コウドウ</t>
    </rPh>
    <rPh sb="2" eb="4">
      <t>リレキ</t>
    </rPh>
    <rPh sb="4" eb="6">
      <t>セイリ</t>
    </rPh>
    <phoneticPr fontId="109"/>
  </si>
  <si>
    <r>
      <rPr>
        <sz val="13"/>
        <color theme="0"/>
        <rFont val="ＭＳ Ｐゴシック"/>
        <family val="3"/>
        <charset val="128"/>
      </rPr>
      <t>南アフリカ</t>
    </r>
    <rPh sb="0" eb="1">
      <t>ミナミ</t>
    </rPh>
    <phoneticPr fontId="5"/>
  </si>
  <si>
    <t xml:space="preserve"> </t>
    <phoneticPr fontId="16"/>
  </si>
  <si>
    <t xml:space="preserve"> </t>
    <phoneticPr fontId="109"/>
  </si>
  <si>
    <t>厚生労働省：国内の発生状況など
https://www.mhlw.go.jp/stf/covid-19/kokunainohasseijoukyou.html#h2_1
厚生労働省：データからわかる－新型コロナウイルス感染症情報－
https：//covid19.mhlw.go.jp/</t>
    <phoneticPr fontId="109"/>
  </si>
  <si>
    <t>https://www.mhlw.go.jp/stf/covid-19/kokunainohasseijoukyou.html#h2_1</t>
    <phoneticPr fontId="109"/>
  </si>
  <si>
    <t>厚生労働省：データからわかる－新型コロナウイルス感染症情報－</t>
    <phoneticPr fontId="109"/>
  </si>
  <si>
    <t xml:space="preserve">
</t>
    <phoneticPr fontId="109"/>
  </si>
  <si>
    <t>https：//covid19.mhlw.go.jp/</t>
    <phoneticPr fontId="109"/>
  </si>
  <si>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</si>
  <si>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</si>
  <si>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</si>
  <si>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</si>
  <si>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t>コロナに慢性化した食事関係者が手洗い間引き始めていませんか?  
例年の上昇傾向が見られます【要注意】
【情報共有】　週間・情報収集/情報共有は月一回以上
【体調管理】従業員の健康チェックは続ける</t>
    <rPh sb="4" eb="7">
      <t>マンセイカ</t>
    </rPh>
    <rPh sb="9" eb="14">
      <t>ショクジカンケイシャ</t>
    </rPh>
    <rPh sb="15" eb="17">
      <t>テアラ</t>
    </rPh>
    <rPh sb="18" eb="20">
      <t>マビ</t>
    </rPh>
    <rPh sb="21" eb="22">
      <t>ハジ</t>
    </rPh>
    <rPh sb="33" eb="35">
      <t>レイネン</t>
    </rPh>
    <rPh sb="36" eb="40">
      <t>ジョウショウケイコウ</t>
    </rPh>
    <rPh sb="41" eb="42">
      <t>ミ</t>
    </rPh>
    <rPh sb="47" eb="50">
      <t>ヨウチュウイ</t>
    </rPh>
    <phoneticPr fontId="5"/>
  </si>
  <si>
    <r>
      <rPr>
        <sz val="13"/>
        <color theme="0"/>
        <rFont val="ＭＳ Ｐゴシック"/>
        <family val="3"/>
        <charset val="128"/>
      </rPr>
      <t>ブラジル</t>
    </r>
    <phoneticPr fontId="5"/>
  </si>
  <si>
    <t>&gt;</t>
    <phoneticPr fontId="109"/>
  </si>
  <si>
    <t>インド変異株、南アフリカ変異株の動向に注意しましょう</t>
    <rPh sb="3" eb="6">
      <t>ヘンイカブ</t>
    </rPh>
    <rPh sb="7" eb="8">
      <t>ミナミ</t>
    </rPh>
    <rPh sb="12" eb="15">
      <t>ヘンイカブ</t>
    </rPh>
    <rPh sb="16" eb="18">
      <t>ドウコウ</t>
    </rPh>
    <rPh sb="19" eb="21">
      <t>チュウイ</t>
    </rPh>
    <phoneticPr fontId="109"/>
  </si>
  <si>
    <r>
      <rPr>
        <sz val="13"/>
        <color theme="0"/>
        <rFont val="Inherit"/>
        <family val="2"/>
      </rPr>
      <t>スペイン</t>
    </r>
    <phoneticPr fontId="109"/>
  </si>
  <si>
    <r>
      <rPr>
        <sz val="13"/>
        <color theme="0"/>
        <rFont val="ＭＳ Ｐゴシック"/>
        <family val="3"/>
        <charset val="128"/>
      </rPr>
      <t>パキスタン</t>
    </r>
    <phoneticPr fontId="5"/>
  </si>
  <si>
    <t>米国再拡大傾向在り</t>
    <rPh sb="0" eb="2">
      <t>ベイコク</t>
    </rPh>
    <rPh sb="2" eb="5">
      <t>サイカクダイ</t>
    </rPh>
    <rPh sb="5" eb="7">
      <t>ケイコウ</t>
    </rPh>
    <rPh sb="7" eb="8">
      <t>ア</t>
    </rPh>
    <phoneticPr fontId="109"/>
  </si>
  <si>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</si>
  <si>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</si>
  <si>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</si>
  <si>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カナダ</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</si>
  <si>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</si>
  <si>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</si>
  <si>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</si>
  <si>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</si>
  <si>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タイトル (表示ミスで回収が目立ちました!!)</t>
    <rPh sb="6" eb="8">
      <t>ヒョウジ</t>
    </rPh>
    <rPh sb="11" eb="13">
      <t>カイシュウ</t>
    </rPh>
    <rPh sb="14" eb="16">
      <t>メダ</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</si>
  <si>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9"/>
  </si>
  <si>
    <t>赤痢感染症　無</t>
    <rPh sb="0" eb="2">
      <t>セキリ</t>
    </rPh>
    <rPh sb="2" eb="5">
      <t>カンセンショウ</t>
    </rPh>
    <rPh sb="6" eb="7">
      <t>ナシ</t>
    </rPh>
    <phoneticPr fontId="5"/>
  </si>
  <si>
    <t>県内で流行・食中毒原因が        1件以上報告される  　　　　　定点観測値が2.00を超える</t>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</si>
  <si>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</si>
  <si>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　　　新型コロナウイルス感染予防の効果</t>
    <rPh sb="3" eb="5">
      <t>シンガタ</t>
    </rPh>
    <rPh sb="12" eb="14">
      <t>カンセン</t>
    </rPh>
    <rPh sb="14" eb="16">
      <t>ヨボウ</t>
    </rPh>
    <rPh sb="17" eb="19">
      <t>コウカ</t>
    </rPh>
    <phoneticPr fontId="5"/>
  </si>
  <si>
    <t>　　2020年はかつてない感染カーブ</t>
    <rPh sb="6" eb="7">
      <t>ネン</t>
    </rPh>
    <rPh sb="13" eb="15">
      <t>カンセン</t>
    </rPh>
    <phoneticPr fontId="5"/>
  </si>
  <si>
    <t>NHK</t>
    <phoneticPr fontId="5"/>
  </si>
  <si>
    <t>今週「上昇」</t>
    <rPh sb="0" eb="2">
      <t>コンシュウ</t>
    </rPh>
    <rPh sb="3" eb="5">
      <t>ジョウショウ</t>
    </rPh>
    <phoneticPr fontId="5"/>
  </si>
  <si>
    <t>1月</t>
    <rPh sb="1" eb="2">
      <t>ガツ</t>
    </rPh>
    <phoneticPr fontId="5"/>
  </si>
  <si>
    <t>腸管出血性大腸菌</t>
    <rPh sb="0" eb="2">
      <t>チョウカン</t>
    </rPh>
    <rPh sb="2" eb="5">
      <t>シュッケツセイ</t>
    </rPh>
    <rPh sb="5" eb="8">
      <t>ダイチョウキン</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</si>
  <si>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</si>
  <si>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</si>
  <si>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</si>
  <si>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</si>
  <si>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</si>
  <si>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</si>
  <si>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皆様  週刊情報2021-44を配信いたします</t>
    <phoneticPr fontId="5"/>
  </si>
  <si>
    <t>2021/45週</t>
    <phoneticPr fontId="5"/>
  </si>
  <si>
    <t>北海道</t>
    <rPh sb="0" eb="3">
      <t>ホッカイドウ</t>
    </rPh>
    <phoneticPr fontId="109"/>
  </si>
  <si>
    <t>平年並み</t>
    <rPh sb="0" eb="3">
      <t>ヘイネンナ</t>
    </rPh>
    <phoneticPr fontId="5"/>
  </si>
  <si>
    <t>2021年第44週（11月1日〜 11月7日）</t>
    <phoneticPr fontId="5"/>
  </si>
  <si>
    <t>結核例218</t>
    <phoneticPr fontId="5"/>
  </si>
  <si>
    <t>血清型・毒素型：‌O157 VT1・VT2（11例）、O157 VT2（7例）、O26 VT1（6例）、O111 VT1・VT2（3例）、
O103 VT1（3例）、O91 VT1・VT2（1例）、O157 VT1（1例）、O111 VT1（1例）、O121VT2（1例）、
その他・不明（11例）
累積報告数：2,760例（有症者1,774例、うちHUS 52例．死亡1例）</t>
    <phoneticPr fontId="109"/>
  </si>
  <si>
    <t xml:space="preserve">年齢群：‌0歳（1例）、1歳（2例）、2歳（2例）、3歳（1例）、4歳（1例）、
5歳（1例）、6歳（2例）、7歳（2例）、8歳（2例）、9歳（1例）、10代（6例）、
20代（9例）、30代（4例）、40代（3例）、50代（2例）、60代（4例）、
70代（2例）
</t>
    <phoneticPr fontId="109"/>
  </si>
  <si>
    <t xml:space="preserve">腸管出血性大腸菌感染症45例（有症者27例、うちHUS なし）
感染地域：国内40例、国内・国外不明5例
国内の感染地域：‌岩手県6例、愛知県5例、長野県4例、静岡県3例、栃木県2例、千葉県2例、石川県2例、滋賀県2例、奈良県2例、宮崎県2例、茨城県1例、埼玉県1例、
東京都1例、神奈川県1例、三重県1例、大阪府1例、広島県1例、山口県1例、長崎県1例、国内（都道府県不明）1例
</t>
    <phoneticPr fontId="109"/>
  </si>
  <si>
    <t xml:space="preserve">腸チフス
</t>
    <rPh sb="0" eb="1">
      <t>チョウレイカンセンチイキ</t>
    </rPh>
    <phoneticPr fontId="5"/>
  </si>
  <si>
    <t>腸チフス1例 感染地域：インド</t>
    <phoneticPr fontId="109"/>
  </si>
  <si>
    <t>E型肝炎4例 感染地域（感染源）：‌山形県1例（不明）、茨城県1例（不明）、埼玉県1例（不明）、新潟県1例（不明）
A型肝炎2例 感染地域：千葉県1例、国内・国外不明1例</t>
    <phoneticPr fontId="109"/>
  </si>
  <si>
    <t>レジオネラ症39例（肺炎型39例）
感染地域：新潟県3例、三重県3例、北海道2例、宮城県2例、東京都2例、静岡県2例、滋賀県2例、　　大阪府2例、兵庫県2例、岡山県2例、青森県1例、山形県1例、茨城県1例、群馬県1例、埼玉県1例、　千葉県1例、神奈川県1例、長野県1例、岐阜県1例、広島県1例、徳島県1例、福岡県1例、熊本県1例、鹿児島県1例、国内・国外不明3例
年齢群：‌40代（1例）、50代（7例）、60代（10例）、70代（11例）、80代（8例）、90代以上（2例）
累積報告数：1,781例</t>
    <phoneticPr fontId="109"/>
  </si>
  <si>
    <t>アメーバ赤痢4例（腸管アメーバ症4例）
感染地域：‌東京都1例、国内（都道府県不明）1例、パキスタン1例、国内・国外不明1例
感染経路：‌性的接触1例（異性間・同性間不明）、経口感染1例、不明2例</t>
    <phoneticPr fontId="109"/>
  </si>
  <si>
    <t>旭川市と留萌保健所管内の保育所で園児など合わせて５９人がおう吐などの症状を訴え、保健所はノロウイルスによる集団感染とみて、感染経路を調べています。旭川市保健所と留萌保健所によりますと、先月３０日から今月１７日までの間に、▼旭川市内の保育所で園児３９人と職員４人が、▼留萌保健所管内の保育所で園児１３人と職員３人がおう吐や下痢などの症状を訴えました。</t>
    <phoneticPr fontId="5"/>
  </si>
  <si>
    <r>
      <t xml:space="preserve">世界的な第三波の大型感染は終息を迎えている。
・第一波　中国武漢発　全世界的な流行期　　2020/3-2021/3
・第二波　イギリス・南アフリカ変異株による欧州流行　2021/3-6
・第三波　δインド変異株による東南アジア・中東流行　2021/7-
</t>
    </r>
    <r>
      <rPr>
        <b/>
        <sz val="20"/>
        <color rgb="FFFF0000"/>
        <rFont val="ＭＳ Ｐゴシック"/>
        <family val="3"/>
        <charset val="128"/>
        <scheme val="minor"/>
      </rPr>
      <t>10月末よりリバウンドで現在　　　週400万人以上の新規感染状態となっている。週600万人で第四波と判定</t>
    </r>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rPh sb="132" eb="133">
      <t>ガツ</t>
    </rPh>
    <rPh sb="133" eb="134">
      <t>マツ</t>
    </rPh>
    <rPh sb="142" eb="144">
      <t>ゲンザイ</t>
    </rPh>
    <rPh sb="147" eb="148">
      <t>シュウ</t>
    </rPh>
    <rPh sb="151" eb="153">
      <t>マンニン</t>
    </rPh>
    <rPh sb="153" eb="155">
      <t>イジョウ</t>
    </rPh>
    <rPh sb="156" eb="160">
      <t>シンキカンセン</t>
    </rPh>
    <rPh sb="160" eb="162">
      <t>ジョウタイ</t>
    </rPh>
    <rPh sb="169" eb="170">
      <t>シュウ</t>
    </rPh>
    <rPh sb="173" eb="175">
      <t>マンニン</t>
    </rPh>
    <rPh sb="176" eb="178">
      <t>ダイヨン</t>
    </rPh>
    <rPh sb="178" eb="179">
      <t>ナミ</t>
    </rPh>
    <rPh sb="180" eb="182">
      <t>ハンテイ</t>
    </rPh>
    <phoneticPr fontId="109"/>
  </si>
  <si>
    <t>開発ストーリー</t>
  </si>
  <si>
    <t>私たちの生活において欠かせない「たまご」。その「殻」の多くが捨てられます。</t>
  </si>
  <si>
    <t>その捨てられるものをどうしたら減らせるのか、広い視野をもって考えてみました。</t>
  </si>
  <si>
    <t>ゴミから資源に</t>
  </si>
  <si>
    <t>たまごの殻はゴミと考えれば、かなり厄介です。すぐ腐るし、たまごがついているし、臭くなるし…。しかし、資源と考えれば、それはすごく優秀なのです。国内で安定的に発生し、自然を壊さない、しかもそれは、純度の高い「炭酸カルシウム」なのです。この材料を使って、プラスチック容器を造ろうと考えました。</t>
    <phoneticPr fontId="109"/>
  </si>
  <si>
    <t>玉子の殻を利用した容器素材の紹介</t>
    <rPh sb="0" eb="2">
      <t>タマゴ</t>
    </rPh>
    <rPh sb="3" eb="4">
      <t>カラ</t>
    </rPh>
    <rPh sb="5" eb="7">
      <t>リヨウ</t>
    </rPh>
    <rPh sb="9" eb="13">
      <t>ヨウキソザイ</t>
    </rPh>
    <rPh sb="14" eb="16">
      <t>ショウカイ</t>
    </rPh>
    <phoneticPr fontId="34"/>
  </si>
  <si>
    <t>今週のニュース（Noroｖｉｒｕｓ）　(11/22-11/28)</t>
    <rPh sb="0" eb="2">
      <t>コンシュウ</t>
    </rPh>
    <phoneticPr fontId="5"/>
  </si>
  <si>
    <t>食中毒情報 (11/22-11/28)</t>
    <rPh sb="0" eb="3">
      <t>ショクチュウドク</t>
    </rPh>
    <rPh sb="3" eb="5">
      <t>ジョウホウ</t>
    </rPh>
    <phoneticPr fontId="5"/>
  </si>
  <si>
    <t>海外情報　(11/22-11/28)</t>
    <rPh sb="0" eb="2">
      <t>カイガイ</t>
    </rPh>
    <rPh sb="2" eb="4">
      <t>ジョウホウ</t>
    </rPh>
    <phoneticPr fontId="5"/>
  </si>
  <si>
    <t>食品リコール・回収情報　(11/22-11/28)</t>
    <rPh sb="0" eb="2">
      <t>ショクヒン</t>
    </rPh>
    <rPh sb="7" eb="9">
      <t>カイシュウ</t>
    </rPh>
    <rPh sb="9" eb="11">
      <t>ジョウホウ</t>
    </rPh>
    <phoneticPr fontId="5"/>
  </si>
  <si>
    <t>食品表示　(11/22-11/28)</t>
    <rPh sb="0" eb="2">
      <t>ショクヒン</t>
    </rPh>
    <rPh sb="2" eb="4">
      <t>ヒョウジ</t>
    </rPh>
    <phoneticPr fontId="5"/>
  </si>
  <si>
    <t>残留農薬 (11/22-11/28)</t>
    <rPh sb="0" eb="2">
      <t>ザンリュウ</t>
    </rPh>
    <rPh sb="2" eb="3">
      <t>ノウ</t>
    </rPh>
    <rPh sb="3" eb="4">
      <t>ヤク</t>
    </rPh>
    <phoneticPr fontId="5"/>
  </si>
  <si>
    <t>新型指定感染症情報   83</t>
    <rPh sb="0" eb="2">
      <t>シンガタ</t>
    </rPh>
    <rPh sb="2" eb="4">
      <t>シテイ</t>
    </rPh>
    <rPh sb="4" eb="7">
      <t>カンセンショウ</t>
    </rPh>
    <rPh sb="7" eb="9">
      <t>ジョウホウ</t>
    </rPh>
    <phoneticPr fontId="5"/>
  </si>
  <si>
    <t>2021/46週</t>
    <phoneticPr fontId="5"/>
  </si>
  <si>
    <t>※2021年 第46週（11/15～11/21） 現在</t>
    <phoneticPr fontId="5"/>
  </si>
  <si>
    <t>回収＆交換</t>
  </si>
  <si>
    <t>柴田最正堂</t>
  </si>
  <si>
    <t>回収</t>
  </si>
  <si>
    <t>サミット</t>
  </si>
  <si>
    <t>長井海の手公園パ...</t>
  </si>
  <si>
    <t>回収＆返金</t>
  </si>
  <si>
    <t>ＩＴＸジャパン</t>
  </si>
  <si>
    <t>ヤオマン</t>
  </si>
  <si>
    <t>回収＆返金/交換</t>
  </si>
  <si>
    <t>とりせん</t>
  </si>
  <si>
    <t>仁々木</t>
  </si>
  <si>
    <t>海産物のきむらや...</t>
  </si>
  <si>
    <t>丸合</t>
  </si>
  <si>
    <t>オギノ</t>
  </si>
  <si>
    <t>マンゴーズ</t>
  </si>
  <si>
    <t>合同会社西友</t>
  </si>
  <si>
    <t>ツルヤ</t>
  </si>
  <si>
    <t>生活協同組合コー...</t>
  </si>
  <si>
    <t>成城石井</t>
  </si>
  <si>
    <t>良平堂</t>
  </si>
  <si>
    <t>前田製菓</t>
  </si>
  <si>
    <t>OTOGINO</t>
  </si>
  <si>
    <t>イオン</t>
  </si>
  <si>
    <t>ライフフーズ</t>
  </si>
  <si>
    <t>マルキョウ</t>
  </si>
  <si>
    <t>ベイシア</t>
  </si>
  <si>
    <t>綿半パートナーズ...</t>
  </si>
  <si>
    <t>フジ</t>
  </si>
  <si>
    <t>湯だこ（瀬戸内海産） 消費期限の誤表記</t>
  </si>
  <si>
    <t>イオンサヴール</t>
  </si>
  <si>
    <t>マンゴーとパッションフルーツのクランブル 誤表記</t>
  </si>
  <si>
    <t>ドミー</t>
  </si>
  <si>
    <t>えびフリッター 消費期限誤印字</t>
  </si>
  <si>
    <t>十和田おいらせ農...</t>
  </si>
  <si>
    <t>肝しょうが煮うなぎ 一部異物混入の恐れ</t>
  </si>
  <si>
    <t>後藤孵卵場</t>
  </si>
  <si>
    <t>親子丼の素 一部異物混入の恐れ</t>
  </si>
  <si>
    <t>武蔵野フーズ</t>
  </si>
  <si>
    <t>南瓜とクリームチーズのキッシュ (ゼラチン)表記欠落</t>
  </si>
  <si>
    <t>ヨークベニマル</t>
  </si>
  <si>
    <t>矢野目店 やさい五目天他 3品目 要冷蔵を常温販売</t>
  </si>
  <si>
    <t>ドール</t>
  </si>
  <si>
    <t>スウィーティオパイナップル 2品目 一部ナタマイシン検出</t>
  </si>
  <si>
    <t>野路菊の里 賞味期限表示誤記載</t>
  </si>
  <si>
    <t>小岩駅南口店 あんかけ焼そば&amp;炒飯 (乳)表示欠落</t>
  </si>
  <si>
    <t>長井海の手公園ソレイユの丘 純粋はちみつ 残留農薬検出</t>
  </si>
  <si>
    <t>エナメルテイスト フラワーマグカップ カドミウム検出</t>
  </si>
  <si>
    <t>ベイシアマート6店 酢だこ一部 賞味期限誤表記</t>
  </si>
  <si>
    <t>小山東店 とりせん謹製ご馳走海老天重 表示誤添付</t>
  </si>
  <si>
    <t>和栗のどら焼き一部 特定原材料(りんご)表示欠落</t>
  </si>
  <si>
    <t>茎わさび入味付もずく一部 賞味期限誤表記</t>
  </si>
  <si>
    <t>ポークシュゼットハム(青じそ味、わさび味) 「乳」表示欠落</t>
  </si>
  <si>
    <t>岡谷店 豚もつ甘みそ煮(小) アレルゲン表示欠落</t>
  </si>
  <si>
    <t>イチゴジャム 一部カビ発生の恐れ</t>
  </si>
  <si>
    <t>元町店 チーズチキンカツ,アジフライ ラベル誤貼付</t>
  </si>
  <si>
    <t>上田中央店 チーズフランスパン 表示欠落(大豆)</t>
  </si>
  <si>
    <t>大きな手作りおにぎり(天むす) 特定原材料(えび,卵)表示欠落</t>
  </si>
  <si>
    <t>みどり店 一口ハムポテトフライ 一部アレルゲン表示欠落</t>
  </si>
  <si>
    <t>コープス ホットロール 6本入り 一部消費期限誤記載</t>
  </si>
  <si>
    <t>塩田店 にぎり寿司と細巻セット アレルゲン表示欠落</t>
  </si>
  <si>
    <t>成城石井 石窯薪焼きピッツァ マルゲリータ 一部カビ発生</t>
  </si>
  <si>
    <t>恵奈栗ようかん 一部中身とパッケージ表示相違</t>
  </si>
  <si>
    <t>鳴門金時芋チョコミニパイ 一部アレルゲン表示欠落</t>
  </si>
  <si>
    <t>神戸メモリアルピュアショコラサンドパイ 一部アレルギー表記欠落</t>
  </si>
  <si>
    <t>炭酸水 KUOS,KUOSプラチナラベル 一部異物混入の恐れ</t>
  </si>
  <si>
    <t>トップバリュベストプライス うどん 鶏肉の表示欠落</t>
  </si>
  <si>
    <t>店内炊飯おむすび(日高昆布) 一部ラベル誤貼付</t>
  </si>
  <si>
    <t>別府店 国産若鶏ミンチ(ムネ)加熱用 ラベル誤添付</t>
  </si>
  <si>
    <t>古河総和店 ①たらこ ②明太子 一部賞味期限誤貼付</t>
  </si>
  <si>
    <t>拓陽キスミル小分けパッケージ 一部賞味期限切れ商品混入</t>
  </si>
  <si>
    <t>長池店 太刀魚 一部消費期限超過表示</t>
  </si>
  <si>
    <t xml:space="preserve"> GⅡ　45週　3例</t>
    <rPh sb="6" eb="7">
      <t>シュウ</t>
    </rPh>
    <phoneticPr fontId="5"/>
  </si>
  <si>
    <t xml:space="preserve"> GⅡ　46週　0例</t>
    <rPh sb="9" eb="10">
      <t>レイ</t>
    </rPh>
    <phoneticPr fontId="5"/>
  </si>
  <si>
    <t>長崎県県央保健所は25日、諫早市福田町の飲食店「ブルースカイ」が製造した弁当を食べた21人がノロウイルス食中毒の症状を訴えたとして、同店を同日から2日間の営業停止処分にした。うち5人が病院を受診したが入院はせず、全員が快方に向かっているという。</t>
    <phoneticPr fontId="109"/>
  </si>
  <si>
    <t>長崎新聞社</t>
    <phoneticPr fontId="109"/>
  </si>
  <si>
    <t>四日市市保健所は二十四日、同市ときわ一の飲食店「福禄寿総本店」の弁当を食べた四十三人が下痢や吐き気などの食中毒症状を訴え、患者や調理従事者の便からノロウイルスが検出されたと発表した。全員がおおむね快方に向かっているという。市は、二十四日から当分の間、同店を営業禁止処分とした。</t>
    <phoneticPr fontId="109"/>
  </si>
  <si>
    <t>中日新聞</t>
    <rPh sb="0" eb="4">
      <t>チュウニチシンブン</t>
    </rPh>
    <phoneticPr fontId="109"/>
  </si>
  <si>
    <t>岩手県盛岡市内の保育園で園児や職員３４人が先週までにおう吐や下痢の症状を訴え、保健所はノロウイルスの集団感染とみて調べている。
盛岡市保健所によると、１０月２３日から１１月１９日にかけて盛岡市内の保育園の園児３１人と職員３人がおう吐や下痢などの症状を訴えた。
重症者はおらず全員快方に向かっている。</t>
    <phoneticPr fontId="109"/>
  </si>
  <si>
    <t>岩手めんこいテレビ</t>
    <rPh sb="0" eb="2">
      <t>イワテ</t>
    </rPh>
    <phoneticPr fontId="109"/>
  </si>
  <si>
    <t>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　　80　　フルーツパプリカ</t>
    <phoneticPr fontId="16"/>
  </si>
  <si>
    <t>【G721】 　
【G712】 　
　　　</t>
    <phoneticPr fontId="16"/>
  </si>
  <si>
    <t>機能性表示食11/28現在　4,760品目です　(A18,A89,A178,A217を除く)</t>
    <phoneticPr fontId="16"/>
  </si>
  <si>
    <t>長崎県県央保健所は25日、諫早市福田町の飲食店「ブルースカイ」が製造した弁当を食べた21人がノロウイルス食中毒の症状を訴えたとして、同店を同日から2日間の営業停止処分にした。うち5人が病院を受診したが入院はせず、全員が快方に向かっているという。
　長崎県内で本年度に確認された食中毒は7件目。
　県生活衛生課によると、19日に同市や近郊にある複数の施設利用者と調理従事者の計425人が昼食に同店の弁当を食べた。このうち21～65歳の男女21人が20日午前3時ごろから22日午後9時ごろにかけ、嘔吐（おうと）や下痢などを発症。有症者全員の共通食はこの弁当だけで、便からノロウイルスが検出され、発症までの時間と症状がノロウイルス食中毒と一致することから、同店を原因と断定した。</t>
    <phoneticPr fontId="16"/>
  </si>
  <si>
    <t>https://nordot.app/836765977567281152?c=39546741839462401</t>
    <phoneticPr fontId="16"/>
  </si>
  <si>
    <t>長崎新聞社</t>
    <phoneticPr fontId="16"/>
  </si>
  <si>
    <t>長崎県</t>
    <rPh sb="2" eb="3">
      <t>ケン</t>
    </rPh>
    <phoneticPr fontId="16"/>
  </si>
  <si>
    <t>古河市のこども園でノロウイルスの集団感染か</t>
    <phoneticPr fontId="16"/>
  </si>
  <si>
    <t>茨城県</t>
    <rPh sb="0" eb="3">
      <t>イバラキケン</t>
    </rPh>
    <phoneticPr fontId="16"/>
  </si>
  <si>
    <t>NHK</t>
    <phoneticPr fontId="16"/>
  </si>
  <si>
    <t>古河市の認定こども園で園児や職員あわせて５９人がおう吐や下痢などの症状を訴え、複数の患者からノロウイルスが検出されたことから、県は園内での集団感染による感染性胃腸炎とみて注意を呼びかけています。茨城県によりますと、古河市尾崎の「認定こども園さんわ」で今月１日から２５日までに園児５４人と職員５人のあわせて５９人がおう吐や下痢などの症状を訴えたということです。
このうち、園児と職員あわせて１４人から検体を採取して調べた結果、１３人からノロウイルスが検出されたということで、県は園内での集団感染によって感染性胃腸炎を起こしたとみています。入院した人や重症になった人はおらず、全員が快方に向かっているということです。
茨城県はノロウイルスによる感染性胃腸炎を防ぐため、手洗いや食品の加熱などを十分に行うよう注意を呼びかけています。</t>
    <phoneticPr fontId="16"/>
  </si>
  <si>
    <t>https://www3.nhk.or.jp/lnews/mito/20211125/1070015197.html</t>
    <phoneticPr fontId="16"/>
  </si>
  <si>
    <t>和食料理店の弁当食べた43人が下痢や嘔吐…全員からノロウイルス検出 市が食中毒と認定し店を営業禁止に</t>
    <phoneticPr fontId="16"/>
  </si>
  <si>
    <t>三重県四日市市にある和食料理店の仕出し弁当を食べた男女43人がノロウイルスに感染し、保健所は店を営業禁止処分にしました。
　四日市市によりますと、11月17日に市内で開かれた企業の会合で、和食料理店「福祿壽総本店」の仕出し弁当を食べた20代から60代までの従業員の男女43人が、下痢や嘔吐などの症状を訴えました。　保健所の調査で、症状が出た全員の便からノロウイルスが検出され、市が食中毒と認定しました。　入院した人はおらず、全員快方に向かっているということです。
　弁当には寿司や刺身が入っていましたが、ノロウイルスを含む加熱が不十分な二枚貝などの食材は使われていなかったということです。
　市は店を24日から当面の間、営業禁止処分とするとともに、ウイルスが付着した原因を調べています。</t>
    <phoneticPr fontId="16"/>
  </si>
  <si>
    <t>三重県</t>
    <rPh sb="0" eb="3">
      <t>ミエケン</t>
    </rPh>
    <phoneticPr fontId="16"/>
  </si>
  <si>
    <t>https://news.goo.ne.jp/article/tokaitv/nation/tokaitv-20211125-0618-13808.html</t>
    <phoneticPr fontId="16"/>
  </si>
  <si>
    <t>東海テレビ</t>
    <rPh sb="0" eb="2">
      <t>トウカイ</t>
    </rPh>
    <phoneticPr fontId="16"/>
  </si>
  <si>
    <t>シキミで食中毒 ハッカクと勘違い　新見の１０代男性、快方向かう</t>
    <phoneticPr fontId="16"/>
  </si>
  <si>
    <t>岡山県は２４日、中華料理の香辛料として知られる木の実「ハッカク」と誤って有毒植物「シキミ」の実を食べた新見市内の１０代男性が、けいれんや嘔吐（おうと）などの食中毒症状を訴えたと発表した。一時入院したが既に退院しており、快方に向かっているという。　県によると、シキミはシキビとも呼ばれ、ハッカクによく似た星形の実にはアニサチンなどの有毒成分が特に多く含まれる。男性の家族が、ハッカクと勘違いした知人から譲り受けて自宅で調理し、２０日に一家４人で、２１日には男性１人で食べた。　県は「見た目が間違えやすいので注意してほしい。食べて異常があればすぐに病院へ」と呼び掛けている。　県によると、シキミによる食中毒は２０１６年以降、全国で１件起きている。</t>
    <phoneticPr fontId="16"/>
  </si>
  <si>
    <t>岡山県</t>
    <rPh sb="0" eb="3">
      <t>オカヤマケン</t>
    </rPh>
    <phoneticPr fontId="16"/>
  </si>
  <si>
    <t>https://topics.smt.docomo.ne.jp/article/sanyo/region/sanyo-20211124214248</t>
    <phoneticPr fontId="16"/>
  </si>
  <si>
    <t>山陽新聞</t>
    <rPh sb="0" eb="2">
      <t>サンヨウ</t>
    </rPh>
    <rPh sb="2" eb="4">
      <t>シンブン</t>
    </rPh>
    <phoneticPr fontId="16"/>
  </si>
  <si>
    <t>宮崎市 居酒屋で食事の２３人食中毒 店を２日間 営業停止に</t>
    <phoneticPr fontId="16"/>
  </si>
  <si>
    <t>今月、宮崎市の居酒屋で食事をした男女２３人が下痢や発熱などの症状を訴え、保健所は提供された料理が原因の食中毒と断定し、この店を２日間の営業停止処分としました。食中毒が発生したのは、宮崎市橘通東の居酒屋、「うさぎ２号店」です。市によりますと、今月１２日にこの店を利用した２０代から６０代の男女合わせて２３人が、その後、相次いで下痢や腹痛、発熱の症状を訴えたということです。
市の保健所が行った検査で、４人の患者から食中毒の原因となる細菌「カンピロバクター」が検出され、保健所は一連の症状はこの店で提供された料理が原因の食中毒と断定し、２４日から２日間の営業停止処分としました。患者の中に重症者や入院した人はおらず、全員が快方に向かっているということです。この店では当時、加熱用として仕入れた鶏肉を、刺身で提供していたということで、市では鶏の刺身が原因となった可能性が高いとみています。</t>
    <phoneticPr fontId="16"/>
  </si>
  <si>
    <t>https://www3.nhk.or.jp/lnews/miyazaki/20211124/5060011148.html</t>
    <phoneticPr fontId="16"/>
  </si>
  <si>
    <t>宮崎県</t>
    <rPh sb="0" eb="3">
      <t>ミヤザキケン</t>
    </rPh>
    <phoneticPr fontId="16"/>
  </si>
  <si>
    <t>豊後大野市の福祉施設で食中毒　原因はウエルシェ菌　大分県が会見</t>
    <phoneticPr fontId="16"/>
  </si>
  <si>
    <t>大分県豊後大野市の入所型福祉施設で、20代から60代までの男女8人がウエルシュ菌による食中毒を起こしたことがわかりました。
大分県によりますと11月17日給食を食べた福祉施設の入所者が下痢や腹痛の症状を訴え、保健所が調べたところ患者から食中毒を引き起こすウエルシュ菌が検出されました。給食はこの施設を含む9つの施設に配送され各施設ごとに管理されていますが、他の施設では食中毒は確認されませんでした。保健所はこの施設での給食の管理や再加熱が不十分だったとして再発防止を指導しました。</t>
    <phoneticPr fontId="16"/>
  </si>
  <si>
    <t>大分県</t>
    <rPh sb="0" eb="3">
      <t>オオイタケン</t>
    </rPh>
    <phoneticPr fontId="16"/>
  </si>
  <si>
    <t>https://news.yahoo.co.jp/articles/58dc0ff51722035beafa7af31101275365547792</t>
    <phoneticPr fontId="16"/>
  </si>
  <si>
    <t>大分包装</t>
    <rPh sb="0" eb="4">
      <t>オオイタホウソウ</t>
    </rPh>
    <phoneticPr fontId="16"/>
  </si>
  <si>
    <t>宜蘭5國中小疑食物中毒44人送醫 廠商停止供餐</t>
    <phoneticPr fontId="16"/>
  </si>
  <si>
    <t>台湾</t>
    <rPh sb="0" eb="2">
      <t>タイワン</t>
    </rPh>
    <phoneticPr fontId="16"/>
  </si>
  <si>
    <t>今日の正午に栄養価の高い昼食を食べた後、宜蘭県の小中学生5人が食中毒の症状を発症し始めました。郡政府によると、44人の学生が治療を求めました。夜に病院の学生を訪問することに加えて、郡の治安判事リン・ジミャオは製造業者に食事の提供をやめるように命じました。リン・ジミャオは夕方に病院に行って生徒たちを訪ねたとき、郡政府は生徒たちの不快感の理由を調査していると述べた。身体検査が発表される前に、子供の食事の安全を確保するために、製造業者は直ちに食事の提供を停止し、成分を完全に検査して理由を突き止めます。問題があると判断された場合は、最も厳格な方法で対処され、決して寛大になることはありません。
教育局によると、夕方７時半現在、正義小学校が３５人、羅東国小が６人、新民小学校、文華小学校、公関小学校が１人である。 44人の学生が治療を求めていました。保健局は、夕方8時現在、まだ12人の学生がIV点滴を受けており、IV点滴後に退院する予定であると指摘した。
サブスクリプション
教育局によると、これら5つの学校はすべて同じグループの食事工場が管轄しているとのことですが、現在の一般的な料理は、サウリの揚げ物、ローメイの鍋煮、有機こさつキャベツ、赤身の肉汁です。正午12時30分食事後、午後2時から、吐き気、嘔吐、腹痛などの症状が出て治療を受けた生徒もいます。関連する食品サンプルは、検査のために中央動物生産協会に送られました。検査の場合調査結果が病原性微生物によって引き起こされていることが判明した場合、食品は安全衛生管理法に規定された罰則になります。保健省は、季節の移り変わりはウイルス性胃腸炎と食中毒のピーク期間であると指摘しました。食品業界のオペレーターは自己管理の良い仕事をしなければなりません。「徹底的に加熱する」という5つの重要な原則は消費者が支払うべきであることも思い出させます食中毒を防ぐため、食事の前に製品の健康状態と保管条件に注意を払い、個人の健康状態に注意を払い、手を洗ってください。</t>
    <phoneticPr fontId="16"/>
  </si>
  <si>
    <t>重點新聞</t>
    <phoneticPr fontId="16"/>
  </si>
  <si>
    <t>https://www.cna.com.tw/news/firstnews/202111230307.aspx</t>
    <phoneticPr fontId="16"/>
  </si>
  <si>
    <t>https://www.jetro.go.jp/biznews/2021/11/32e25668f0bff6d3.html</t>
    <phoneticPr fontId="16"/>
  </si>
  <si>
    <t>https://www.jetro.go.jp/biznews/2021/11/8438d4cfb60a70a9.html</t>
    <phoneticPr fontId="16"/>
  </si>
  <si>
    <t>https://bit.ly/30NPi9r</t>
    <phoneticPr fontId="16"/>
  </si>
  <si>
    <t>https://jp.chemlinked.com/news/niyusu/zhong-guo-shi-pin-jie-hong-yong-tu-liao-ji-bikoteinguniguan-suruxin-guo-jia-biao-zhun-cao-wogong-bu</t>
    <phoneticPr fontId="16"/>
  </si>
  <si>
    <t>https://gigazine.net/news/20211122-lobster-octopus-crab-sentient-being/</t>
    <phoneticPr fontId="16"/>
  </si>
  <si>
    <t>https://www.jetro.go.jp/biznews/2021/11/31b5774e929b25d4.html</t>
    <phoneticPr fontId="16"/>
  </si>
  <si>
    <t>https://nordot.app/834237891190063104</t>
    <phoneticPr fontId="16"/>
  </si>
  <si>
    <t>https://www.itmedia.co.jp/news/articles/2111/19/news070.html</t>
    <phoneticPr fontId="16"/>
  </si>
  <si>
    <t>ブラジルがアルゼンチン産遺伝子組み換え小麦の輸入承認、反発の声も(アルゼンチン、ブラジル) | ビジネス短信 - ジェトロ</t>
  </si>
  <si>
    <t>食品包材利用、来年告示へ（タイ、再生ＰＥＴに追い風／上） | 化学工業日報</t>
  </si>
  <si>
    <t xml:space="preserve">中国　食品接触用塗料及びコーティングに関する新国家標準草案を公布 | japan </t>
  </si>
  <si>
    <t xml:space="preserve">「エビ・カニ・タコは感覚を有する生物」とイギリス政府が認定、生きたままゆでる行為を禁じる法案成立に向け前進 - GIGAZINE </t>
  </si>
  <si>
    <t>ジェトロ、武漢市で初の日本酒商談会を開催(中国) | ビジネス短信</t>
  </si>
  <si>
    <t>ユニリーバ、「リプトン」を売却　紅茶ブランド、英投資ファンドに ｜ 共同通信</t>
  </si>
  <si>
    <t xml:space="preserve">スターバックス、「Amazon Go」ベースのレジなしカフェを米国で開店 - ITmedia NEWS </t>
  </si>
  <si>
    <t>米カーギルがカカオ加工工場の拡張工事を完了(コートジボワール) | ビジネス短信 - ジェトロ</t>
  </si>
  <si>
    <t>もつ鍋セットに福岡市が回収命令　加熱殺菌不十分、パック膨張も</t>
    <phoneticPr fontId="16"/>
  </si>
  <si>
    <t>福岡市は26日、もつ鍋チェーン店を同市で展開する「楽天地」が販売した「もつ鍋セット」が、食品衛生法で定める規格基準に適合しない殺菌方法で製造されていたとして、同社に回収を命じた。九州道のサービスエリアや福岡市内の百貨店などで販売され、一部は消費者が既に購入したとみられる。食中毒などの被害は報告されていない。
【膨張した牛もつのレトルトパック】
　市によると、楽天地から26日、「もつ鍋セット2人前」の牛もつを入れたレトルトパックが膨張しているため自主回収していると連絡があった。市が製造所を調査したところ、牛もつの加熱殺菌処理が不十分だった。熱に強い細菌がパックの中で増殖し、ガスを発生させたとみられる。　回収対象のもつ鍋セットは10～16日の製造で、450個が販売された。賞味期限は2022年5月3～9日と同11、12日。会社側が87個を自主回収し、販売店側が120個を撤去した。</t>
    <phoneticPr fontId="16"/>
  </si>
  <si>
    <t>野路菊の里 賞味期限表示誤記載</t>
    <phoneticPr fontId="16"/>
  </si>
  <si>
    <t>2021年11月24日にセブンイレブンハートインJR姫路駅北口店、アントレマルシェ姫路店で販売した「野路菊の里」において、 賞味期限表示の誤記載が判明したため、回収する。これまで健康被害の報告はない。　(正)　賞味期限21.12.24　(誤)　賞味期限61.12.24　(リコールプラス)
【対象商品】商品名:　①野路菊の里8個入　　②野路菊の里12個入
【JANコード】　①4931465100089　②4931465100126
【賞味期限】　8個入、12個入とも、賞味期限　2021年12月24日
【その他】本来なら賞味期限が(20)21年12月24日であるものを賞味期限表示として(20)61年12月24日と表示をなした商品を陳列、販売。
【販売地域】JR姫路駅内
【販売先】アントレマルシェ姫路店
【販売日】2021年11月24日午前11時過ぎ～午後6時15分頃
【販売数量】野路菊の里8個入　4箱、野路菊の里12個入　1箱
【販売先】セブンイレブンハートインJR姫路駅北口店
【販売日】2021年11月24日午前11時過ぎ～午後6時15分頃
【販売数量】野路菊の里8個入　5箱</t>
    <phoneticPr fontId="16"/>
  </si>
  <si>
    <t>行政情報　　定期購入契約で特商法違反、健康食品の通販会社に業務停止命令</t>
    <phoneticPr fontId="16"/>
  </si>
  <si>
    <t>健康食品の定期購入契約が特定商取引法に違反したとして、経済産業省東北経済産業局は25日、健康食品のインターネット通販を行う（株）BIZENTO（東京都渋谷区）に対し、3カ月間の業務停止命令を出したと発表した。同社の関口翔代表には3カ月間の業務禁止を命じた。
同社は自社ウェブサイトで、健康食品「鍛神HMBCa2,000mg」を販売。最低4回（1袋ずつ）の継続購入を条件とする「キレキレコース定期便」、最低2回（2袋ずつ）の継続購入を条件とする「キレキレコース2袋定期便」を設けていた。
　東北経産局の調べによると、昨年7月29日～今年1月6日の期間、初回1袋500円または初回1袋無料と表示する一方で、申し込み最終確認画面には購入者から解約通知がない限り無期限の契約である旨、2回目以降の代金や支払い総額、支払い時期、販売条件などを表示していなかった。定期購入契約の解約条件についても記載がなかった。</t>
    <phoneticPr fontId="16"/>
  </si>
  <si>
    <t>遺伝子組み換え高オレイン酸大豆の表示義務緩和を懸念 　生活クラブ連合会が表示の継続を求めるパブリックコメントを提出</t>
    <phoneticPr fontId="16"/>
  </si>
  <si>
    <t>国内流通が見込まれる「遺伝子組み換えからしな」の確実な表示も求める
消費者庁から、食品表示基準の一部改正案についてパブリックコメントが11月26日まで募集されました。そのうち遺伝子組み換え表示制度についての提案は、(ア)「遺伝子組換えからしな」を表示義務の対象に追加する、(イ)高オレイン酸大豆について「高オレイン酸」であることは表示義務の対象から除外する、の2点です。生活クラブ生協連合会（本部：東京都新宿区、会員生協：33生協・1連合会、組合員数合計：約41万人）は、これらの改正に対する意見を消費者庁に提出しました。提出した意見は次の通り。
遺伝子組み換え表示制度の改正についての意見
(ア) 遺伝子組換え表示の義務付けの対象農産物に「からしな」を追加することについては、遺伝子組換えからしな由来の食品の国内流通が見込まれることに対し、食品としての安全性ならびに生物多様性への影響の面から、大いに懸念しています。「からしな」を遺伝子組み換え表示義務の対象とするのは、当然です。確実に表示してください。
(イ) 「高オレイン酸」を特定遺伝子組換え農産物の形質から削除するのは、時期尚早です。高オレイン酸遺伝子組み換え大豆は、従来の大豆と組成、栄養価等が著しく異なることから、「特定遺伝子組換え農産物」と位置づけられ、遺伝子組み換え表示はもちろんのこと、消費者への情報提供という観点から、組成・栄養価が変わっていることと併せて表示することが義務付けられてきました。また、遺伝子組み換え食品の安全性審査のなかでは、従来の大豆は長きにわたる食経験があることから、従来の大豆と組成、栄養価等が同等な遺伝子組み換え大豆は安全とみなされています。高オレイン酸大豆が従来育種によって生産可能になったとはいえ、本格的な栽培が始まったのは昨年のことで、食経験はほとんどありません。このように食経験のない大豆を従来の大豆と位置付けるのは、遺伝子組み換え食品の安全性審査の根幹をも揺るがしかねないと考えます。高オレイン酸は特定遺伝子組換え農産物の形質のままとし、栄養価が変わっていることについて消費者への情報提供を続けるべきです。</t>
    <phoneticPr fontId="16"/>
  </si>
  <si>
    <t>Instagramでの豊胸表示投稿に景表法違反、指示を出したEC会社に措置命令</t>
    <phoneticPr fontId="16"/>
  </si>
  <si>
    <t>消費者庁は11月9日、健康食品販売会社のアシスト、その通販業務を担うアクガレージに対し、豊胸効果をうたう健康食品「ジュエルアップ」「モテアンジュ」の表示について、それぞれ景品表示法違反が認められたことから措置命令を行った。
「ジェルアップ」はInstagram内のアカウントの投稿、アフィリエイトサイト「LiSALIFE」に表示。「ジェルアップ」も「LiSALIFE」に表示していた。
消費者庁によると、2社はInstagramのアカウントを保有する者に対し、「ジェルアップ」を摂取することで豊胸効果が得られるかのように示す表示の投稿を共同で指示。「LiSALIFE」も同様に、アフィリエイターに対して「ジェルアップ」「モテアンジュ」を摂取することで豊胸効果が得られるかのように表示するよう共同で指示したと認定した。</t>
    <phoneticPr fontId="16"/>
  </si>
  <si>
    <t>生産地で実施できる残留農薬の出荷前検査法</t>
    <phoneticPr fontId="16"/>
  </si>
  <si>
    <t>１ 取り上げた理由
農作物の安全性評価に関する手段の一つとして，残留農薬分析があげられるが，従来の分析では高価な機器，高度な専門知識，多くの時間を要するため生産現場での対応は困難であった。近年，イムノアッセイによる残留農薬分析キットが開発され，機器分析に比べて安価で簡便な分析法として注目されている。ホリバ・バイオテクノロジー社のアセタミプリドキット，SDI社のメタラキシルキットを使用して，残留農薬を生産地で作物の出荷前に検査できる技術として確立したので普及技術とする。
２ 普及技術
１）残留農薬簡易分析キット
ａ ホリバ・バイオテクノロジー社 アセタミプリドキット
対象農薬：モスピラン  特徴：プレートタイプ，モノクローナル抗体  測定範囲：0.3～4ppb  
対象作物例と基準値：ハクサイ，トマト，イチゴ 5ppm（残留農薬基準値）    ホウレンソウ，ネギ 5ppm（農薬登録保留基準値）
ｂ SDI社 メタラキシルキット
対象農薬：リドミル
特徴：チューブタイプ，ポリクローナル抗体  測定範囲：0.5～50ppb  対象作物例と基準値：玄米0.1ppm，イチゴ1ppm
ホウレンソウ，ネギ，ハクサイ，ナス，トマト，ニンジン，シュンギク 2ppm</t>
    <phoneticPr fontId="16"/>
  </si>
  <si>
    <t>https://www.pref.miyagi.jp/documents/20258/69540.pdf</t>
    <phoneticPr fontId="16"/>
  </si>
  <si>
    <t>日本の農薬残留基準値は改正されて緩くなったのか – グリホサートの真実とは2【完全版】（vol.7）</t>
    <phoneticPr fontId="16"/>
  </si>
  <si>
    <t>徳本　日本は農薬の基準が緩すぎて不安だ。「農薬大国」ではないか、というコメントも数多くいただいてます。
唐木　最初に押さえておくべきなのが「ポジティブリスト制度」です。これは食品衛生法ですべての農産物と畜産物には個別に残留農薬基準を設定しなければならないという決まりで、基準値を上回る農畜産物は出荷停止の処分となります。登録農薬のそれぞれで、すべての農産物ごとに基準値を決めるのは大変な手間なのですが、この厳しい制度があることによって日本の農畜産物の安全性が守られています。
例えば、現行のグリホサートの残留基準値は、小麦だと5ｐｐｍ（ｐｐｍは100万分の1を表す単位で体重1ｋｇあたり１㎎の残留基準値であれば１ｐｐｍとなります）ですが、2017年12月までは５ｐｐｍでした。それを「30ｐｐｍへと6倍緩めた。これはけしからん」。あるいは、ほかにも基準値を高くしたものが多くあるので「日本は食の安全を蔑ろにしている」などという意見が出ていることは私も承知しています。
ですが、もちろん緩めたとかそんなことはありません。実は国際基準の残留基準値に合わせただけなんです。なぜ国際基準に合わせる必要があるのかといえば、日本は小麦を米国やカナダ、南米などから大量に輸入しています。そして輸入元である海外の生産者は当然、国際基準の30ｐｐｍでグリホサートの使用を管理しています。にもかかわらず日本の基準は5ｐｐｍだから、「全部輸入禁止」となってしまうと、それこそ小麦の供給に支障をきたし、日本の食が脅かされる怖れがあるのです。ですから国際基準に合わせようということで基準値を変更（改定）したわけです。</t>
    <phoneticPr fontId="16"/>
  </si>
  <si>
    <t>https://agrifact.jp/pesticide-residue-limits-have-not-been-loosened-what-truth-about-glyphosate7/</t>
    <phoneticPr fontId="16"/>
  </si>
  <si>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t>
    </r>
    <r>
      <rPr>
        <b/>
        <sz val="18"/>
        <color rgb="FFFF0000"/>
        <rFont val="Arial"/>
        <family val="2"/>
      </rPr>
      <t>1</t>
    </r>
    <r>
      <rPr>
        <b/>
        <sz val="18"/>
        <color rgb="FFFF0000"/>
        <rFont val="ＭＳ Ｐゴシック"/>
        <family val="2"/>
        <charset val="128"/>
      </rPr>
      <t>回接種回数</t>
    </r>
    <r>
      <rPr>
        <b/>
        <sz val="18"/>
        <color rgb="FFFF0000"/>
        <rFont val="Arial"/>
        <family val="2"/>
      </rPr>
      <t xml:space="preserve">	  </t>
    </r>
    <r>
      <rPr>
        <b/>
        <sz val="18"/>
        <color rgb="FFFF0000"/>
        <rFont val="ＭＳ Ｐゴシック"/>
        <family val="2"/>
        <charset val="128"/>
      </rPr>
      <t>　</t>
    </r>
    <r>
      <rPr>
        <b/>
        <sz val="18"/>
        <color rgb="FFFF0000"/>
        <rFont val="Arial"/>
        <family val="2"/>
      </rPr>
      <t>2</t>
    </r>
    <r>
      <rPr>
        <b/>
        <sz val="18"/>
        <color rgb="FFFF0000"/>
        <rFont val="ＭＳ Ｐゴシック"/>
        <family val="2"/>
        <charset val="128"/>
      </rPr>
      <t>回数接種　　ワクチン接種率             接種率が頭落ち状態</t>
    </r>
    <r>
      <rPr>
        <b/>
        <sz val="18"/>
        <color rgb="FFFF0000"/>
        <rFont val="Arial"/>
        <family val="2"/>
      </rPr>
      <t xml:space="preserve">
11</t>
    </r>
    <r>
      <rPr>
        <b/>
        <sz val="18"/>
        <color rgb="FFFF0000"/>
        <rFont val="ＭＳ Ｐゴシック"/>
        <family val="2"/>
        <charset val="128"/>
      </rPr>
      <t>月25日（木）</t>
    </r>
    <r>
      <rPr>
        <b/>
        <sz val="18"/>
        <color rgb="FFFF0000"/>
        <rFont val="Arial"/>
        <family val="2"/>
      </rPr>
      <t xml:space="preserve">   99,653,851	     96,922,544</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79.7</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2</t>
    </r>
    <r>
      <rPr>
        <b/>
        <sz val="18"/>
        <color rgb="FFFF0000"/>
        <rFont val="ＭＳ Ｐゴシック"/>
        <family val="2"/>
        <charset val="128"/>
      </rPr>
      <t>回接種に関しては、すでに77.5</t>
    </r>
    <r>
      <rPr>
        <b/>
        <sz val="18"/>
        <color rgb="FFFF0000"/>
        <rFont val="Arial"/>
        <family val="2"/>
      </rPr>
      <t>%</t>
    </r>
    <r>
      <rPr>
        <b/>
        <sz val="18"/>
        <color rgb="FFFF0000"/>
        <rFont val="ＭＳ Ｐゴシック"/>
        <family val="2"/>
        <charset val="128"/>
      </rPr>
      <t>程度、</t>
    </r>
    <r>
      <rPr>
        <b/>
        <sz val="18"/>
        <color rgb="FFFF0000"/>
        <rFont val="Arial"/>
        <family val="2"/>
      </rPr>
      <t xml:space="preserve">	
----------------------------------------------------------------------------------------      11</t>
    </r>
    <r>
      <rPr>
        <b/>
        <sz val="18"/>
        <color rgb="FFFF0000"/>
        <rFont val="ＭＳ Ｐゴシック"/>
        <family val="2"/>
        <charset val="128"/>
      </rPr>
      <t>月に入り接種率が伸び悩んでいる!!!</t>
    </r>
    <rPh sb="64" eb="67">
      <t>シュヨウコク</t>
    </rPh>
    <rPh sb="67" eb="68">
      <t>チュウ</t>
    </rPh>
    <rPh sb="76" eb="78">
      <t>ガンバ</t>
    </rPh>
    <rPh sb="79" eb="80">
      <t>ハジマンカイガンバ</t>
    </rPh>
    <rPh sb="137" eb="138">
      <t>カイ</t>
    </rPh>
    <rPh sb="173" eb="175">
      <t>セッシュ</t>
    </rPh>
    <rPh sb="175" eb="176">
      <t>リツ</t>
    </rPh>
    <rPh sb="177" eb="178">
      <t>アタマ</t>
    </rPh>
    <rPh sb="178" eb="179">
      <t>オ</t>
    </rPh>
    <rPh sb="180" eb="182">
      <t>ジョウタイ</t>
    </rPh>
    <rPh sb="258" eb="261">
      <t>カイセッシュ</t>
    </rPh>
    <rPh sb="262" eb="263">
      <t>カン</t>
    </rPh>
    <rPh sb="275" eb="277">
      <t>テイド</t>
    </rPh>
    <rPh sb="393" eb="394">
      <t>ガツハイセッシュリツノナヤ</t>
    </rPh>
    <phoneticPr fontId="109"/>
  </si>
  <si>
    <t>Reported 11/28　 4:22 (前週より390万人増加) 　　世界は感染　減少ペースだが下げ止まり</t>
    <rPh sb="22" eb="24">
      <t>ゼンシュウ</t>
    </rPh>
    <rPh sb="23" eb="24">
      <t>シュウ</t>
    </rPh>
    <rPh sb="24" eb="25">
      <t>ゼンシュウ</t>
    </rPh>
    <rPh sb="29" eb="31">
      <t>マンニン</t>
    </rPh>
    <rPh sb="31" eb="32">
      <t>ゾウ</t>
    </rPh>
    <rPh sb="32" eb="33">
      <t>カ</t>
    </rPh>
    <rPh sb="37" eb="39">
      <t>セカイ</t>
    </rPh>
    <rPh sb="40" eb="42">
      <t>カンセン</t>
    </rPh>
    <rPh sb="43" eb="45">
      <t>ゲンショウ</t>
    </rPh>
    <rPh sb="50" eb="51">
      <t>サ</t>
    </rPh>
    <rPh sb="52" eb="53">
      <t>ド</t>
    </rPh>
    <phoneticPr fontId="5"/>
  </si>
  <si>
    <t>今週の新型コロナ 新規感染者数　世界で390万人(対前週の増加に対して10万人増加)　</t>
    <rPh sb="0" eb="2">
      <t>コンシュウ</t>
    </rPh>
    <rPh sb="9" eb="15">
      <t>シンキカンセンシャスウ</t>
    </rPh>
    <rPh sb="22" eb="24">
      <t>マンニン</t>
    </rPh>
    <rPh sb="25" eb="26">
      <t>タイ</t>
    </rPh>
    <rPh sb="26" eb="28">
      <t>ゼンシュウ</t>
    </rPh>
    <rPh sb="29" eb="31">
      <t>ゾウカ</t>
    </rPh>
    <rPh sb="32" eb="33">
      <t>タイ</t>
    </rPh>
    <rPh sb="37" eb="38">
      <t>マン</t>
    </rPh>
    <rPh sb="38" eb="39">
      <t>ニン</t>
    </rPh>
    <rPh sb="39" eb="41">
      <t>ゾウカ</t>
    </rPh>
    <phoneticPr fontId="5"/>
  </si>
  <si>
    <t xml:space="preserve">
世界の新規感染者数: 390万人で感染拡大に転じている。
北半球の平均気温が下がってきているのでリバウンド　第4波がはじまるか心配。</t>
    <rPh sb="1" eb="3">
      <t>セカイ</t>
    </rPh>
    <rPh sb="4" eb="6">
      <t>シンキ</t>
    </rPh>
    <rPh sb="6" eb="10">
      <t>カンセンシャスウ</t>
    </rPh>
    <rPh sb="15" eb="17">
      <t>マンニン</t>
    </rPh>
    <rPh sb="18" eb="22">
      <t>カンセンカクダイ</t>
    </rPh>
    <rPh sb="23" eb="24">
      <t>テン</t>
    </rPh>
    <rPh sb="30" eb="33">
      <t>キタハンキュウ</t>
    </rPh>
    <rPh sb="34" eb="38">
      <t>ヘイキンキオン</t>
    </rPh>
    <rPh sb="39" eb="40">
      <t>サ</t>
    </rPh>
    <rPh sb="55" eb="56">
      <t>ダイ</t>
    </rPh>
    <rPh sb="57" eb="58">
      <t>ナミ</t>
    </rPh>
    <rPh sb="64" eb="66">
      <t>シンパイ</t>
    </rPh>
    <phoneticPr fontId="5"/>
  </si>
  <si>
    <t>アルゼンチンの農業バイオテクノロジー企業ビオセレス・クロップ・ソリューションは11月11日、遺伝子組み換え小麦「HB4小麦」の輸入をブラジルの国家バイオ安全技術委員会（CTNBio）が承認したと発表した。現地報道などによると、CTNBioが承認したのは小麦粉のみで、種子などは対象外だ。
HB4小麦は、ビオセレスとアルゼンチン国家科学技術研究会議（CONICET）、国立リトラル大学が18年かけて共同開発したもので、乾燥に対する耐性と除草剤グルホシネート・アンモニウムに対する耐性の2つの特徴を持つ小麦とされる。2020年10月にアルゼンチン農牧漁業省はHB4小麦の商業化を許可していたが、アルゼンチン産小麦の最大の輸出先であるブラジルがHB4小麦の輸入を許可するまで国内での商業化を控えることとなっていた。
ビオセレスは「世界が地球温暖化の大きな問題に直面している中、70億人以上の人々に食糧を供給するのはますます困難になる。世界各国の化学者や企業はこれら気候変動の影響を軽減するために技術を用いた解決策を模索している」とし、ブラジルの承認は「ビオセレスとアルゼンチン農業を世界の最先端に位置付ける画期的な出来事」と歓迎した。同社によると、アルゼンチン国内では既に約5万5,000ヘクタールの遺伝子組み換え小麦が実験的に栽培されている。
しかし、国内の一部の農業者団体や環境保護活動家、消費者などはこれら遺伝子組み換え製品の開発に批判の声を上げている（2021年6月3日記事参照）。ブラジル側でも同様な批判があり、11月11日付現地紙「エル・クロニスタ」によると、ブラジル小麦産業協会（Abitrigo）は、CTNBioの承認を見直すようジャイール・ボルソナーロ大統領に要請しているとの声明を発表した。Abitrigoは声明で「過去20年間、国際市場が強く反発しているにもかかわらず、ブラジルが遺伝子組み換え小麦の使用を承認する世界初の国となるのは残念でならない」と述べている。専門家などによると、世界では遺伝子組み換え大豆やトウモロコシ栽培は主流だが、これらは主に飼料として使用されている。一方、遺伝子組み換え小麦は主にヒトが直接摂取するため、抵抗が大きいとされる。</t>
    <phoneticPr fontId="16"/>
  </si>
  <si>
    <t>【バンコク：松井遥心、ワンギャオ・シッティガン】タイで再生ポリエチレンテレフタレート（ＰＥＴ）樹脂を食品接触用途の容器包装素材として使用することが来年にも認められる見通しだ。今月９日に開かれたプラスチック・インスティテュート・オブ・タイランド主催の樹脂リサイクル関連セミナーで、制度改正のドラフトが年明けにも完成し、公聴会などを経て官報での告示を予定していることを同国食品医薬品局（ＦＤＡ）の担当者が明らかにした。容器包装材料としての道が開ければ、再生樹脂の需要拡大に追い風となる。続きは本紙で</t>
    <phoneticPr fontId="16"/>
  </si>
  <si>
    <t>2021年11月17日に北京市産品質量監督検験院は食品接触用塗料及びコーティングに関する新国家標準草案を発表しました。現行標準に比べれば、標準の適用範囲、理化指標、ラベルについて変更があります。締め切り日は2021年12月12日までです。
適用範囲：　この標準は、食品接触用の塗料及びコーティングに適用されます。 紙の塗料とコーティングも含んでいます。
理化指標：　「ビスフェノール系エポキシ誘導体」の理化指標が新たに増加し、この誘導体は、エポキシコーティングのみに適用されます。
ラベル要求：　ラベルの表示はGB 4806.1の規定に適合しているほか、コーティング材料と製品はそれぞれ外層から直接食品接触層の順番に基材とコーティングの材質名称を表示しなければなりません。その中で、基材の表示は相応の材質の食品安全国家基準の要求に適合し、コーティング材質はラベルに中国語名称の要求を明記しなければなりません。
その他：
　別表A.1には食品接触用塗料及びコーティングに関する使用可能の基礎原料リスト及び使用要求を規定しています。それに、別表A.1に列記された単量体及びその他の開始物、基礎ポリマー等の原料が重合あるいは他の方法で形成された分子量が1000 Da以上の物質も食品接触用塗料及びコーティングの基礎原料として使用することができるようになりました。</t>
    <phoneticPr fontId="16"/>
  </si>
  <si>
    <t>イギリス政府が「エビ・カニ・ヤドカリなどの十脚目の甲殻類、イカやタコなどの頭足類も意識を持っている」という報告を基に、動物福祉(感覚)法案の適用範囲を拡大することを発表しました。この修正により動物福祉(感覚)法案が施行されれば、イギリスにおいてエビやカニ、タコなどを生きたままゆでたり包装して販売したりすることは違法行為となります。
Lobsters, octopus and crabs recognised as sentient beings - GOV.UK
https://www.gov.uk/government/news/lobsters-octopus-and-crabs-recognised-as-sentient-beings
イギリスで審議中の動物福祉(感覚)法案は、「意識を持つ動物を気絶させたり冷凍させたりせず、生きたままゆでたり包装したりする行為」を禁止するというもの。この法案では「すべての脊椎動物は意識を持つ」とされていましたが、一部の動物愛護団体からの指摘を受けて、「無脊椎動物であるカニやエビ、タコなども意識を有しているため、法案の適用範囲に含まれる」という修正案が2021年7月に提出されました。そして、ロンドン・スクール・オブ・エコノミクスの自然・社会科学哲学センターのジョナサン・バーチ准教授が率いる研究チームは、300件以上の研究を検討し、十脚類と頭足類は意識を有していると判断した上で、動物福祉法案の範囲に含まれるべきだと論じました。研究チームによれば、十脚類や頭足類は鎮痛物質であるオピオイド受容体を有しており、痛覚を有していることが示されているとのこと。また、沸騰したお湯から逃げようとするなどの「身体的暴行に対する拒否反応」は、痛みに対して苦しみを感じる証拠だと研究チームは指摘しています。</t>
    <phoneticPr fontId="16"/>
  </si>
  <si>
    <t>ジェトロは11月17日、中国湖北省武漢市で日本酒などのPRや販路開拓を目的とした「武漢日本酒類プロモーション・商談会」を開催した。同市での日本酒をテーマとした商談会開催はジェトロとして初めて。商談会には、上海市など中国に拠点を置く日系企業や地方自治体事務所11社・団体が参加し、商品のPRセミナー、試飲会、商談が行われた。武漢市内の125の食品バイヤーや小売店、飲食店などが来場し、延べ157件の商談が行われた。また、中国国際貿易促進委員会（CCPIT）湖北省委員会の章梅美主任による基調講演や利き酒師による日本酒の基礎知識紹介セミナーが行われた。
章主任は基調講演で「2022年は中日国交正常化50周年の節目の年。さまざまな経済貿易促進活動を展開することで、湖北省と日本の友好協力を新たなレベルに引き上げていく。今回の商談会が両国の酒文化の交流のみならず、貿易協力の発展にもつながることに期待する」と述べた。
商談会に参加した日系企業からは「武漢市場では梅酒やリキュールなどの甘い酒や、飲みやすくさっぱりした味わいの日本酒に人気があることが分かった」「商談会には酒類の専門バイヤーが多く来場しており、質の高い商談ができた」といったコメントが聞かれた。</t>
    <phoneticPr fontId="16"/>
  </si>
  <si>
    <t>英食品・家庭用品大手ユニリーバは18日、「リプトン」ブランドを含む紅茶事業を英投資ファンドのCVCキャピタル・パートナーズに45億ユーロ（約5850億円）で売却すると発表した。より成長を見込める分野に注力する。　売却手続きは2022年後半に完了する見通し。ロイター通信によると、インドやインドネシアでの紅茶事業や、米飲料・食品大手ペプシコとの紅茶を巡る合弁事業は継続する。</t>
    <phoneticPr fontId="16"/>
  </si>
  <si>
    <t>米Starbucksは11月18日（現地時間）、レジなしカフェ店舗「Starbucks Pickup with Amazon Go」の1号店をニューヨークにオープンしたと発表した。米Amazonが昨年から提供している「Just Walk Out」技術を採用することで、アプリで事前注文するドリンクと一緒に店内で食べるサンドイッチやスイーツを自由にピックアップし、オンラインで決済できるようにした。
　ドリンクはStarbucksアプリで事前注文し、それだけをカウンター越しにテイクアウトすることもできる。カフェ内に入るにはStarbucksアプリだけでなく、Amazonのショピングアプリあるいは手のひら認証サービス「Amazon One」への事前登録が必要だ。カフェの入り口にゲートがあり、そのセンサーにAmazonアプリの店内コードか手のひらを読み取らせることで中に入れる。Amazon Goの店舗と同じシステムだ。
　店内の棚にはStarbucksオリジナルだけでなく、Amazon Goにあるものと同じフードもあり、店内で飲食するだけでなく、テイクアウトもできる。
　同社は来年、同様の店舗を複数展開していく計画だ。</t>
    <phoneticPr fontId="16"/>
  </si>
  <si>
    <t>米国カーギル・グループは11月2日、コートジボワール・アビジャン市内のヨプゴン工業団地にあるカカオ加工工場に、生産能力6万トン規模の生産ラインを新設し、開所式を行った。工場の拡張により、同社のコートジボワール国内でのカカオ磨砕能力は、17万トンに拡大する。総工費は1億ドルと見積もられる。
カーギル・ココア・ヨーロッパのNiels Boetje マネージング・ディレクターは「東欧、中東、アフリカを中心に需要が高まる高カカオパウダーを製造する。最新技術を備えた工場により、顧客のニーズに応えた製品を供給できる」と述べた 。
工場の開所式に参列したパトリック・アシ首相は、アフリカ最大の生産規模となるカカオ磨砕工場の建設により、コートジボワールの重点施策である農産品の現地加工率向上と雇用創出に寄与すると称賛した。世界最大のカカオ生産国であるコートジボワールでは、カカオ分野は主要な外貨獲得源で、GDPの20％、輸出収入の40％を占めている。
同社の工場拡張は、2019年にスイスのバリー・カレボーの子会社SACOが生産能力4万トンの生産ラインを新設したことに続く。コートジボワールのカカオ磨砕量、磨砕能力は現在、それぞれ62万トン、85万トンとオランダを抜き世界最大だ。国内の主要事業者は、SACO、カーギル、オラム（シンガポール）、セモア（フランス）と続き、これら大手外資企業による磨砕量が地場企業を含めた全体の8～9割を占めている。
カーギルは、1998年にコートジボワールに進出し、カカオ豆取引では同国最大だ。アビジャンのほか、サンペドロ、ダロアに加工工場を展開しており、合わせて870人を雇用している 。同社は、持続可能なカカオ調達サプライチェーン構築イニシアチブ「Cargill Cocoa Promise」を導入し、長期的なカカオ農家やコミュニティ支援を通じて、国連持続可能な開発目標（SDGs）の達成に寄与する活動を展開している。同プログラムの一環として、今収穫年度（2021年10月～2022年9月）に1,300万ドルを投入する計画 。
コートジボワールのカカオ生産量はここ数年にわたり、200万トン超で推移しており、世界総生産量の約4割を占めている。一方、現地加工率はいまだ30％と低く、政府は、国際市況の変動に左右されない所得安定化のため、2030年には100％にまで引き上げる目標を立てており、事業者に対し税制などの優遇措置を拡大している。アシ首相は、1,050億ドルを超える規模の世界カカオ産業のうち、カカオ農家の所得がわずか5～6％を占めるにすぎないとして、生産者の利益が極めて少ない現状に言及した。</t>
    <phoneticPr fontId="16"/>
  </si>
  <si>
    <t>米国</t>
    <rPh sb="0" eb="2">
      <t>ベイコク</t>
    </rPh>
    <phoneticPr fontId="16"/>
  </si>
  <si>
    <t>ブラジル</t>
    <phoneticPr fontId="16"/>
  </si>
  <si>
    <t>　</t>
    <phoneticPr fontId="16"/>
  </si>
  <si>
    <t>タイ</t>
    <phoneticPr fontId="16"/>
  </si>
  <si>
    <t>中国</t>
    <rPh sb="0" eb="2">
      <t>チュウゴク</t>
    </rPh>
    <phoneticPr fontId="16"/>
  </si>
  <si>
    <t>イギリス</t>
    <phoneticPr fontId="16"/>
  </si>
  <si>
    <t>英国</t>
    <rPh sb="0" eb="2">
      <t>エイコク</t>
    </rPh>
    <phoneticPr fontId="16"/>
  </si>
  <si>
    <t>食の安全を目指す　③　衛生計画</t>
    <rPh sb="0" eb="1">
      <t>ショク</t>
    </rPh>
    <rPh sb="2" eb="4">
      <t>アンゼン</t>
    </rPh>
    <rPh sb="5" eb="7">
      <t>メザ</t>
    </rPh>
    <phoneticPr fontId="5"/>
  </si>
  <si>
    <t>　　改正された食品衛生法の意味</t>
    <rPh sb="2" eb="4">
      <t>カイセイ</t>
    </rPh>
    <rPh sb="7" eb="9">
      <t>ショクヒン</t>
    </rPh>
    <rPh sb="9" eb="12">
      <t>エイセイホウ</t>
    </rPh>
    <rPh sb="13" eb="15">
      <t>イミ</t>
    </rPh>
    <phoneticPr fontId="5"/>
  </si>
  <si>
    <t>食品衛生法が改正されました。　平成30年6月13日公布</t>
    <rPh sb="0" eb="2">
      <t>ショクヒン</t>
    </rPh>
    <rPh sb="2" eb="5">
      <t>エイセイホウ</t>
    </rPh>
    <rPh sb="6" eb="8">
      <t>カイセイ</t>
    </rPh>
    <rPh sb="15" eb="17">
      <t>ヘイセイ</t>
    </rPh>
    <rPh sb="19" eb="20">
      <t>ネン</t>
    </rPh>
    <rPh sb="21" eb="22">
      <t>ガツ</t>
    </rPh>
    <rPh sb="24" eb="25">
      <t>ヒ</t>
    </rPh>
    <rPh sb="25" eb="27">
      <t>コウフ</t>
    </rPh>
    <phoneticPr fontId="5"/>
  </si>
  <si>
    <t>衛生計画の内容と何をどう捕らえていくかを解説します。</t>
    <phoneticPr fontId="5"/>
  </si>
  <si>
    <t>公益社団法人日本食品衛生協会取りまとめた</t>
    <rPh sb="14" eb="15">
      <t>ト</t>
    </rPh>
    <phoneticPr fontId="5"/>
  </si>
  <si>
    <r>
      <t xml:space="preserve">HACCP </t>
    </r>
    <r>
      <rPr>
        <sz val="10"/>
        <color indexed="8"/>
        <rFont val="ＭＳ 明朝"/>
        <family val="1"/>
        <charset val="128"/>
      </rPr>
      <t>の考え方に基づく衛生管理のための手引書　（小規模な一般飲食店事業者向け）を教材に解説します。</t>
    </r>
    <rPh sb="43" eb="45">
      <t>キョウザイ</t>
    </rPh>
    <rPh sb="46" eb="48">
      <t>カイセツ</t>
    </rPh>
    <phoneticPr fontId="5"/>
  </si>
  <si>
    <t>小規模な一般飲食店における衛生管理では　次の3つの項目を実践します。</t>
    <rPh sb="0" eb="3">
      <t>ショウキボ</t>
    </rPh>
    <rPh sb="4" eb="6">
      <t>イッパン</t>
    </rPh>
    <rPh sb="6" eb="8">
      <t>インショク</t>
    </rPh>
    <rPh sb="8" eb="9">
      <t>テン</t>
    </rPh>
    <rPh sb="13" eb="15">
      <t>エイセイ</t>
    </rPh>
    <rPh sb="15" eb="17">
      <t>カンリ</t>
    </rPh>
    <rPh sb="20" eb="21">
      <t>ツギ</t>
    </rPh>
    <rPh sb="25" eb="27">
      <t>コウモク</t>
    </rPh>
    <rPh sb="28" eb="30">
      <t>ジッセン</t>
    </rPh>
    <phoneticPr fontId="5"/>
  </si>
  <si>
    <r>
      <t xml:space="preserve">(1)  </t>
    </r>
    <r>
      <rPr>
        <b/>
        <sz val="11"/>
        <color indexed="10"/>
        <rFont val="ＭＳ Ｐゴシック"/>
        <family val="3"/>
        <charset val="128"/>
      </rPr>
      <t>衛生管理計画</t>
    </r>
    <r>
      <rPr>
        <sz val="11"/>
        <color theme="1"/>
        <rFont val="ＭＳ Ｐゴシック"/>
        <family val="3"/>
        <charset val="128"/>
        <scheme val="minor"/>
      </rPr>
      <t>の策定　　→飲食店の衛生を管理する大枠を</t>
    </r>
    <r>
      <rPr>
        <b/>
        <u/>
        <sz val="12"/>
        <color indexed="62"/>
        <rFont val="ＭＳ Ｐゴシック"/>
        <family val="3"/>
        <charset val="128"/>
      </rPr>
      <t>一般衛生管理</t>
    </r>
    <r>
      <rPr>
        <sz val="11"/>
        <color theme="1"/>
        <rFont val="ＭＳ Ｐゴシック"/>
        <family val="3"/>
        <charset val="128"/>
        <scheme val="minor"/>
      </rPr>
      <t>と</t>
    </r>
    <r>
      <rPr>
        <b/>
        <u/>
        <sz val="12"/>
        <color indexed="62"/>
        <rFont val="ＭＳ Ｐゴシック"/>
        <family val="3"/>
        <charset val="128"/>
      </rPr>
      <t>調理品の温度管理</t>
    </r>
    <r>
      <rPr>
        <sz val="11"/>
        <color theme="1"/>
        <rFont val="ＭＳ Ｐゴシック"/>
        <family val="3"/>
        <charset val="128"/>
        <scheme val="minor"/>
      </rPr>
      <t>としています。</t>
    </r>
    <rPh sb="5" eb="7">
      <t>エイセイ</t>
    </rPh>
    <rPh sb="7" eb="9">
      <t>カンリ</t>
    </rPh>
    <rPh sb="9" eb="11">
      <t>ケイカク</t>
    </rPh>
    <rPh sb="12" eb="14">
      <t>サクテイ</t>
    </rPh>
    <rPh sb="17" eb="19">
      <t>インショク</t>
    </rPh>
    <rPh sb="19" eb="20">
      <t>テン</t>
    </rPh>
    <rPh sb="21" eb="23">
      <t>エイセイ</t>
    </rPh>
    <rPh sb="24" eb="26">
      <t>カンリ</t>
    </rPh>
    <rPh sb="28" eb="30">
      <t>オオワク</t>
    </rPh>
    <rPh sb="31" eb="33">
      <t>イッパン</t>
    </rPh>
    <rPh sb="33" eb="35">
      <t>エイセイ</t>
    </rPh>
    <rPh sb="35" eb="37">
      <t>カンリ</t>
    </rPh>
    <rPh sb="38" eb="40">
      <t>チョウリ</t>
    </rPh>
    <rPh sb="40" eb="41">
      <t>ヒン</t>
    </rPh>
    <rPh sb="42" eb="44">
      <t>オンド</t>
    </rPh>
    <rPh sb="44" eb="46">
      <t>カンリ</t>
    </rPh>
    <phoneticPr fontId="5"/>
  </si>
  <si>
    <r>
      <t xml:space="preserve">(2)  </t>
    </r>
    <r>
      <rPr>
        <b/>
        <sz val="11"/>
        <color indexed="10"/>
        <rFont val="ＭＳ Ｐゴシック"/>
        <family val="3"/>
        <charset val="128"/>
      </rPr>
      <t>計画に基ずく実施</t>
    </r>
    <r>
      <rPr>
        <sz val="11"/>
        <color theme="1"/>
        <rFont val="ＭＳ Ｐゴシック"/>
        <family val="3"/>
        <charset val="128"/>
        <scheme val="minor"/>
      </rPr>
      <t>　　　　→管理項目と決めた内容を</t>
    </r>
    <r>
      <rPr>
        <b/>
        <sz val="11"/>
        <color indexed="62"/>
        <rFont val="ＭＳ Ｐゴシック"/>
        <family val="3"/>
        <charset val="128"/>
      </rPr>
      <t>毎日実施</t>
    </r>
    <r>
      <rPr>
        <sz val="11"/>
        <color theme="1"/>
        <rFont val="ＭＳ Ｐゴシック"/>
        <family val="3"/>
        <charset val="128"/>
        <scheme val="minor"/>
      </rPr>
      <t>します。</t>
    </r>
    <rPh sb="5" eb="7">
      <t>ケイカク</t>
    </rPh>
    <rPh sb="8" eb="9">
      <t>モト</t>
    </rPh>
    <rPh sb="11" eb="13">
      <t>ジッシ</t>
    </rPh>
    <rPh sb="18" eb="20">
      <t>カンリ</t>
    </rPh>
    <rPh sb="20" eb="22">
      <t>コウモク</t>
    </rPh>
    <rPh sb="23" eb="24">
      <t>キ</t>
    </rPh>
    <rPh sb="26" eb="28">
      <t>ナイヨウ</t>
    </rPh>
    <rPh sb="29" eb="31">
      <t>マイニチ</t>
    </rPh>
    <rPh sb="31" eb="33">
      <t>ジッシ</t>
    </rPh>
    <phoneticPr fontId="5"/>
  </si>
  <si>
    <r>
      <t xml:space="preserve">(3)  </t>
    </r>
    <r>
      <rPr>
        <b/>
        <sz val="11"/>
        <color indexed="10"/>
        <rFont val="ＭＳ Ｐゴシック"/>
        <family val="3"/>
        <charset val="128"/>
      </rPr>
      <t>確認・記録</t>
    </r>
    <r>
      <rPr>
        <sz val="11"/>
        <color theme="1"/>
        <rFont val="ＭＳ Ｐゴシック"/>
        <family val="3"/>
        <charset val="128"/>
        <scheme val="minor"/>
      </rPr>
      <t>　　　　　　　 　→ 毎日実施したことを</t>
    </r>
    <r>
      <rPr>
        <b/>
        <sz val="11"/>
        <color indexed="62"/>
        <rFont val="ＭＳ Ｐゴシック"/>
        <family val="3"/>
        <charset val="128"/>
      </rPr>
      <t>記録として残し</t>
    </r>
    <r>
      <rPr>
        <sz val="11"/>
        <color theme="1"/>
        <rFont val="ＭＳ Ｐゴシック"/>
        <family val="3"/>
        <charset val="128"/>
        <scheme val="minor"/>
      </rPr>
      <t>、</t>
    </r>
    <r>
      <rPr>
        <b/>
        <sz val="11"/>
        <color indexed="62"/>
        <rFont val="ＭＳ Ｐゴシック"/>
        <family val="3"/>
        <charset val="128"/>
      </rPr>
      <t>問題がないか確認</t>
    </r>
    <r>
      <rPr>
        <sz val="11"/>
        <color theme="1"/>
        <rFont val="ＭＳ Ｐゴシック"/>
        <family val="3"/>
        <charset val="128"/>
        <scheme val="minor"/>
      </rPr>
      <t>します。</t>
    </r>
    <rPh sb="5" eb="7">
      <t>カクニン</t>
    </rPh>
    <rPh sb="8" eb="10">
      <t>キロク</t>
    </rPh>
    <rPh sb="21" eb="23">
      <t>マイニチ</t>
    </rPh>
    <rPh sb="23" eb="25">
      <t>ジッシ</t>
    </rPh>
    <rPh sb="30" eb="32">
      <t>キロク</t>
    </rPh>
    <rPh sb="35" eb="36">
      <t>ノコ</t>
    </rPh>
    <rPh sb="38" eb="40">
      <t>モンダイ</t>
    </rPh>
    <rPh sb="44" eb="46">
      <t>カクニン</t>
    </rPh>
    <phoneticPr fontId="5"/>
  </si>
  <si>
    <r>
      <t xml:space="preserve">    少しかみ砕いてみても→</t>
    </r>
    <r>
      <rPr>
        <b/>
        <u/>
        <sz val="14"/>
        <color indexed="30"/>
        <rFont val="ＭＳ Ｐゴシック"/>
        <family val="3"/>
        <charset val="128"/>
      </rPr>
      <t>一般衛生管理</t>
    </r>
    <r>
      <rPr>
        <u/>
        <sz val="14"/>
        <color indexed="30"/>
        <rFont val="ＭＳ Ｐゴシック"/>
        <family val="3"/>
        <charset val="128"/>
      </rPr>
      <t>?と</t>
    </r>
    <r>
      <rPr>
        <b/>
        <u/>
        <sz val="14"/>
        <color indexed="30"/>
        <rFont val="ＭＳ Ｐゴシック"/>
        <family val="3"/>
        <charset val="128"/>
      </rPr>
      <t>調理品の温度管理</t>
    </r>
    <r>
      <rPr>
        <u/>
        <sz val="14"/>
        <color indexed="30"/>
        <rFont val="ＭＳ Ｐゴシック"/>
        <family val="3"/>
        <charset val="128"/>
      </rPr>
      <t>?</t>
    </r>
    <r>
      <rPr>
        <sz val="11"/>
        <color indexed="10"/>
        <rFont val="ＭＳ Ｐゴシック"/>
        <family val="3"/>
        <charset val="128"/>
      </rPr>
      <t xml:space="preserve">  </t>
    </r>
    <r>
      <rPr>
        <b/>
        <sz val="12"/>
        <color indexed="8"/>
        <rFont val="ＭＳ Ｐゴシック"/>
        <family val="3"/>
        <charset val="128"/>
      </rPr>
      <t>まだまだ馴染みの無い言葉ですね!</t>
    </r>
    <rPh sb="4" eb="5">
      <t>スコ</t>
    </rPh>
    <rPh sb="8" eb="9">
      <t>クダ</t>
    </rPh>
    <rPh sb="38" eb="40">
      <t>ナジ</t>
    </rPh>
    <rPh sb="42" eb="43">
      <t>ナ</t>
    </rPh>
    <rPh sb="44" eb="46">
      <t>コトバ</t>
    </rPh>
    <phoneticPr fontId="5"/>
  </si>
  <si>
    <t>いつ</t>
    <phoneticPr fontId="5"/>
  </si>
  <si>
    <t>どのように</t>
    <phoneticPr fontId="5"/>
  </si>
  <si>
    <t>問題は?</t>
    <rPh sb="0" eb="2">
      <t>モンダイ</t>
    </rPh>
    <phoneticPr fontId="5"/>
  </si>
  <si>
    <t>食材の検品</t>
    <rPh sb="0" eb="2">
      <t>ショクザイ</t>
    </rPh>
    <rPh sb="3" eb="5">
      <t>ケンピン</t>
    </rPh>
    <phoneticPr fontId="5"/>
  </si>
  <si>
    <t>納品時</t>
    <rPh sb="0" eb="2">
      <t>ノウヒン</t>
    </rPh>
    <rPh sb="2" eb="3">
      <t>ジ</t>
    </rPh>
    <phoneticPr fontId="5"/>
  </si>
  <si>
    <t>外観・色・臭い・包装破損等</t>
    <rPh sb="0" eb="2">
      <t>ガイカン</t>
    </rPh>
    <rPh sb="3" eb="4">
      <t>イロ</t>
    </rPh>
    <rPh sb="5" eb="6">
      <t>ニオ</t>
    </rPh>
    <rPh sb="8" eb="10">
      <t>ホウソウ</t>
    </rPh>
    <rPh sb="10" eb="12">
      <t>ハソン</t>
    </rPh>
    <rPh sb="12" eb="13">
      <t>トウ</t>
    </rPh>
    <phoneticPr fontId="5"/>
  </si>
  <si>
    <t>返品・交換</t>
    <rPh sb="0" eb="2">
      <t>ヘンピン</t>
    </rPh>
    <rPh sb="3" eb="5">
      <t>コウカン</t>
    </rPh>
    <phoneticPr fontId="5"/>
  </si>
  <si>
    <t>冷蔵・冷凍庫</t>
    <rPh sb="0" eb="2">
      <t>レイゾウ</t>
    </rPh>
    <rPh sb="3" eb="6">
      <t>レイトウコ</t>
    </rPh>
    <phoneticPr fontId="5"/>
  </si>
  <si>
    <t>始業・終業</t>
    <rPh sb="0" eb="2">
      <t>シギョウ</t>
    </rPh>
    <rPh sb="3" eb="5">
      <t>シュウギョウ</t>
    </rPh>
    <phoneticPr fontId="5"/>
  </si>
  <si>
    <t>４℃、１０℃、－20℃</t>
    <phoneticPr fontId="5"/>
  </si>
  <si>
    <t>修理・食材移動</t>
    <rPh sb="0" eb="2">
      <t>シュウリ</t>
    </rPh>
    <rPh sb="3" eb="5">
      <t>ショクザイ</t>
    </rPh>
    <rPh sb="5" eb="7">
      <t>イドウ</t>
    </rPh>
    <phoneticPr fontId="5"/>
  </si>
  <si>
    <t>器具の管理</t>
    <rPh sb="0" eb="2">
      <t>キグ</t>
    </rPh>
    <rPh sb="3" eb="5">
      <t>カンリ</t>
    </rPh>
    <phoneticPr fontId="5"/>
  </si>
  <si>
    <t>破損・洗浄・使分け</t>
    <rPh sb="0" eb="2">
      <t>ハソン</t>
    </rPh>
    <rPh sb="3" eb="5">
      <t>センジョウ</t>
    </rPh>
    <rPh sb="6" eb="8">
      <t>ツカイワ</t>
    </rPh>
    <phoneticPr fontId="5"/>
  </si>
  <si>
    <t>再洗浄・交換</t>
    <rPh sb="0" eb="1">
      <t>サイ</t>
    </rPh>
    <rPh sb="1" eb="3">
      <t>センジョウ</t>
    </rPh>
    <rPh sb="4" eb="6">
      <t>コウカン</t>
    </rPh>
    <phoneticPr fontId="5"/>
  </si>
  <si>
    <t>従業員の衛生管理</t>
    <rPh sb="0" eb="3">
      <t>ジュウギョウイン</t>
    </rPh>
    <rPh sb="4" eb="6">
      <t>エイセイ</t>
    </rPh>
    <rPh sb="6" eb="8">
      <t>カンリ</t>
    </rPh>
    <phoneticPr fontId="5"/>
  </si>
  <si>
    <t>始業</t>
    <rPh sb="0" eb="2">
      <t>シギョウ</t>
    </rPh>
    <phoneticPr fontId="5"/>
  </si>
  <si>
    <t>体調確認、着衣確認</t>
    <rPh sb="0" eb="2">
      <t>タイチョウ</t>
    </rPh>
    <rPh sb="2" eb="4">
      <t>カクニン</t>
    </rPh>
    <rPh sb="5" eb="7">
      <t>チャクイ</t>
    </rPh>
    <rPh sb="7" eb="9">
      <t>カクニン</t>
    </rPh>
    <phoneticPr fontId="5"/>
  </si>
  <si>
    <t>トイレの清掃</t>
    <rPh sb="4" eb="6">
      <t>セイソウ</t>
    </rPh>
    <phoneticPr fontId="5"/>
  </si>
  <si>
    <t>手洗い</t>
    <rPh sb="0" eb="2">
      <t>テアラ</t>
    </rPh>
    <phoneticPr fontId="5"/>
  </si>
  <si>
    <t>トイレ後、生食作業後</t>
    <rPh sb="3" eb="4">
      <t>ゴ</t>
    </rPh>
    <rPh sb="5" eb="6">
      <t>ナマ</t>
    </rPh>
    <rPh sb="6" eb="7">
      <t>ショク</t>
    </rPh>
    <rPh sb="7" eb="9">
      <t>サギョウ</t>
    </rPh>
    <rPh sb="9" eb="10">
      <t>ゴ</t>
    </rPh>
    <phoneticPr fontId="5"/>
  </si>
  <si>
    <t>定められた手洗い</t>
    <rPh sb="0" eb="1">
      <t>サダ</t>
    </rPh>
    <rPh sb="5" eb="7">
      <t>テアラ</t>
    </rPh>
    <phoneticPr fontId="5"/>
  </si>
  <si>
    <t>胃腸炎・発熱嘔吐は従事させない</t>
    <rPh sb="0" eb="2">
      <t>イチョウ</t>
    </rPh>
    <rPh sb="2" eb="3">
      <t>エン</t>
    </rPh>
    <rPh sb="4" eb="6">
      <t>ハツネツ</t>
    </rPh>
    <rPh sb="6" eb="8">
      <t>オウト</t>
    </rPh>
    <rPh sb="9" eb="11">
      <t>ジュウジ</t>
    </rPh>
    <phoneticPr fontId="5"/>
  </si>
  <si>
    <t>確認ポイント</t>
    <rPh sb="0" eb="2">
      <t>カクニン</t>
    </rPh>
    <phoneticPr fontId="5"/>
  </si>
  <si>
    <t>加熱しないもの</t>
    <rPh sb="0" eb="2">
      <t>カネツ</t>
    </rPh>
    <phoneticPr fontId="5"/>
  </si>
  <si>
    <t>(冷たいまま提供)</t>
    <rPh sb="1" eb="2">
      <t>ツメ</t>
    </rPh>
    <rPh sb="6" eb="8">
      <t>テイキョウ</t>
    </rPh>
    <phoneticPr fontId="5"/>
  </si>
  <si>
    <r>
      <rPr>
        <b/>
        <sz val="11"/>
        <color indexed="10"/>
        <rFont val="ＭＳ Ｐゴシック"/>
        <family val="3"/>
        <charset val="128"/>
      </rPr>
      <t>すぐに</t>
    </r>
    <r>
      <rPr>
        <sz val="11"/>
        <color theme="1"/>
        <rFont val="ＭＳ Ｐゴシック"/>
        <family val="3"/>
        <charset val="128"/>
        <scheme val="minor"/>
      </rPr>
      <t>提供する　　限度時間を決めておく</t>
    </r>
    <rPh sb="3" eb="5">
      <t>テイキョウ</t>
    </rPh>
    <rPh sb="9" eb="11">
      <t>ゲンド</t>
    </rPh>
    <rPh sb="11" eb="13">
      <t>ジカン</t>
    </rPh>
    <rPh sb="14" eb="15">
      <t>キ</t>
    </rPh>
    <phoneticPr fontId="5"/>
  </si>
  <si>
    <t>　　　→廃棄、加工調理</t>
    <rPh sb="4" eb="6">
      <t>ハイキ</t>
    </rPh>
    <rPh sb="7" eb="9">
      <t>カコウ</t>
    </rPh>
    <rPh sb="9" eb="11">
      <t>チョウリ</t>
    </rPh>
    <phoneticPr fontId="5"/>
  </si>
  <si>
    <t>加熱するもの</t>
    <rPh sb="0" eb="2">
      <t>カネツ</t>
    </rPh>
    <phoneticPr fontId="5"/>
  </si>
  <si>
    <t>中心温度が予定通り上がったか</t>
    <rPh sb="0" eb="2">
      <t>チュウシン</t>
    </rPh>
    <rPh sb="2" eb="4">
      <t>オンド</t>
    </rPh>
    <rPh sb="5" eb="7">
      <t>ヨテイ</t>
    </rPh>
    <rPh sb="7" eb="8">
      <t>トオ</t>
    </rPh>
    <rPh sb="9" eb="10">
      <t>ア</t>
    </rPh>
    <phoneticPr fontId="5"/>
  </si>
  <si>
    <t>高温維持</t>
    <rPh sb="0" eb="2">
      <t>コウオン</t>
    </rPh>
    <rPh sb="2" eb="4">
      <t>イジ</t>
    </rPh>
    <phoneticPr fontId="5"/>
  </si>
  <si>
    <t>火の通り、温度加減、焼き上がり</t>
    <rPh sb="0" eb="1">
      <t>ヒ</t>
    </rPh>
    <rPh sb="2" eb="3">
      <t>トオ</t>
    </rPh>
    <rPh sb="5" eb="7">
      <t>オンド</t>
    </rPh>
    <rPh sb="7" eb="9">
      <t>カゲン</t>
    </rPh>
    <rPh sb="10" eb="11">
      <t>ヤ</t>
    </rPh>
    <rPh sb="12" eb="13">
      <t>ア</t>
    </rPh>
    <phoneticPr fontId="5"/>
  </si>
  <si>
    <r>
      <t>調理時間・温度　→</t>
    </r>
    <r>
      <rPr>
        <b/>
        <sz val="11"/>
        <rFont val="ＭＳ Ｐゴシック"/>
        <family val="3"/>
        <charset val="128"/>
      </rPr>
      <t>タイマー、温度計</t>
    </r>
    <rPh sb="0" eb="2">
      <t>チョウリ</t>
    </rPh>
    <rPh sb="2" eb="4">
      <t>ジカン</t>
    </rPh>
    <rPh sb="5" eb="7">
      <t>オンド</t>
    </rPh>
    <rPh sb="14" eb="17">
      <t>オンドケイ</t>
    </rPh>
    <phoneticPr fontId="5"/>
  </si>
  <si>
    <t>　　　匹敵する気泡の出方、焼き色</t>
    <rPh sb="3" eb="5">
      <t>ヒッテキ</t>
    </rPh>
    <rPh sb="7" eb="9">
      <t>キホウ</t>
    </rPh>
    <rPh sb="10" eb="12">
      <t>デカタ</t>
    </rPh>
    <rPh sb="13" eb="14">
      <t>ヤ</t>
    </rPh>
    <rPh sb="15" eb="16">
      <t>イロ</t>
    </rPh>
    <phoneticPr fontId="5"/>
  </si>
  <si>
    <t>　　　3つに分類して管理します</t>
    <rPh sb="6" eb="8">
      <t>ブンルイ</t>
    </rPh>
    <rPh sb="10" eb="12">
      <t>カンリ</t>
    </rPh>
    <phoneticPr fontId="5"/>
  </si>
  <si>
    <t>加熱後に冷却し　　再加熱提供</t>
    <rPh sb="0" eb="2">
      <t>カネツ</t>
    </rPh>
    <rPh sb="2" eb="3">
      <t>ゴ</t>
    </rPh>
    <rPh sb="4" eb="6">
      <t>レイキャク</t>
    </rPh>
    <phoneticPr fontId="5"/>
  </si>
  <si>
    <r>
      <rPr>
        <b/>
        <sz val="11"/>
        <color indexed="10"/>
        <rFont val="ＭＳ Ｐゴシック"/>
        <family val="3"/>
        <charset val="128"/>
      </rPr>
      <t>速やかに冷却</t>
    </r>
    <r>
      <rPr>
        <sz val="11"/>
        <color theme="1"/>
        <rFont val="ＭＳ Ｐゴシック"/>
        <family val="3"/>
        <charset val="128"/>
        <scheme val="minor"/>
      </rPr>
      <t>できたか</t>
    </r>
    <rPh sb="0" eb="1">
      <t>スミ</t>
    </rPh>
    <rPh sb="4" eb="6">
      <t>レイキャク</t>
    </rPh>
    <phoneticPr fontId="5"/>
  </si>
  <si>
    <t>再加熱の温度・時間は満たされたか</t>
    <rPh sb="0" eb="3">
      <t>サイカネツ</t>
    </rPh>
    <rPh sb="4" eb="6">
      <t>オンド</t>
    </rPh>
    <rPh sb="7" eb="9">
      <t>ジカン</t>
    </rPh>
    <rPh sb="10" eb="11">
      <t>ミ</t>
    </rPh>
    <phoneticPr fontId="5"/>
  </si>
  <si>
    <t>　　　→定めた冷却方法と時間</t>
    <rPh sb="4" eb="5">
      <t>サダ</t>
    </rPh>
    <rPh sb="7" eb="9">
      <t>レイキャク</t>
    </rPh>
    <rPh sb="9" eb="11">
      <t>ホウホウ</t>
    </rPh>
    <rPh sb="12" eb="14">
      <t>ジカン</t>
    </rPh>
    <phoneticPr fontId="5"/>
  </si>
  <si>
    <t>8．衛生教養</t>
    <rPh sb="2" eb="4">
      <t>エイセイ</t>
    </rPh>
    <rPh sb="4" eb="6">
      <t>キョウヨウ</t>
    </rPh>
    <phoneticPr fontId="5"/>
  </si>
  <si>
    <t>45週は11月29日発表予定</t>
    <rPh sb="2" eb="3">
      <t>シュウ</t>
    </rPh>
    <rPh sb="6" eb="7">
      <t>ガツ</t>
    </rPh>
    <rPh sb="9" eb="10">
      <t>ヒ</t>
    </rPh>
    <rPh sb="10" eb="12">
      <t>ハッピョウ</t>
    </rPh>
    <rPh sb="12" eb="14">
      <t>ヨテイ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</si>
</sst>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1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u/>
      <sz val="18"/>
      <color indexed="1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sz val="12.55"/>
      <name val="ＭＳ Ｐゴシック"/>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color rgb="FF000000"/>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u/>
      <sz val="16"/>
      <name val="ＭＳ Ｐゴシック"/>
      <family val="3"/>
      <charset val="128"/>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u/>
      <sz val="18"/>
      <name val="ＭＳ Ｐゴシック"/>
      <family val="3"/>
      <charset val="128"/>
    </font>
    <font>
      <b/>
      <sz val="11"/>
      <name val="游ゴシック"/>
      <family val="3"/>
      <charset val="128"/>
    </font>
    <font>
      <b/>
      <sz val="11"/>
      <color theme="1"/>
      <name val="游ゴシック"/>
      <family val="3"/>
      <charset val="128"/>
    </font>
    <font>
      <b/>
      <sz val="13"/>
      <color theme="0"/>
      <name val="Inherit"/>
    </font>
    <font>
      <b/>
      <sz val="20"/>
      <color rgb="FFFF0000"/>
      <name val="ＭＳ Ｐゴシック"/>
      <family val="3"/>
      <charset val="128"/>
      <scheme val="minor"/>
    </font>
    <font>
      <sz val="19"/>
      <name val="ＭＳ Ｐゴシック"/>
      <family val="3"/>
      <charset val="128"/>
    </font>
    <font>
      <sz val="16"/>
      <name val="Microsoft YaHei"/>
      <family val="3"/>
      <charset val="128"/>
    </font>
    <font>
      <b/>
      <sz val="14"/>
      <color rgb="FF4C4C4C"/>
      <name val="メイリオ"/>
      <family val="3"/>
      <charset val="128"/>
    </font>
    <font>
      <b/>
      <sz val="19"/>
      <color rgb="FF4C4C4C"/>
      <name val="メイリオ"/>
      <family val="3"/>
      <charset val="128"/>
    </font>
    <font>
      <b/>
      <sz val="18"/>
      <color rgb="FF4F4F4F"/>
      <name val="メイリオ"/>
      <family val="3"/>
      <charset val="128"/>
    </font>
    <font>
      <b/>
      <sz val="16"/>
      <color rgb="FF4F4F4F"/>
      <name val="メイリオ"/>
      <family val="3"/>
      <charset val="128"/>
    </font>
    <font>
      <sz val="20"/>
      <color indexed="8"/>
      <name val="ＭＳ Ｐゴシック"/>
      <family val="3"/>
      <charset val="128"/>
    </font>
    <font>
      <b/>
      <sz val="14"/>
      <color indexed="8"/>
      <name val="ＭＳ Ｐゴシック"/>
      <family val="3"/>
      <charset val="128"/>
    </font>
    <font>
      <sz val="10"/>
      <color indexed="8"/>
      <name val="ＭＳ 明朝"/>
      <family val="1"/>
      <charset val="128"/>
    </font>
    <font>
      <sz val="10"/>
      <color indexed="8"/>
      <name val="Arial"/>
      <family val="2"/>
    </font>
    <font>
      <b/>
      <u/>
      <sz val="12"/>
      <color indexed="62"/>
      <name val="ＭＳ Ｐゴシック"/>
      <family val="3"/>
      <charset val="128"/>
    </font>
    <font>
      <b/>
      <sz val="11"/>
      <color indexed="62"/>
      <name val="ＭＳ Ｐゴシック"/>
      <family val="3"/>
      <charset val="128"/>
    </font>
    <font>
      <b/>
      <u/>
      <sz val="14"/>
      <color indexed="30"/>
      <name val="ＭＳ Ｐゴシック"/>
      <family val="3"/>
      <charset val="128"/>
    </font>
    <font>
      <u/>
      <sz val="14"/>
      <color indexed="30"/>
      <name val="ＭＳ Ｐゴシック"/>
      <family val="3"/>
      <charset val="128"/>
    </font>
    <font>
      <sz val="11"/>
      <color indexed="62"/>
      <name val="ＭＳ Ｐゴシック"/>
      <family val="3"/>
      <charset val="128"/>
    </font>
    <font>
      <b/>
      <sz val="11"/>
      <color indexed="60"/>
      <name val="ＭＳ Ｐゴシック"/>
      <family val="3"/>
      <charset val="128"/>
    </font>
  </fonts>
  <fills count="4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00CC00"/>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6CCFF"/>
        <bgColor indexed="64"/>
      </patternFill>
    </fill>
    <fill>
      <patternFill patternType="solid">
        <fgColor theme="0" tint="-4.9989318521683403E-2"/>
        <bgColor indexed="64"/>
      </patternFill>
    </fill>
  </fills>
  <borders count="264">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style="medium">
        <color indexed="12"/>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right/>
      <top style="thin">
        <color indexed="23"/>
      </top>
      <bottom style="medium">
        <color indexed="23"/>
      </bottom>
      <diagonal/>
    </border>
    <border>
      <left/>
      <right style="thin">
        <color indexed="23"/>
      </right>
      <top style="thin">
        <color indexed="23"/>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ck">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right/>
      <top style="medium">
        <color indexed="12"/>
      </top>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ck">
        <color indexed="12"/>
      </right>
      <top style="thin">
        <color rgb="FF0070C0"/>
      </top>
      <bottom style="thick">
        <color indexed="12"/>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12"/>
      </left>
      <right/>
      <top style="thin">
        <color indexed="12"/>
      </top>
      <bottom style="medium">
        <color indexed="12"/>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style="thick">
        <color indexed="64"/>
      </left>
      <right/>
      <top/>
      <bottom/>
      <diagonal/>
    </border>
    <border>
      <left style="thick">
        <color indexed="56"/>
      </left>
      <right/>
      <top/>
      <bottom style="thick">
        <color indexed="56"/>
      </bottom>
      <diagonal/>
    </border>
    <border>
      <left/>
      <right/>
      <top/>
      <bottom style="thick">
        <color indexed="56"/>
      </bottom>
      <diagonal/>
    </border>
    <border>
      <left/>
      <right style="thick">
        <color indexed="56"/>
      </right>
      <top/>
      <bottom style="thick">
        <color indexed="56"/>
      </bottom>
      <diagonal/>
    </border>
    <border>
      <left style="medium">
        <color indexed="53"/>
      </left>
      <right/>
      <top style="thick">
        <color indexed="56"/>
      </top>
      <bottom/>
      <diagonal/>
    </border>
    <border>
      <left/>
      <right style="medium">
        <color indexed="53"/>
      </right>
      <top style="thick">
        <color indexed="56"/>
      </top>
      <bottom/>
      <diagonal/>
    </border>
    <border>
      <left style="medium">
        <color indexed="53"/>
      </left>
      <right/>
      <top/>
      <bottom/>
      <diagonal/>
    </border>
    <border>
      <left/>
      <right style="medium">
        <color indexed="53"/>
      </right>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
      <left style="medium">
        <color indexed="60"/>
      </left>
      <right style="hair">
        <color indexed="60"/>
      </right>
      <top style="medium">
        <color indexed="60"/>
      </top>
      <bottom/>
      <diagonal/>
    </border>
    <border>
      <left style="hair">
        <color indexed="60"/>
      </left>
      <right style="hair">
        <color indexed="60"/>
      </right>
      <top style="medium">
        <color indexed="60"/>
      </top>
      <bottom/>
      <diagonal/>
    </border>
    <border>
      <left style="hair">
        <color indexed="60"/>
      </left>
      <right style="medium">
        <color indexed="60"/>
      </right>
      <top style="medium">
        <color indexed="60"/>
      </top>
      <bottom/>
      <diagonal/>
    </border>
    <border>
      <left style="medium">
        <color indexed="60"/>
      </left>
      <right style="medium">
        <color indexed="60"/>
      </right>
      <top style="medium">
        <color indexed="60"/>
      </top>
      <bottom/>
      <diagonal/>
    </border>
    <border>
      <left style="medium">
        <color indexed="60"/>
      </left>
      <right style="hair">
        <color indexed="60"/>
      </right>
      <top/>
      <bottom/>
      <diagonal/>
    </border>
    <border>
      <left style="hair">
        <color indexed="60"/>
      </left>
      <right style="hair">
        <color indexed="60"/>
      </right>
      <top/>
      <bottom/>
      <diagonal/>
    </border>
    <border>
      <left style="hair">
        <color indexed="60"/>
      </left>
      <right style="medium">
        <color indexed="60"/>
      </right>
      <top/>
      <bottom/>
      <diagonal/>
    </border>
    <border>
      <left style="medium">
        <color indexed="60"/>
      </left>
      <right style="medium">
        <color indexed="60"/>
      </right>
      <top/>
      <bottom/>
      <diagonal/>
    </border>
    <border>
      <left style="medium">
        <color indexed="60"/>
      </left>
      <right style="medium">
        <color indexed="60"/>
      </right>
      <top/>
      <bottom style="medium">
        <color indexed="60"/>
      </bottom>
      <diagonal/>
    </border>
    <border>
      <left style="medium">
        <color indexed="60"/>
      </left>
      <right style="hair">
        <color indexed="60"/>
      </right>
      <top/>
      <bottom style="medium">
        <color indexed="60"/>
      </bottom>
      <diagonal/>
    </border>
    <border>
      <left style="hair">
        <color indexed="60"/>
      </left>
      <right style="hair">
        <color indexed="60"/>
      </right>
      <top/>
      <bottom style="medium">
        <color indexed="60"/>
      </bottom>
      <diagonal/>
    </border>
    <border>
      <left style="hair">
        <color indexed="60"/>
      </left>
      <right style="medium">
        <color indexed="60"/>
      </right>
      <top/>
      <bottom style="medium">
        <color indexed="60"/>
      </bottom>
      <diagonal/>
    </border>
    <border>
      <left style="medium">
        <color indexed="60"/>
      </left>
      <right/>
      <top style="medium">
        <color indexed="60"/>
      </top>
      <bottom/>
      <diagonal/>
    </border>
    <border>
      <left/>
      <right/>
      <top style="medium">
        <color indexed="60"/>
      </top>
      <bottom/>
      <diagonal/>
    </border>
    <border>
      <left/>
      <right style="medium">
        <color indexed="60"/>
      </right>
      <top style="medium">
        <color indexed="60"/>
      </top>
      <bottom/>
      <diagonal/>
    </border>
    <border>
      <left style="medium">
        <color indexed="60"/>
      </left>
      <right/>
      <top/>
      <bottom/>
      <diagonal/>
    </border>
    <border>
      <left/>
      <right style="medium">
        <color indexed="60"/>
      </right>
      <top/>
      <bottom/>
      <diagonal/>
    </border>
    <border>
      <left style="medium">
        <color indexed="60"/>
      </left>
      <right/>
      <top/>
      <bottom style="medium">
        <color indexed="60"/>
      </bottom>
      <diagonal/>
    </border>
    <border>
      <left/>
      <right/>
      <top/>
      <bottom style="medium">
        <color indexed="60"/>
      </bottom>
      <diagonal/>
    </border>
    <border>
      <left/>
      <right style="medium">
        <color indexed="60"/>
      </right>
      <top/>
      <bottom style="medium">
        <color indexed="60"/>
      </bottom>
      <diagonal/>
    </border>
  </borders>
  <cellStyleXfs count="21">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cellStyleXfs>
  <cellXfs count="907">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6" borderId="10" xfId="2" applyNumberFormat="1" applyFont="1" applyFill="1" applyBorder="1" applyAlignment="1">
      <alignment horizontal="center" vertical="center" shrinkToFit="1"/>
    </xf>
    <xf numFmtId="177" fontId="12" fillId="3" borderId="10" xfId="2" applyNumberFormat="1" applyFont="1" applyFill="1" applyBorder="1" applyAlignment="1">
      <alignment horizontal="center" vertical="center" shrinkToFit="1"/>
    </xf>
    <xf numFmtId="177" fontId="23" fillId="6" borderId="11" xfId="2" applyNumberFormat="1" applyFont="1" applyFill="1" applyBorder="1" applyAlignment="1">
      <alignment horizontal="center" vertical="center" wrapText="1"/>
    </xf>
    <xf numFmtId="0" fontId="6" fillId="0" borderId="12" xfId="2" applyBorder="1">
      <alignment vertical="center"/>
    </xf>
    <xf numFmtId="0" fontId="23" fillId="6" borderId="14" xfId="2" applyFont="1" applyFill="1" applyBorder="1" applyAlignment="1">
      <alignment horizontal="center" vertical="center"/>
    </xf>
    <xf numFmtId="0" fontId="23" fillId="0" borderId="12" xfId="2" applyFont="1" applyBorder="1">
      <alignment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6"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6" xfId="2" applyFont="1" applyBorder="1" applyAlignment="1">
      <alignment horizontal="center" vertical="center"/>
    </xf>
    <xf numFmtId="0" fontId="6" fillId="2" borderId="10" xfId="2" applyFill="1" applyBorder="1" applyAlignment="1">
      <alignment horizontal="center" vertical="center" wrapText="1"/>
    </xf>
    <xf numFmtId="0" fontId="23" fillId="6" borderId="18" xfId="2" applyFont="1" applyFill="1" applyBorder="1" applyAlignment="1">
      <alignment horizontal="center" vertical="center"/>
    </xf>
    <xf numFmtId="177" fontId="17" fillId="6" borderId="19" xfId="2" applyNumberFormat="1" applyFont="1" applyFill="1" applyBorder="1" applyAlignment="1">
      <alignment horizontal="center" vertical="center" wrapText="1"/>
    </xf>
    <xf numFmtId="0" fontId="23" fillId="6" borderId="12" xfId="2" applyFont="1" applyFill="1" applyBorder="1" applyAlignment="1">
      <alignment horizontal="center" vertical="center"/>
    </xf>
    <xf numFmtId="0" fontId="6" fillId="6" borderId="18" xfId="2" applyFill="1" applyBorder="1">
      <alignment vertical="center"/>
    </xf>
    <xf numFmtId="0" fontId="6" fillId="6" borderId="19" xfId="2" applyFill="1" applyBorder="1">
      <alignment vertical="center"/>
    </xf>
    <xf numFmtId="0" fontId="6" fillId="6" borderId="12" xfId="2" applyFill="1" applyBorder="1">
      <alignment vertical="center"/>
    </xf>
    <xf numFmtId="0" fontId="6" fillId="6" borderId="20" xfId="2" applyFill="1" applyBorder="1">
      <alignment vertical="center"/>
    </xf>
    <xf numFmtId="0" fontId="14" fillId="6" borderId="21" xfId="2" applyFont="1" applyFill="1" applyBorder="1">
      <alignment vertical="center"/>
    </xf>
    <xf numFmtId="0" fontId="6" fillId="6" borderId="6" xfId="2" applyFill="1" applyBorder="1">
      <alignment vertical="center"/>
    </xf>
    <xf numFmtId="0" fontId="6" fillId="0" borderId="20" xfId="2" applyBorder="1">
      <alignment vertical="center"/>
    </xf>
    <xf numFmtId="0" fontId="6" fillId="6" borderId="22" xfId="2" applyFill="1" applyBorder="1">
      <alignment vertical="center"/>
    </xf>
    <xf numFmtId="0" fontId="6" fillId="6" borderId="23" xfId="2" applyFill="1" applyBorder="1">
      <alignment vertical="center"/>
    </xf>
    <xf numFmtId="0" fontId="6" fillId="6" borderId="24" xfId="2" applyFill="1"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6" fillId="0" borderId="28" xfId="2" applyBorder="1">
      <alignment vertical="center"/>
    </xf>
    <xf numFmtId="0" fontId="18" fillId="3" borderId="29"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7" xfId="2" applyFont="1" applyFill="1" applyBorder="1" applyAlignment="1">
      <alignment horizontal="center" vertical="center"/>
    </xf>
    <xf numFmtId="14" fontId="10" fillId="2" borderId="38"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40" xfId="2" applyFont="1" applyFill="1" applyBorder="1" applyAlignment="1">
      <alignment vertical="center" wrapText="1"/>
    </xf>
    <xf numFmtId="0" fontId="6" fillId="6" borderId="41" xfId="2" applyFill="1" applyBorder="1" applyAlignment="1">
      <alignment vertical="center" wrapText="1"/>
    </xf>
    <xf numFmtId="0" fontId="6" fillId="6" borderId="42"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5"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50" xfId="17" applyFont="1" applyFill="1" applyBorder="1" applyAlignment="1">
      <alignment horizontal="left" vertical="center"/>
    </xf>
    <xf numFmtId="0" fontId="35" fillId="10" borderId="51" xfId="17" applyFont="1" applyFill="1" applyBorder="1" applyAlignment="1">
      <alignment horizontal="center" vertical="center"/>
    </xf>
    <xf numFmtId="0" fontId="35" fillId="10" borderId="51" xfId="2" applyFont="1" applyFill="1" applyBorder="1" applyAlignment="1">
      <alignment horizontal="center" vertical="center"/>
    </xf>
    <xf numFmtId="0" fontId="36" fillId="10" borderId="51" xfId="2" applyFont="1" applyFill="1" applyBorder="1" applyAlignment="1">
      <alignment horizontal="center" vertical="center"/>
    </xf>
    <xf numFmtId="0" fontId="36" fillId="10" borderId="52"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3" xfId="2" applyFont="1" applyFill="1" applyBorder="1" applyAlignment="1">
      <alignment horizontal="center" vertical="center"/>
    </xf>
    <xf numFmtId="0" fontId="36" fillId="10" borderId="54"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4"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3" xfId="1" applyFill="1" applyBorder="1" applyAlignment="1" applyProtection="1">
      <alignment vertical="center"/>
    </xf>
    <xf numFmtId="0" fontId="1" fillId="11" borderId="54"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4" xfId="2" applyFill="1" applyBorder="1" applyAlignment="1">
      <alignment vertical="center" wrapText="1"/>
    </xf>
    <xf numFmtId="0" fontId="1" fillId="0" borderId="0" xfId="17" applyAlignment="1">
      <alignment horizontal="left" vertical="center"/>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60" xfId="17" applyFont="1" applyFill="1" applyBorder="1" applyAlignment="1">
      <alignment horizontal="center" vertical="center"/>
    </xf>
    <xf numFmtId="180" fontId="51" fillId="13" borderId="61" xfId="17" applyNumberFormat="1" applyFont="1" applyFill="1" applyBorder="1" applyAlignment="1">
      <alignment horizontal="center" vertical="center"/>
    </xf>
    <xf numFmtId="0" fontId="58"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14" fillId="3" borderId="63" xfId="17" applyFont="1" applyFill="1" applyBorder="1" applyAlignment="1">
      <alignment horizontal="center" vertical="center" wrapText="1"/>
    </xf>
    <xf numFmtId="0" fontId="60" fillId="3" borderId="63" xfId="17" applyFont="1" applyFill="1" applyBorder="1" applyAlignment="1">
      <alignment horizontal="center" vertical="center" wrapText="1"/>
    </xf>
    <xf numFmtId="0" fontId="7" fillId="3" borderId="64" xfId="17" applyFont="1" applyFill="1" applyBorder="1" applyAlignment="1">
      <alignment horizontal="center" vertical="center" wrapText="1"/>
    </xf>
    <xf numFmtId="0" fontId="7" fillId="3" borderId="39" xfId="17" applyFont="1" applyFill="1" applyBorder="1" applyAlignment="1">
      <alignment horizontal="center" vertical="center" wrapText="1"/>
    </xf>
    <xf numFmtId="176" fontId="61" fillId="3" borderId="46" xfId="17" applyNumberFormat="1" applyFont="1" applyFill="1" applyBorder="1" applyAlignment="1">
      <alignment horizontal="center" vertical="center" wrapText="1"/>
    </xf>
    <xf numFmtId="0" fontId="61" fillId="3" borderId="46" xfId="17" applyFont="1" applyFill="1" applyBorder="1" applyAlignment="1">
      <alignment horizontal="left" vertical="center" wrapText="1"/>
    </xf>
    <xf numFmtId="0" fontId="7" fillId="3" borderId="33" xfId="17" applyFont="1" applyFill="1" applyBorder="1" applyAlignment="1">
      <alignment horizontal="center" vertical="center" wrapText="1"/>
    </xf>
    <xf numFmtId="176" fontId="61" fillId="14" borderId="65" xfId="17" applyNumberFormat="1" applyFont="1" applyFill="1" applyBorder="1" applyAlignment="1">
      <alignment horizontal="center" vertical="center" wrapText="1"/>
    </xf>
    <xf numFmtId="0" fontId="61" fillId="14" borderId="65" xfId="17" applyFont="1" applyFill="1" applyBorder="1" applyAlignment="1">
      <alignment horizontal="left" vertical="center" wrapText="1"/>
    </xf>
    <xf numFmtId="0" fontId="65" fillId="15" borderId="66" xfId="17" applyFont="1" applyFill="1" applyBorder="1" applyAlignment="1">
      <alignment horizontal="center" vertical="center" wrapText="1"/>
    </xf>
    <xf numFmtId="176" fontId="63" fillId="15" borderId="66" xfId="17" applyNumberFormat="1" applyFont="1" applyFill="1" applyBorder="1" applyAlignment="1">
      <alignment horizontal="center" vertical="center" wrapText="1"/>
    </xf>
    <xf numFmtId="181" fontId="65" fillId="11" borderId="66" xfId="0" applyNumberFormat="1" applyFont="1" applyFill="1" applyBorder="1" applyAlignment="1">
      <alignment horizontal="center" vertical="center"/>
    </xf>
    <xf numFmtId="0" fontId="65" fillId="15" borderId="67" xfId="17" applyFont="1" applyFill="1" applyBorder="1" applyAlignment="1">
      <alignment horizontal="center" vertical="center" wrapText="1"/>
    </xf>
    <xf numFmtId="182" fontId="67" fillId="15" borderId="68" xfId="17" applyNumberFormat="1" applyFont="1" applyFill="1" applyBorder="1" applyAlignment="1">
      <alignment horizontal="center" vertical="center" wrapText="1"/>
    </xf>
    <xf numFmtId="0" fontId="7"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4" fillId="3" borderId="41" xfId="17" applyFont="1" applyFill="1" applyBorder="1" applyAlignment="1">
      <alignment horizontal="center" vertical="center" wrapText="1"/>
    </xf>
    <xf numFmtId="0" fontId="60" fillId="3" borderId="41" xfId="17" applyFont="1" applyFill="1" applyBorder="1" applyAlignment="1">
      <alignment horizontal="center" vertical="center" wrapText="1"/>
    </xf>
    <xf numFmtId="0" fontId="7" fillId="3" borderId="42"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7" xfId="2" applyBorder="1" applyAlignment="1">
      <alignment vertical="top" wrapText="1"/>
    </xf>
    <xf numFmtId="0" fontId="6" fillId="16" borderId="17" xfId="2" applyFill="1" applyBorder="1" applyAlignment="1">
      <alignment vertical="top" wrapText="1"/>
    </xf>
    <xf numFmtId="0" fontId="23" fillId="0" borderId="0" xfId="2" applyFont="1" applyAlignment="1">
      <alignment vertical="top" wrapText="1"/>
    </xf>
    <xf numFmtId="0" fontId="6" fillId="2" borderId="17" xfId="2" applyFill="1" applyBorder="1" applyAlignment="1">
      <alignment vertical="top" wrapText="1"/>
    </xf>
    <xf numFmtId="0" fontId="6" fillId="2" borderId="70" xfId="2" applyFill="1" applyBorder="1" applyAlignment="1">
      <alignment vertical="top" wrapText="1"/>
    </xf>
    <xf numFmtId="0" fontId="6" fillId="2" borderId="71" xfId="2" applyFill="1" applyBorder="1" applyAlignment="1">
      <alignment vertical="top" wrapText="1"/>
    </xf>
    <xf numFmtId="0" fontId="1" fillId="2" borderId="72" xfId="2" applyFont="1" applyFill="1" applyBorder="1" applyAlignment="1">
      <alignment vertical="top" wrapText="1"/>
    </xf>
    <xf numFmtId="0" fontId="1" fillId="2" borderId="70" xfId="2" applyFont="1" applyFill="1" applyBorder="1" applyAlignment="1">
      <alignment vertical="top" wrapText="1"/>
    </xf>
    <xf numFmtId="0" fontId="1" fillId="2" borderId="69" xfId="2" applyFont="1" applyFill="1" applyBorder="1" applyAlignment="1">
      <alignment vertical="top" wrapText="1"/>
    </xf>
    <xf numFmtId="0" fontId="6" fillId="3" borderId="17" xfId="2" applyFill="1" applyBorder="1">
      <alignment vertical="center"/>
    </xf>
    <xf numFmtId="0" fontId="1" fillId="3" borderId="73" xfId="2" applyFont="1" applyFill="1" applyBorder="1" applyAlignment="1">
      <alignment vertical="top" wrapText="1"/>
    </xf>
    <xf numFmtId="0" fontId="6" fillId="17" borderId="17" xfId="2" applyFill="1" applyBorder="1">
      <alignment vertical="center"/>
    </xf>
    <xf numFmtId="0" fontId="0" fillId="0" borderId="75" xfId="0" applyBorder="1">
      <alignment vertical="center"/>
    </xf>
    <xf numFmtId="0" fontId="15" fillId="0" borderId="75" xfId="0" applyFont="1" applyBorder="1">
      <alignment vertical="center"/>
    </xf>
    <xf numFmtId="0" fontId="0" fillId="0" borderId="76" xfId="0" applyBorder="1">
      <alignment vertical="center"/>
    </xf>
    <xf numFmtId="0" fontId="0" fillId="0" borderId="56" xfId="0" applyBorder="1">
      <alignment vertical="center"/>
    </xf>
    <xf numFmtId="177" fontId="12" fillId="22" borderId="10" xfId="2" applyNumberFormat="1" applyFont="1" applyFill="1" applyBorder="1" applyAlignment="1">
      <alignment horizontal="center" vertical="center" shrinkToFit="1"/>
    </xf>
    <xf numFmtId="177" fontId="23" fillId="22" borderId="13"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3"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177" fontId="10" fillId="6" borderId="110" xfId="2" applyNumberFormat="1" applyFont="1" applyFill="1" applyBorder="1" applyAlignment="1">
      <alignment horizontal="center" vertical="center" wrapText="1"/>
    </xf>
    <xf numFmtId="0" fontId="6" fillId="7" borderId="10" xfId="2" applyFill="1" applyBorder="1" applyAlignment="1">
      <alignment horizontal="center" vertical="center" wrapText="1"/>
    </xf>
    <xf numFmtId="0" fontId="6" fillId="0" borderId="111" xfId="2" applyBorder="1" applyAlignment="1">
      <alignment horizontal="center" vertical="center" wrapText="1"/>
    </xf>
    <xf numFmtId="0" fontId="6" fillId="7" borderId="111" xfId="2" applyFill="1" applyBorder="1" applyAlignment="1">
      <alignment horizontal="center" vertical="center" wrapText="1"/>
    </xf>
    <xf numFmtId="0" fontId="23" fillId="24" borderId="14" xfId="2" applyFont="1" applyFill="1" applyBorder="1" applyAlignment="1">
      <alignment horizontal="center" vertical="center"/>
    </xf>
    <xf numFmtId="0" fontId="1" fillId="6" borderId="0" xfId="2" applyFont="1" applyFill="1">
      <alignment vertical="center"/>
    </xf>
    <xf numFmtId="0" fontId="21" fillId="0" borderId="48"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5"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2" xfId="2" applyFont="1" applyFill="1" applyBorder="1" applyAlignment="1">
      <alignment vertical="top" wrapText="1"/>
    </xf>
    <xf numFmtId="0" fontId="80" fillId="0" borderId="0" xfId="0" applyFont="1" applyAlignment="1">
      <alignment horizontal="justify" vertical="center"/>
    </xf>
    <xf numFmtId="0" fontId="83" fillId="0" borderId="64" xfId="0" applyFont="1" applyBorder="1" applyAlignment="1">
      <alignment horizontal="justify" vertical="center" wrapText="1"/>
    </xf>
    <xf numFmtId="0" fontId="83" fillId="0" borderId="42" xfId="0" applyFont="1" applyBorder="1" applyAlignment="1">
      <alignment horizontal="justify" vertical="center" wrapText="1"/>
    </xf>
    <xf numFmtId="0" fontId="80" fillId="0" borderId="117" xfId="0" applyFont="1" applyBorder="1" applyAlignment="1">
      <alignment horizontal="center" vertical="center" wrapText="1"/>
    </xf>
    <xf numFmtId="0" fontId="80" fillId="0" borderId="42" xfId="0" applyFont="1" applyBorder="1" applyAlignment="1">
      <alignment horizontal="center" vertical="center" wrapText="1"/>
    </xf>
    <xf numFmtId="0" fontId="80" fillId="30" borderId="42" xfId="0" applyFont="1" applyFill="1" applyBorder="1" applyAlignment="1">
      <alignment horizontal="justify" vertical="center" wrapText="1"/>
    </xf>
    <xf numFmtId="0" fontId="80" fillId="0" borderId="42" xfId="0" applyFont="1" applyBorder="1" applyAlignment="1">
      <alignment horizontal="justify" vertical="center" wrapText="1"/>
    </xf>
    <xf numFmtId="0" fontId="7" fillId="31" borderId="63"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5" fillId="0" borderId="0" xfId="0" applyFont="1" applyAlignment="1">
      <alignment horizontal="left" vertical="center"/>
    </xf>
    <xf numFmtId="0" fontId="86" fillId="0" borderId="0" xfId="0" applyFont="1" applyAlignment="1">
      <alignment horizontal="center" vertical="center" wrapText="1"/>
    </xf>
    <xf numFmtId="0" fontId="86" fillId="0" borderId="0" xfId="0" applyFont="1" applyAlignment="1">
      <alignment horizontal="left" vertical="center" wrapText="1"/>
    </xf>
    <xf numFmtId="0" fontId="80" fillId="26" borderId="117" xfId="0" applyFont="1" applyFill="1" applyBorder="1" applyAlignment="1">
      <alignment horizontal="center" vertical="center" wrapText="1"/>
    </xf>
    <xf numFmtId="0" fontId="80" fillId="26" borderId="42" xfId="0" applyFont="1" applyFill="1" applyBorder="1" applyAlignment="1">
      <alignment horizontal="center" vertical="center" wrapText="1"/>
    </xf>
    <xf numFmtId="0" fontId="80" fillId="26" borderId="42"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7" xfId="0" applyFont="1" applyFill="1" applyBorder="1" applyAlignment="1">
      <alignment horizontal="center" vertical="center" wrapText="1"/>
    </xf>
    <xf numFmtId="0" fontId="80" fillId="22" borderId="42" xfId="0" applyFont="1" applyFill="1" applyBorder="1" applyAlignment="1">
      <alignment horizontal="center" vertical="center" wrapText="1"/>
    </xf>
    <xf numFmtId="0" fontId="80" fillId="22" borderId="42" xfId="0" applyFont="1" applyFill="1" applyBorder="1" applyAlignment="1">
      <alignment horizontal="justify" vertical="center" wrapText="1"/>
    </xf>
    <xf numFmtId="0" fontId="72" fillId="26" borderId="0" xfId="0" applyFont="1" applyFill="1" applyAlignment="1">
      <alignment vertical="top" wrapText="1"/>
    </xf>
    <xf numFmtId="0" fontId="8" fillId="0" borderId="140" xfId="1" applyFill="1" applyBorder="1" applyAlignment="1" applyProtection="1">
      <alignment vertical="center" wrapText="1"/>
    </xf>
    <xf numFmtId="0" fontId="99" fillId="0" borderId="64" xfId="0" applyFont="1" applyBorder="1" applyAlignment="1">
      <alignment horizontal="justify" vertical="center" wrapText="1"/>
    </xf>
    <xf numFmtId="0" fontId="99" fillId="0" borderId="42" xfId="0" applyFont="1" applyBorder="1" applyAlignment="1">
      <alignment horizontal="justify" vertical="center" wrapText="1"/>
    </xf>
    <xf numFmtId="0" fontId="99" fillId="30" borderId="42" xfId="0" applyFont="1" applyFill="1" applyBorder="1" applyAlignment="1">
      <alignment horizontal="justify" vertical="center" wrapText="1"/>
    </xf>
    <xf numFmtId="0" fontId="79" fillId="32" borderId="0" xfId="17" applyFont="1" applyFill="1">
      <alignment vertical="center"/>
    </xf>
    <xf numFmtId="0" fontId="104" fillId="0" borderId="0" xfId="17" applyFont="1">
      <alignment vertical="center"/>
    </xf>
    <xf numFmtId="0" fontId="103" fillId="0" borderId="0" xfId="2" applyFont="1">
      <alignment vertical="center"/>
    </xf>
    <xf numFmtId="0" fontId="105" fillId="23" borderId="144" xfId="0" applyFont="1" applyFill="1" applyBorder="1" applyAlignment="1">
      <alignment horizontal="center" vertical="center" wrapText="1"/>
    </xf>
    <xf numFmtId="0" fontId="105" fillId="0" borderId="144" xfId="0" applyFont="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9" xfId="2" applyFont="1" applyFill="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32" fillId="0" borderId="13" xfId="0" applyFont="1" applyBorder="1" applyAlignment="1">
      <alignment horizontal="center" vertical="center" wrapText="1"/>
    </xf>
    <xf numFmtId="0" fontId="21" fillId="0" borderId="146" xfId="1" applyFont="1" applyFill="1" applyBorder="1" applyAlignment="1" applyProtection="1">
      <alignment vertical="top" wrapText="1"/>
    </xf>
    <xf numFmtId="0" fontId="96" fillId="26" borderId="0" xfId="0" applyFont="1" applyFill="1" applyAlignment="1">
      <alignment vertical="top" wrapText="1"/>
    </xf>
    <xf numFmtId="0" fontId="73" fillId="27" borderId="0" xfId="0" applyFont="1" applyFill="1" applyAlignment="1">
      <alignment vertical="top" wrapText="1"/>
    </xf>
    <xf numFmtId="0" fontId="97" fillId="27" borderId="0" xfId="0" applyFont="1" applyFill="1" applyAlignment="1">
      <alignment vertical="top" wrapText="1"/>
    </xf>
    <xf numFmtId="0" fontId="74" fillId="27" borderId="0" xfId="0" applyFont="1" applyFill="1" applyAlignment="1">
      <alignment vertical="top" wrapText="1"/>
    </xf>
    <xf numFmtId="0" fontId="98" fillId="27" borderId="0" xfId="0" applyFont="1" applyFill="1" applyAlignment="1">
      <alignment horizontal="center" vertical="center" wrapText="1"/>
    </xf>
    <xf numFmtId="0" fontId="98" fillId="27" borderId="0" xfId="0" applyFont="1" applyFill="1" applyAlignment="1">
      <alignment horizontal="center" vertical="top" wrapText="1"/>
    </xf>
    <xf numFmtId="0" fontId="100" fillId="27" borderId="0" xfId="0" applyFont="1" applyFill="1" applyAlignment="1">
      <alignment horizontal="center" vertical="top" wrapText="1"/>
    </xf>
    <xf numFmtId="0" fontId="98" fillId="27" borderId="0" xfId="0" applyFont="1" applyFill="1" applyAlignment="1">
      <alignment vertical="top" wrapText="1"/>
    </xf>
    <xf numFmtId="0" fontId="96"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4" xfId="0" applyFont="1" applyFill="1" applyBorder="1" applyAlignment="1">
      <alignment horizontal="center" vertical="center" wrapText="1"/>
    </xf>
    <xf numFmtId="0" fontId="113" fillId="24" borderId="36" xfId="2" applyFont="1" applyFill="1" applyBorder="1" applyAlignment="1">
      <alignment horizontal="center" vertical="center" wrapText="1"/>
    </xf>
    <xf numFmtId="0" fontId="118" fillId="3" borderId="30" xfId="2" applyFont="1" applyFill="1" applyBorder="1" applyAlignment="1">
      <alignment horizontal="center" vertical="center"/>
    </xf>
    <xf numFmtId="14" fontId="118" fillId="3" borderId="31" xfId="2" applyNumberFormat="1" applyFont="1" applyFill="1" applyBorder="1" applyAlignment="1">
      <alignment horizontal="center" vertical="center"/>
    </xf>
    <xf numFmtId="0" fontId="118" fillId="3" borderId="47" xfId="2" applyFont="1" applyFill="1" applyBorder="1" applyAlignment="1">
      <alignment horizontal="center" vertical="center"/>
    </xf>
    <xf numFmtId="14" fontId="118" fillId="3" borderId="46" xfId="2" applyNumberFormat="1" applyFont="1" applyFill="1" applyBorder="1" applyAlignment="1">
      <alignment horizontal="center" vertical="center"/>
    </xf>
    <xf numFmtId="0" fontId="118" fillId="3" borderId="12" xfId="2" applyFont="1" applyFill="1" applyBorder="1" applyAlignment="1">
      <alignment horizontal="center" vertical="center" wrapText="1"/>
    </xf>
    <xf numFmtId="14" fontId="118" fillId="3" borderId="2" xfId="2" applyNumberFormat="1" applyFont="1" applyFill="1" applyBorder="1" applyAlignment="1">
      <alignment horizontal="center" vertical="center"/>
    </xf>
    <xf numFmtId="0" fontId="118" fillId="3" borderId="45" xfId="2" applyFont="1" applyFill="1" applyBorder="1" applyAlignment="1">
      <alignment horizontal="center" vertical="center"/>
    </xf>
    <xf numFmtId="14" fontId="118" fillId="3" borderId="3" xfId="2" applyNumberFormat="1" applyFont="1" applyFill="1" applyBorder="1" applyAlignment="1">
      <alignment horizontal="center" vertical="center"/>
    </xf>
    <xf numFmtId="0" fontId="118" fillId="3" borderId="12" xfId="2" applyFont="1" applyFill="1" applyBorder="1" applyAlignment="1">
      <alignment horizontal="center" vertical="center"/>
    </xf>
    <xf numFmtId="0" fontId="118" fillId="22" borderId="0" xfId="2" applyFont="1" applyFill="1" applyBorder="1" applyAlignment="1">
      <alignment horizontal="center" vertical="center"/>
    </xf>
    <xf numFmtId="14" fontId="118"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9" fillId="0" borderId="0" xfId="2" applyFont="1" applyFill="1" applyBorder="1" applyAlignment="1">
      <alignment horizontal="center" vertical="center"/>
    </xf>
    <xf numFmtId="14" fontId="118" fillId="0" borderId="0" xfId="2" applyNumberFormat="1" applyFont="1" applyFill="1" applyBorder="1" applyAlignment="1">
      <alignment horizontal="center" vertical="center"/>
    </xf>
    <xf numFmtId="0" fontId="110" fillId="26" borderId="120" xfId="0" applyFont="1" applyFill="1" applyBorder="1" applyAlignment="1">
      <alignment horizontal="left" vertical="center"/>
    </xf>
    <xf numFmtId="0" fontId="110" fillId="26" borderId="121" xfId="0" applyFont="1" applyFill="1" applyBorder="1" applyAlignment="1">
      <alignment horizontal="left" vertical="center"/>
    </xf>
    <xf numFmtId="0" fontId="123" fillId="26" borderId="119" xfId="0" applyFont="1" applyFill="1" applyBorder="1" applyAlignment="1">
      <alignment horizontal="left" vertical="center"/>
    </xf>
    <xf numFmtId="0" fontId="0" fillId="0" borderId="17" xfId="0" applyBorder="1" applyAlignment="1">
      <alignment vertical="top" wrapText="1"/>
    </xf>
    <xf numFmtId="0" fontId="23" fillId="22" borderId="14" xfId="2" applyFont="1" applyFill="1" applyBorder="1" applyAlignment="1">
      <alignment horizontal="center" vertical="center"/>
    </xf>
    <xf numFmtId="0" fontId="24" fillId="22" borderId="43"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14" fontId="26" fillId="6" borderId="0" xfId="2" applyNumberFormat="1" applyFont="1" applyFill="1" applyAlignment="1">
      <alignment horizontal="left" vertical="center"/>
    </xf>
    <xf numFmtId="14" fontId="26" fillId="6" borderId="0" xfId="2" applyNumberFormat="1" applyFont="1" applyFill="1" applyBorder="1" applyAlignment="1">
      <alignment horizontal="left" vertical="center"/>
    </xf>
    <xf numFmtId="0" fontId="26" fillId="0" borderId="0" xfId="2" applyFont="1" applyAlignment="1">
      <alignment horizontal="left" vertical="center"/>
    </xf>
    <xf numFmtId="0" fontId="0" fillId="22" borderId="0" xfId="0" applyFill="1" applyAlignment="1">
      <alignment horizontal="center" vertical="center" wrapText="1"/>
    </xf>
    <xf numFmtId="177" fontId="10" fillId="22" borderId="110"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0" fontId="6" fillId="0" borderId="10" xfId="2" applyBorder="1">
      <alignment vertical="center"/>
    </xf>
    <xf numFmtId="180" fontId="51" fillId="13" borderId="153" xfId="17" applyNumberFormat="1" applyFont="1" applyFill="1" applyBorder="1" applyAlignment="1">
      <alignment horizontal="center" vertical="center"/>
    </xf>
    <xf numFmtId="0" fontId="8" fillId="0" borderId="0" xfId="1" applyAlignment="1" applyProtection="1">
      <alignment vertical="center" wrapText="1"/>
    </xf>
    <xf numFmtId="0" fontId="8" fillId="0" borderId="145" xfId="1" applyFill="1" applyBorder="1" applyAlignment="1" applyProtection="1">
      <alignment vertical="center" wrapText="1"/>
    </xf>
    <xf numFmtId="0" fontId="125" fillId="22" borderId="0" xfId="0" applyFont="1" applyFill="1" applyAlignment="1">
      <alignment vertical="center" wrapText="1"/>
    </xf>
    <xf numFmtId="0" fontId="133" fillId="35" borderId="147" xfId="2" applyFont="1" applyFill="1" applyBorder="1" applyAlignment="1">
      <alignment horizontal="center" vertical="center" wrapText="1"/>
    </xf>
    <xf numFmtId="0" fontId="127" fillId="35" borderId="148" xfId="2" applyFont="1" applyFill="1" applyBorder="1" applyAlignment="1">
      <alignment horizontal="center" vertical="center"/>
    </xf>
    <xf numFmtId="0" fontId="127" fillId="35" borderId="149" xfId="2" applyFont="1" applyFill="1" applyBorder="1" applyAlignment="1">
      <alignment horizontal="center" vertical="center"/>
    </xf>
    <xf numFmtId="0" fontId="0" fillId="38" borderId="0" xfId="0" applyFill="1">
      <alignment vertical="center"/>
    </xf>
    <xf numFmtId="0" fontId="137" fillId="38" borderId="0" xfId="0" applyFont="1" applyFill="1">
      <alignment vertical="center"/>
    </xf>
    <xf numFmtId="0" fontId="138" fillId="38" borderId="0" xfId="0" applyFont="1" applyFill="1">
      <alignment vertical="center"/>
    </xf>
    <xf numFmtId="0" fontId="139" fillId="38" borderId="0" xfId="0" applyFont="1" applyFill="1">
      <alignment vertical="center"/>
    </xf>
    <xf numFmtId="0" fontId="140" fillId="38" borderId="0" xfId="0" applyFont="1" applyFill="1">
      <alignment vertical="center"/>
    </xf>
    <xf numFmtId="0" fontId="78" fillId="38" borderId="0" xfId="0" applyFont="1" applyFill="1">
      <alignment vertical="center"/>
    </xf>
    <xf numFmtId="0" fontId="23" fillId="36" borderId="7" xfId="2" applyFont="1" applyFill="1" applyBorder="1" applyAlignment="1">
      <alignment horizontal="center" vertical="center" wrapText="1"/>
    </xf>
    <xf numFmtId="0" fontId="23" fillId="36" borderId="5" xfId="2" applyFont="1" applyFill="1" applyBorder="1" applyAlignment="1">
      <alignment horizontal="center" vertical="center" wrapText="1"/>
    </xf>
    <xf numFmtId="184" fontId="144" fillId="27" borderId="0" xfId="0" applyNumberFormat="1" applyFont="1" applyFill="1" applyAlignment="1">
      <alignment vertical="center" wrapText="1"/>
    </xf>
    <xf numFmtId="0" fontId="132" fillId="26" borderId="0" xfId="0" applyFont="1" applyFill="1">
      <alignment vertical="center"/>
    </xf>
    <xf numFmtId="180" fontId="51" fillId="13" borderId="159" xfId="17" applyNumberFormat="1" applyFont="1" applyFill="1" applyBorder="1" applyAlignment="1">
      <alignment horizontal="center" vertical="center"/>
    </xf>
    <xf numFmtId="184" fontId="135" fillId="27" borderId="0" xfId="0" applyNumberFormat="1" applyFont="1" applyFill="1" applyAlignment="1">
      <alignment vertical="center" wrapText="1"/>
    </xf>
    <xf numFmtId="177" fontId="144" fillId="27" borderId="0" xfId="0" applyNumberFormat="1" applyFont="1" applyFill="1" applyBorder="1" applyAlignment="1">
      <alignment horizontal="right" vertical="center" wrapText="1"/>
    </xf>
    <xf numFmtId="0" fontId="145" fillId="27" borderId="0" xfId="0" applyFont="1" applyFill="1" applyAlignment="1">
      <alignment vertical="center" wrapText="1"/>
    </xf>
    <xf numFmtId="184" fontId="145" fillId="27" borderId="0" xfId="0" applyNumberFormat="1" applyFont="1" applyFill="1" applyAlignment="1">
      <alignment horizontal="center" vertical="center" wrapText="1"/>
    </xf>
    <xf numFmtId="0" fontId="6" fillId="0" borderId="74" xfId="0" applyFont="1" applyBorder="1">
      <alignment vertical="center"/>
    </xf>
    <xf numFmtId="0" fontId="6" fillId="0" borderId="51" xfId="0" applyFont="1" applyBorder="1">
      <alignment vertical="center"/>
    </xf>
    <xf numFmtId="0" fontId="6" fillId="0" borderId="75" xfId="0" applyFont="1" applyBorder="1">
      <alignment vertical="center"/>
    </xf>
    <xf numFmtId="0" fontId="6" fillId="0" borderId="0" xfId="0" applyFont="1">
      <alignment vertical="center"/>
    </xf>
    <xf numFmtId="0" fontId="115" fillId="0" borderId="75" xfId="0" applyFont="1" applyBorder="1">
      <alignment vertical="center"/>
    </xf>
    <xf numFmtId="0" fontId="115" fillId="0" borderId="0" xfId="0" applyFont="1">
      <alignment vertical="center"/>
    </xf>
    <xf numFmtId="0" fontId="115" fillId="6" borderId="75" xfId="0" applyFont="1" applyFill="1" applyBorder="1">
      <alignment vertical="center"/>
    </xf>
    <xf numFmtId="0" fontId="115" fillId="6" borderId="0" xfId="0" applyFont="1" applyFill="1">
      <alignment vertical="center"/>
    </xf>
    <xf numFmtId="0" fontId="13" fillId="6" borderId="162" xfId="2" applyFont="1" applyFill="1" applyBorder="1" applyAlignment="1">
      <alignment horizontal="center" vertical="center" wrapText="1"/>
    </xf>
    <xf numFmtId="180" fontId="51" fillId="13" borderId="167" xfId="17" applyNumberFormat="1" applyFont="1" applyFill="1" applyBorder="1" applyAlignment="1">
      <alignment horizontal="center" vertical="center"/>
    </xf>
    <xf numFmtId="0" fontId="6" fillId="6" borderId="175" xfId="2" applyFill="1" applyBorder="1">
      <alignment vertical="center"/>
    </xf>
    <xf numFmtId="0" fontId="6" fillId="0" borderId="175" xfId="2" applyBorder="1">
      <alignment vertical="center"/>
    </xf>
    <xf numFmtId="3" fontId="153" fillId="22" borderId="0" xfId="0" applyNumberFormat="1" applyFont="1" applyFill="1" applyAlignment="1">
      <alignment vertical="center" wrapText="1"/>
    </xf>
    <xf numFmtId="0" fontId="120" fillId="22" borderId="172" xfId="17" applyFont="1" applyFill="1" applyBorder="1" applyAlignment="1">
      <alignment horizontal="center" vertical="center" wrapText="1"/>
    </xf>
    <xf numFmtId="14" fontId="120" fillId="22" borderId="174" xfId="17" applyNumberFormat="1" applyFont="1" applyFill="1" applyBorder="1" applyAlignment="1">
      <alignment horizontal="center" vertical="center"/>
    </xf>
    <xf numFmtId="185" fontId="153" fillId="22" borderId="0" xfId="0" applyNumberFormat="1" applyFont="1" applyFill="1" applyAlignment="1">
      <alignment horizontal="right" vertical="center" wrapText="1"/>
    </xf>
    <xf numFmtId="14" fontId="118" fillId="3" borderId="2" xfId="2" applyNumberFormat="1" applyFont="1" applyFill="1" applyBorder="1" applyAlignment="1">
      <alignment horizontal="center" vertical="center" wrapText="1"/>
    </xf>
    <xf numFmtId="0" fontId="10" fillId="0" borderId="63" xfId="2" applyFont="1" applyBorder="1" applyAlignment="1">
      <alignment vertical="center"/>
    </xf>
    <xf numFmtId="0" fontId="6" fillId="0" borderId="0" xfId="2" applyAlignment="1">
      <alignment horizontal="left" vertical="top"/>
    </xf>
    <xf numFmtId="0" fontId="6" fillId="39" borderId="188" xfId="2" applyFill="1" applyBorder="1" applyAlignment="1">
      <alignment horizontal="left" vertical="top"/>
    </xf>
    <xf numFmtId="0" fontId="8" fillId="39" borderId="187" xfId="1" applyFill="1" applyBorder="1" applyAlignment="1" applyProtection="1">
      <alignment horizontal="left" vertical="top"/>
    </xf>
    <xf numFmtId="14" fontId="19" fillId="3" borderId="109" xfId="2" applyNumberFormat="1" applyFont="1" applyFill="1" applyBorder="1" applyAlignment="1">
      <alignment horizontal="center" vertical="center" shrinkToFit="1"/>
    </xf>
    <xf numFmtId="14" fontId="27" fillId="3" borderId="109" xfId="1" applyNumberFormat="1" applyFont="1" applyFill="1" applyBorder="1" applyAlignment="1" applyProtection="1">
      <alignment horizontal="center" vertical="center" wrapText="1" shrinkToFit="1"/>
    </xf>
    <xf numFmtId="0" fontId="8" fillId="0" borderId="117" xfId="1" applyFill="1" applyBorder="1" applyAlignment="1" applyProtection="1">
      <alignment vertical="center" wrapText="1"/>
    </xf>
    <xf numFmtId="0" fontId="21" fillId="24" borderId="3" xfId="2" applyFont="1" applyFill="1" applyBorder="1" applyAlignment="1">
      <alignment vertical="center"/>
    </xf>
    <xf numFmtId="177" fontId="40" fillId="22" borderId="13" xfId="2" applyNumberFormat="1" applyFont="1" applyFill="1" applyBorder="1" applyAlignment="1">
      <alignment horizontal="center" vertical="center" shrinkToFit="1"/>
    </xf>
    <xf numFmtId="0" fontId="104" fillId="0" borderId="0" xfId="17" applyFont="1" applyAlignment="1">
      <alignment horizontal="left" vertical="center"/>
    </xf>
    <xf numFmtId="0" fontId="8" fillId="0" borderId="177" xfId="1" applyFill="1" applyBorder="1" applyAlignment="1" applyProtection="1">
      <alignment vertical="center"/>
    </xf>
    <xf numFmtId="0" fontId="106" fillId="27" borderId="0" xfId="0" applyFont="1" applyFill="1" applyAlignment="1">
      <alignment horizontal="left" vertical="top" wrapText="1"/>
    </xf>
    <xf numFmtId="0" fontId="72" fillId="27" borderId="0" xfId="0" applyFont="1" applyFill="1" applyAlignment="1">
      <alignment vertical="top" wrapText="1"/>
    </xf>
    <xf numFmtId="0" fontId="74" fillId="27" borderId="0" xfId="0" applyFont="1" applyFill="1" applyAlignment="1">
      <alignment horizontal="lef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2"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7" fillId="22" borderId="0" xfId="0" applyNumberFormat="1" applyFont="1" applyFill="1" applyAlignment="1">
      <alignment horizontal="right" vertical="center"/>
    </xf>
    <xf numFmtId="0" fontId="153" fillId="0" borderId="0" xfId="0" applyFont="1" applyAlignment="1">
      <alignment vertical="center" wrapText="1"/>
    </xf>
    <xf numFmtId="185" fontId="157" fillId="0" borderId="0" xfId="0" applyNumberFormat="1" applyFont="1" applyAlignment="1">
      <alignment horizontal="right" vertical="center"/>
    </xf>
    <xf numFmtId="184" fontId="145" fillId="27" borderId="0" xfId="0" applyNumberFormat="1" applyFont="1" applyFill="1" applyBorder="1" applyAlignment="1">
      <alignment horizontal="center" vertical="center" wrapText="1"/>
    </xf>
    <xf numFmtId="184" fontId="145" fillId="27" borderId="0" xfId="0" applyNumberFormat="1" applyFont="1" applyFill="1" applyAlignment="1">
      <alignment vertical="center" wrapText="1"/>
    </xf>
    <xf numFmtId="0" fontId="157" fillId="22" borderId="0" xfId="0" applyFont="1" applyFill="1" applyAlignment="1">
      <alignment horizontal="center" vertical="center" wrapText="1"/>
    </xf>
    <xf numFmtId="0" fontId="144" fillId="27" borderId="0" xfId="0" applyFont="1" applyFill="1" applyAlignment="1">
      <alignment horizontal="left" vertical="center" wrapText="1"/>
    </xf>
    <xf numFmtId="177" fontId="144" fillId="27" borderId="0" xfId="0" applyNumberFormat="1" applyFont="1" applyFill="1" applyAlignment="1">
      <alignment horizontal="right" vertical="center" wrapText="1"/>
    </xf>
    <xf numFmtId="0" fontId="165" fillId="22" borderId="0" xfId="0" applyFont="1" applyFill="1">
      <alignment vertical="center"/>
    </xf>
    <xf numFmtId="0" fontId="165" fillId="22" borderId="0" xfId="0" applyFont="1" applyFill="1" applyBorder="1">
      <alignment vertical="center"/>
    </xf>
    <xf numFmtId="0" fontId="33" fillId="0" borderId="34" xfId="1" applyFont="1" applyBorder="1" applyAlignment="1" applyProtection="1">
      <alignment horizontal="left" vertical="top" wrapText="1"/>
    </xf>
    <xf numFmtId="0" fontId="33" fillId="0" borderId="192" xfId="1" applyFont="1" applyBorder="1" applyAlignment="1" applyProtection="1">
      <alignment horizontal="left" vertical="top" wrapText="1"/>
    </xf>
    <xf numFmtId="0" fontId="105" fillId="0" borderId="176" xfId="0" applyFont="1" applyBorder="1" applyAlignment="1">
      <alignment horizontal="center" vertical="center" wrapText="1"/>
    </xf>
    <xf numFmtId="0" fontId="166" fillId="2" borderId="70" xfId="2" applyFont="1" applyFill="1" applyBorder="1" applyAlignment="1">
      <alignment vertical="top" wrapText="1"/>
    </xf>
    <xf numFmtId="0" fontId="118" fillId="24" borderId="47" xfId="2" applyFont="1" applyFill="1" applyBorder="1" applyAlignment="1">
      <alignment horizontal="center" vertical="center"/>
    </xf>
    <xf numFmtId="0" fontId="118" fillId="24" borderId="12" xfId="2" applyFont="1" applyFill="1" applyBorder="1" applyAlignment="1">
      <alignment horizontal="center" vertical="center" wrapText="1"/>
    </xf>
    <xf numFmtId="0" fontId="118" fillId="24" borderId="45" xfId="2" applyFont="1" applyFill="1" applyBorder="1" applyAlignment="1">
      <alignment horizontal="center" vertical="center"/>
    </xf>
    <xf numFmtId="0" fontId="108" fillId="35" borderId="148" xfId="2" applyFont="1" applyFill="1" applyBorder="1" applyAlignment="1">
      <alignment horizontal="left" vertical="center"/>
    </xf>
    <xf numFmtId="0" fontId="118" fillId="3" borderId="3" xfId="2" applyFont="1" applyFill="1" applyBorder="1" applyAlignment="1">
      <alignment horizontal="center" vertical="center" shrinkToFit="1"/>
    </xf>
    <xf numFmtId="3" fontId="167"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68" fillId="26" borderId="0" xfId="0" applyFont="1" applyFill="1" applyAlignment="1">
      <alignment horizontal="center" vertical="center" wrapText="1"/>
    </xf>
    <xf numFmtId="0" fontId="169" fillId="26" borderId="116"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2" xfId="2" applyNumberFormat="1" applyFont="1" applyFill="1" applyBorder="1" applyAlignment="1">
      <alignment horizontal="center" vertical="center"/>
    </xf>
    <xf numFmtId="14" fontId="13" fillId="22" borderId="143"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6" fillId="22" borderId="141" xfId="2" applyFont="1" applyFill="1" applyBorder="1" applyAlignment="1">
      <alignment horizontal="center" vertical="center" wrapText="1"/>
    </xf>
    <xf numFmtId="0" fontId="117" fillId="22" borderId="142" xfId="2" applyFont="1" applyFill="1" applyBorder="1" applyAlignment="1">
      <alignment horizontal="left" vertical="center"/>
    </xf>
    <xf numFmtId="0" fontId="18" fillId="24" borderId="198" xfId="2" applyFont="1" applyFill="1" applyBorder="1" applyAlignment="1">
      <alignment horizontal="center" vertical="center" wrapText="1"/>
    </xf>
    <xf numFmtId="0" fontId="21" fillId="0" borderId="200" xfId="1" applyFont="1" applyFill="1" applyBorder="1" applyAlignment="1" applyProtection="1">
      <alignment vertical="top" wrapText="1"/>
    </xf>
    <xf numFmtId="0" fontId="8" fillId="0" borderId="201" xfId="1" applyFill="1" applyBorder="1" applyAlignment="1" applyProtection="1">
      <alignment vertical="center" wrapText="1"/>
    </xf>
    <xf numFmtId="0" fontId="18" fillId="24" borderId="202" xfId="2" applyFont="1" applyFill="1" applyBorder="1" applyAlignment="1">
      <alignment horizontal="center" vertical="center" wrapText="1"/>
    </xf>
    <xf numFmtId="0" fontId="21" fillId="0" borderId="193" xfId="1" applyFont="1" applyBorder="1" applyAlignment="1" applyProtection="1">
      <alignment horizontal="left" vertical="top" wrapText="1"/>
    </xf>
    <xf numFmtId="0" fontId="18" fillId="24" borderId="202" xfId="1" applyFont="1" applyFill="1" applyBorder="1" applyAlignment="1" applyProtection="1">
      <alignment horizontal="center" vertical="center" wrapText="1"/>
    </xf>
    <xf numFmtId="0" fontId="21" fillId="0" borderId="200" xfId="2" applyFont="1" applyFill="1" applyBorder="1" applyAlignment="1">
      <alignment vertical="top" wrapText="1"/>
    </xf>
    <xf numFmtId="0" fontId="8" fillId="0" borderId="203" xfId="1" applyBorder="1" applyAlignment="1" applyProtection="1">
      <alignment vertical="center" wrapText="1"/>
    </xf>
    <xf numFmtId="0" fontId="114" fillId="24" borderId="205" xfId="0" applyFont="1" applyFill="1" applyBorder="1" applyAlignment="1">
      <alignment horizontal="center" vertical="center" wrapText="1"/>
    </xf>
    <xf numFmtId="0" fontId="111" fillId="0" borderId="193" xfId="0" applyFont="1" applyBorder="1" applyAlignment="1">
      <alignment horizontal="left" vertical="top" wrapText="1"/>
    </xf>
    <xf numFmtId="0" fontId="28" fillId="24" borderId="206" xfId="0" applyFont="1" applyFill="1" applyBorder="1" applyAlignment="1">
      <alignment horizontal="center" vertical="center" wrapText="1"/>
    </xf>
    <xf numFmtId="0" fontId="21" fillId="0" borderId="193" xfId="0" applyFont="1" applyBorder="1" applyAlignment="1">
      <alignment horizontal="left" vertical="top" wrapText="1"/>
    </xf>
    <xf numFmtId="0" fontId="21" fillId="0" borderId="0" xfId="1" applyFont="1" applyAlignment="1" applyProtection="1">
      <alignment horizontal="left" vertical="top" wrapText="1"/>
    </xf>
    <xf numFmtId="3" fontId="155" fillId="22" borderId="0" xfId="0" applyNumberFormat="1" applyFont="1" applyFill="1">
      <alignment vertical="center"/>
    </xf>
    <xf numFmtId="0" fontId="163" fillId="22" borderId="0" xfId="0" applyFont="1" applyFill="1">
      <alignment vertical="center"/>
    </xf>
    <xf numFmtId="0" fontId="159" fillId="22" borderId="0" xfId="0" applyFont="1" applyFill="1" applyAlignment="1">
      <alignment vertical="center" wrapText="1"/>
    </xf>
    <xf numFmtId="0" fontId="153" fillId="22" borderId="0" xfId="0" applyFont="1" applyFill="1" applyAlignment="1">
      <alignment vertical="center" wrapText="1"/>
    </xf>
    <xf numFmtId="0" fontId="157" fillId="22" borderId="0" xfId="0" applyFont="1" applyFill="1">
      <alignment vertical="center"/>
    </xf>
    <xf numFmtId="0" fontId="157" fillId="0" borderId="0" xfId="0" applyFont="1">
      <alignment vertical="center"/>
    </xf>
    <xf numFmtId="3" fontId="170" fillId="0" borderId="0" xfId="0" applyNumberFormat="1" applyFont="1">
      <alignment vertical="center"/>
    </xf>
    <xf numFmtId="0" fontId="149" fillId="27" borderId="0" xfId="0" applyFont="1" applyFill="1" applyBorder="1" applyAlignment="1">
      <alignment horizontal="left" vertical="center" wrapText="1"/>
    </xf>
    <xf numFmtId="186" fontId="150" fillId="27" borderId="0" xfId="0" applyNumberFormat="1" applyFont="1" applyFill="1" applyBorder="1" applyAlignment="1">
      <alignment horizontal="right" vertical="center" wrapText="1"/>
    </xf>
    <xf numFmtId="3" fontId="144" fillId="27" borderId="0" xfId="0" applyNumberFormat="1" applyFont="1" applyFill="1" applyBorder="1" applyAlignment="1">
      <alignment vertical="center" wrapText="1"/>
    </xf>
    <xf numFmtId="3" fontId="144" fillId="40" borderId="0" xfId="0" applyNumberFormat="1" applyFont="1" applyFill="1" applyBorder="1" applyAlignment="1">
      <alignment horizontal="right" vertical="center" wrapText="1"/>
    </xf>
    <xf numFmtId="184" fontId="144" fillId="40" borderId="0" xfId="0" applyNumberFormat="1" applyFont="1" applyFill="1" applyAlignment="1">
      <alignment vertical="center" wrapText="1"/>
    </xf>
    <xf numFmtId="184" fontId="136" fillId="40" borderId="0" xfId="0" applyNumberFormat="1" applyFont="1" applyFill="1" applyBorder="1" applyAlignment="1">
      <alignment horizontal="center" vertical="center" wrapText="1"/>
    </xf>
    <xf numFmtId="184" fontId="136" fillId="40" borderId="0" xfId="0" applyNumberFormat="1" applyFont="1" applyFill="1" applyAlignment="1">
      <alignment vertical="center" wrapText="1"/>
    </xf>
    <xf numFmtId="0" fontId="172" fillId="26" borderId="0" xfId="0" applyFont="1" applyFill="1" applyAlignment="1">
      <alignment horizontal="center" vertical="center" wrapText="1"/>
    </xf>
    <xf numFmtId="0" fontId="112" fillId="0" borderId="32" xfId="2" applyFont="1" applyBorder="1" applyAlignment="1">
      <alignment vertical="center" shrinkToFit="1"/>
    </xf>
    <xf numFmtId="0" fontId="112" fillId="0" borderId="106" xfId="2" applyFont="1" applyBorder="1" applyAlignment="1">
      <alignment vertical="center" shrinkToFit="1"/>
    </xf>
    <xf numFmtId="0" fontId="173" fillId="26" borderId="105" xfId="2" applyFont="1" applyFill="1" applyBorder="1" applyAlignment="1">
      <alignment horizontal="center" vertical="center" wrapText="1" shrinkToFit="1"/>
    </xf>
    <xf numFmtId="0" fontId="174" fillId="0" borderId="0" xfId="0" applyFont="1" applyAlignment="1">
      <alignment vertical="center" wrapText="1"/>
    </xf>
    <xf numFmtId="0" fontId="175" fillId="0" borderId="0" xfId="0" applyFont="1" applyAlignment="1">
      <alignment vertical="center" wrapText="1"/>
    </xf>
    <xf numFmtId="0" fontId="144" fillId="27" borderId="0" xfId="0" applyFont="1" applyFill="1" applyAlignment="1">
      <alignment horizontal="left" vertical="center" shrinkToFit="1"/>
    </xf>
    <xf numFmtId="3" fontId="150" fillId="27" borderId="0" xfId="0" applyNumberFormat="1" applyFont="1" applyFill="1">
      <alignment vertical="center"/>
    </xf>
    <xf numFmtId="0" fontId="162" fillId="22" borderId="0" xfId="0" applyFont="1" applyFill="1" applyAlignment="1">
      <alignment vertical="top" wrapText="1"/>
    </xf>
    <xf numFmtId="0" fontId="145" fillId="27" borderId="0" xfId="0" applyFont="1" applyFill="1" applyBorder="1" applyAlignment="1">
      <alignment horizontal="left" vertical="center" shrinkToFit="1"/>
    </xf>
    <xf numFmtId="184" fontId="144" fillId="27" borderId="0" xfId="0" applyNumberFormat="1" applyFont="1" applyFill="1" applyBorder="1" applyAlignment="1">
      <alignment horizontal="center" vertical="center" wrapText="1"/>
    </xf>
    <xf numFmtId="0" fontId="144" fillId="40" borderId="0" xfId="0" applyFont="1" applyFill="1" applyBorder="1" applyAlignment="1">
      <alignment horizontal="left" vertical="center" wrapText="1"/>
    </xf>
    <xf numFmtId="0" fontId="144" fillId="27" borderId="0" xfId="0" applyFont="1" applyFill="1" applyBorder="1" applyAlignment="1">
      <alignment horizontal="left" vertical="center" wrapText="1"/>
    </xf>
    <xf numFmtId="3" fontId="144" fillId="27" borderId="0" xfId="0" applyNumberFormat="1" applyFont="1" applyFill="1" applyBorder="1" applyAlignment="1">
      <alignment horizontal="right" vertical="center" wrapText="1"/>
    </xf>
    <xf numFmtId="177" fontId="145"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117" fillId="22" borderId="212" xfId="2" applyFont="1" applyFill="1" applyBorder="1" applyAlignment="1">
      <alignment horizontal="center" vertical="center"/>
    </xf>
    <xf numFmtId="14" fontId="13" fillId="22" borderId="212" xfId="2" applyNumberFormat="1" applyFont="1" applyFill="1" applyBorder="1" applyAlignment="1">
      <alignment horizontal="center" vertical="center"/>
    </xf>
    <xf numFmtId="14" fontId="13" fillId="22" borderId="213" xfId="2" applyNumberFormat="1" applyFont="1" applyFill="1" applyBorder="1" applyAlignment="1">
      <alignment horizontal="center" vertical="center"/>
    </xf>
    <xf numFmtId="0" fontId="13" fillId="22" borderId="211" xfId="2" applyFont="1" applyFill="1" applyBorder="1" applyAlignment="1">
      <alignment horizontal="center" vertical="center" wrapText="1"/>
    </xf>
    <xf numFmtId="0" fontId="13" fillId="22" borderId="212" xfId="2" applyFont="1" applyFill="1" applyBorder="1" applyAlignment="1">
      <alignment horizontal="left" vertical="center"/>
    </xf>
    <xf numFmtId="0" fontId="27" fillId="0" borderId="102" xfId="1" applyFont="1" applyBorder="1" applyAlignment="1" applyProtection="1">
      <alignment vertical="top" wrapText="1"/>
    </xf>
    <xf numFmtId="0" fontId="27" fillId="0" borderId="103" xfId="2" applyFont="1" applyBorder="1" applyAlignment="1">
      <alignment vertical="top" wrapText="1"/>
    </xf>
    <xf numFmtId="0" fontId="27" fillId="0" borderId="104" xfId="2" applyFont="1" applyBorder="1" applyAlignment="1">
      <alignment vertical="top" wrapText="1"/>
    </xf>
    <xf numFmtId="0" fontId="18" fillId="26" borderId="194" xfId="2" applyFont="1" applyFill="1" applyBorder="1" applyAlignment="1">
      <alignment horizontal="center" vertical="center" wrapText="1"/>
    </xf>
    <xf numFmtId="0" fontId="111" fillId="26" borderId="195" xfId="2" applyFont="1" applyFill="1" applyBorder="1" applyAlignment="1">
      <alignment horizontal="center" vertical="center"/>
    </xf>
    <xf numFmtId="0" fontId="111" fillId="26" borderId="196" xfId="2" applyFont="1" applyFill="1" applyBorder="1" applyAlignment="1">
      <alignment horizontal="center" vertical="center"/>
    </xf>
    <xf numFmtId="14" fontId="21" fillId="26" borderId="197" xfId="2" applyNumberFormat="1" applyFont="1" applyFill="1" applyBorder="1" applyAlignment="1">
      <alignment horizontal="center" vertical="center"/>
    </xf>
    <xf numFmtId="3" fontId="150" fillId="27" borderId="0" xfId="0" applyNumberFormat="1" applyFont="1" applyFill="1" applyBorder="1" applyAlignment="1">
      <alignment vertical="center"/>
    </xf>
    <xf numFmtId="0" fontId="171" fillId="27" borderId="0" xfId="0" applyFont="1" applyFill="1" applyBorder="1" applyAlignment="1">
      <alignment horizontal="left" vertical="center" shrinkToFit="1"/>
    </xf>
    <xf numFmtId="0" fontId="177" fillId="27" borderId="0" xfId="0" applyFont="1" applyFill="1" applyBorder="1" applyAlignment="1">
      <alignment horizontal="left" vertical="center"/>
    </xf>
    <xf numFmtId="0" fontId="180" fillId="22" borderId="10" xfId="0" applyFont="1" applyFill="1" applyBorder="1" applyAlignment="1">
      <alignment horizontal="center" vertical="center" wrapText="1"/>
    </xf>
    <xf numFmtId="177" fontId="181" fillId="22" borderId="10" xfId="2" applyNumberFormat="1" applyFont="1" applyFill="1" applyBorder="1" applyAlignment="1">
      <alignment horizontal="center" vertical="center" shrinkToFit="1"/>
    </xf>
    <xf numFmtId="0" fontId="134" fillId="35" borderId="148" xfId="2" applyFont="1" applyFill="1" applyBorder="1" applyAlignment="1">
      <alignment horizontal="center" vertical="center" wrapText="1"/>
    </xf>
    <xf numFmtId="184" fontId="145" fillId="40" borderId="0" xfId="0" applyNumberFormat="1" applyFont="1" applyFill="1" applyBorder="1" applyAlignment="1">
      <alignment horizontal="center" vertical="center" wrapText="1"/>
    </xf>
    <xf numFmtId="0" fontId="144" fillId="27" borderId="0" xfId="0" applyFont="1" applyFill="1" applyBorder="1" applyAlignment="1">
      <alignment horizontal="left" vertical="center"/>
    </xf>
    <xf numFmtId="0" fontId="105" fillId="0" borderId="214" xfId="0" applyFont="1" applyBorder="1" applyAlignment="1">
      <alignment horizontal="center" vertical="center" wrapText="1"/>
    </xf>
    <xf numFmtId="0" fontId="6" fillId="0" borderId="0" xfId="2" applyAlignment="1">
      <alignment horizontal="left" vertical="center"/>
    </xf>
    <xf numFmtId="0" fontId="6" fillId="0" borderId="0" xfId="2">
      <alignment vertical="center"/>
    </xf>
    <xf numFmtId="0" fontId="8" fillId="0" borderId="218" xfId="1" applyBorder="1" applyAlignment="1" applyProtection="1">
      <alignment vertical="center" wrapText="1"/>
    </xf>
    <xf numFmtId="0" fontId="8" fillId="0" borderId="219" xfId="1" applyBorder="1" applyAlignment="1" applyProtection="1">
      <alignment vertical="center"/>
    </xf>
    <xf numFmtId="3" fontId="150" fillId="27" borderId="0" xfId="0" applyNumberFormat="1" applyFont="1" applyFill="1" applyAlignment="1">
      <alignment vertical="center" wrapText="1"/>
    </xf>
    <xf numFmtId="177" fontId="178" fillId="27" borderId="0" xfId="0" applyNumberFormat="1" applyFont="1" applyFill="1" applyBorder="1">
      <alignment vertical="center"/>
    </xf>
    <xf numFmtId="3" fontId="182" fillId="27" borderId="0" xfId="0" applyNumberFormat="1" applyFont="1" applyFill="1" applyAlignment="1">
      <alignment vertical="center" wrapText="1"/>
    </xf>
    <xf numFmtId="0" fontId="116" fillId="22" borderId="212" xfId="2" applyFont="1" applyFill="1" applyBorder="1" applyAlignment="1">
      <alignment horizontal="center" vertical="center"/>
    </xf>
    <xf numFmtId="177" fontId="23" fillId="24" borderId="10" xfId="2" applyNumberFormat="1" applyFont="1" applyFill="1" applyBorder="1" applyAlignment="1">
      <alignment horizontal="center" vertical="center" shrinkToFit="1"/>
    </xf>
    <xf numFmtId="0" fontId="184" fillId="0" borderId="0" xfId="0" applyFont="1" applyAlignment="1">
      <alignment vertical="top" wrapText="1"/>
    </xf>
    <xf numFmtId="56" fontId="8" fillId="0" borderId="218" xfId="1" applyNumberFormat="1" applyBorder="1" applyAlignment="1" applyProtection="1">
      <alignment vertical="center" wrapText="1"/>
    </xf>
    <xf numFmtId="0" fontId="185" fillId="42" borderId="0" xfId="0" applyFont="1" applyFill="1" applyAlignment="1">
      <alignment vertical="top" wrapText="1"/>
    </xf>
    <xf numFmtId="0" fontId="0" fillId="42" borderId="0" xfId="0" applyFill="1">
      <alignment vertical="center"/>
    </xf>
    <xf numFmtId="0" fontId="187" fillId="42" borderId="0" xfId="0" applyFont="1" applyFill="1" applyAlignment="1">
      <alignment vertical="center" wrapText="1"/>
    </xf>
    <xf numFmtId="0" fontId="0" fillId="42" borderId="0" xfId="0" applyFill="1" applyAlignment="1">
      <alignment vertical="top" wrapText="1"/>
    </xf>
    <xf numFmtId="0" fontId="77" fillId="42" borderId="0" xfId="0" applyFont="1" applyFill="1" applyAlignment="1">
      <alignment vertical="top" wrapText="1"/>
    </xf>
    <xf numFmtId="0" fontId="188" fillId="42" borderId="0" xfId="0" applyFont="1" applyFill="1" applyAlignment="1">
      <alignment vertical="center" wrapText="1"/>
    </xf>
    <xf numFmtId="0" fontId="189" fillId="42" borderId="0" xfId="0" applyFont="1" applyFill="1" applyAlignment="1">
      <alignment vertical="center" wrapText="1"/>
    </xf>
    <xf numFmtId="0" fontId="190" fillId="42" borderId="0" xfId="0" applyFont="1" applyFill="1" applyAlignment="1">
      <alignment vertical="center" wrapText="1"/>
    </xf>
    <xf numFmtId="0" fontId="77" fillId="0" borderId="0" xfId="0" applyFont="1" applyAlignment="1">
      <alignment vertical="top" wrapText="1"/>
    </xf>
    <xf numFmtId="0" fontId="191" fillId="2" borderId="49" xfId="1" applyFont="1" applyFill="1" applyBorder="1" applyAlignment="1" applyProtection="1">
      <alignment horizontal="center" vertical="center" wrapText="1"/>
    </xf>
    <xf numFmtId="0" fontId="192" fillId="6" borderId="75" xfId="0" applyFont="1" applyFill="1" applyBorder="1">
      <alignment vertical="center"/>
    </xf>
    <xf numFmtId="0" fontId="192" fillId="6" borderId="0" xfId="0" applyFont="1" applyFill="1" applyAlignment="1">
      <alignment horizontal="left" vertical="center"/>
    </xf>
    <xf numFmtId="0" fontId="192" fillId="6" borderId="0" xfId="0" applyFont="1" applyFill="1">
      <alignment vertical="center"/>
    </xf>
    <xf numFmtId="176" fontId="192" fillId="6" borderId="0" xfId="0" applyNumberFormat="1" applyFont="1" applyFill="1" applyAlignment="1">
      <alignment horizontal="left" vertical="center"/>
    </xf>
    <xf numFmtId="183" fontId="192" fillId="6" borderId="0" xfId="0" applyNumberFormat="1" applyFont="1" applyFill="1" applyAlignment="1">
      <alignment horizontal="center" vertical="center"/>
    </xf>
    <xf numFmtId="0" fontId="192" fillId="6" borderId="75" xfId="0" applyFont="1" applyFill="1" applyBorder="1" applyAlignment="1">
      <alignment vertical="top"/>
    </xf>
    <xf numFmtId="0" fontId="192" fillId="6" borderId="0" xfId="0" applyFont="1" applyFill="1" applyAlignment="1">
      <alignment vertical="top"/>
    </xf>
    <xf numFmtId="14" fontId="192" fillId="6" borderId="0" xfId="0" applyNumberFormat="1" applyFont="1" applyFill="1" applyAlignment="1">
      <alignment horizontal="left" vertical="center"/>
    </xf>
    <xf numFmtId="14" fontId="192" fillId="0" borderId="0" xfId="0" applyNumberFormat="1" applyFont="1">
      <alignment vertical="center"/>
    </xf>
    <xf numFmtId="0" fontId="193" fillId="0" borderId="0" xfId="0" applyFont="1">
      <alignment vertical="center"/>
    </xf>
    <xf numFmtId="184" fontId="194" fillId="27" borderId="0" xfId="0" applyNumberFormat="1" applyFont="1" applyFill="1" applyAlignment="1">
      <alignment horizontal="center" vertical="center" wrapText="1"/>
    </xf>
    <xf numFmtId="180" fontId="51" fillId="13" borderId="220" xfId="17" applyNumberFormat="1" applyFont="1" applyFill="1" applyBorder="1" applyAlignment="1">
      <alignment horizontal="center" vertical="center"/>
    </xf>
    <xf numFmtId="0" fontId="8" fillId="0" borderId="224" xfId="1" applyBorder="1" applyAlignment="1" applyProtection="1">
      <alignment vertical="center"/>
    </xf>
    <xf numFmtId="3" fontId="144" fillId="27" borderId="0" xfId="0" applyNumberFormat="1" applyFont="1" applyFill="1">
      <alignment vertical="center"/>
    </xf>
    <xf numFmtId="0" fontId="158" fillId="42" borderId="0" xfId="1" applyFont="1" applyFill="1" applyAlignment="1" applyProtection="1">
      <alignment vertical="center"/>
    </xf>
    <xf numFmtId="0" fontId="192" fillId="6" borderId="0" xfId="0" applyFont="1" applyFill="1" applyAlignment="1">
      <alignment horizontal="left" vertical="center"/>
    </xf>
    <xf numFmtId="3" fontId="167" fillId="40" borderId="0" xfId="0" applyNumberFormat="1" applyFont="1" applyFill="1" applyBorder="1" applyAlignment="1">
      <alignment horizontal="right" vertical="center"/>
    </xf>
    <xf numFmtId="0" fontId="8" fillId="0" borderId="146" xfId="1" applyFill="1" applyBorder="1" applyAlignment="1" applyProtection="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8" fillId="39" borderId="153" xfId="1" applyFill="1" applyBorder="1" applyAlignment="1" applyProtection="1">
      <alignment horizontal="left" vertical="top"/>
    </xf>
    <xf numFmtId="0" fontId="6" fillId="39" borderId="186" xfId="2" applyFill="1" applyBorder="1" applyAlignment="1">
      <alignment horizontal="left" vertical="top"/>
    </xf>
    <xf numFmtId="0" fontId="38" fillId="0" borderId="0" xfId="17" applyFont="1">
      <alignment vertical="center"/>
    </xf>
    <xf numFmtId="0" fontId="95"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3"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3"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6" xfId="17" applyFont="1" applyBorder="1">
      <alignment vertical="center"/>
    </xf>
    <xf numFmtId="0" fontId="51" fillId="0" borderId="56" xfId="17" applyFont="1" applyBorder="1" applyAlignment="1">
      <alignment horizontal="right" vertical="center"/>
    </xf>
    <xf numFmtId="0" fontId="39" fillId="0" borderId="58" xfId="17" applyFont="1" applyBorder="1" applyAlignment="1">
      <alignment horizontal="center" vertical="center"/>
    </xf>
    <xf numFmtId="0" fontId="39" fillId="0" borderId="225"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26" xfId="17" applyFont="1" applyBorder="1" applyAlignment="1">
      <alignment horizontal="center" vertical="center" shrinkToFit="1"/>
    </xf>
    <xf numFmtId="0" fontId="51" fillId="0" borderId="59" xfId="17" applyFont="1" applyBorder="1" applyAlignment="1">
      <alignment vertical="center" shrinkToFit="1"/>
    </xf>
    <xf numFmtId="0" fontId="51" fillId="0" borderId="59" xfId="17" applyFont="1" applyBorder="1" applyAlignment="1">
      <alignment horizontal="center" vertical="center"/>
    </xf>
    <xf numFmtId="0" fontId="1" fillId="0" borderId="157" xfId="17" applyBorder="1" applyAlignment="1">
      <alignment horizontal="center" vertical="center" wrapText="1"/>
    </xf>
    <xf numFmtId="0" fontId="1" fillId="0" borderId="158" xfId="17" applyBorder="1" applyAlignment="1">
      <alignment horizontal="center" vertical="center"/>
    </xf>
    <xf numFmtId="0" fontId="13" fillId="0" borderId="160" xfId="2" applyFont="1" applyBorder="1" applyAlignment="1">
      <alignment horizontal="center" vertical="center" wrapText="1"/>
    </xf>
    <xf numFmtId="0" fontId="13" fillId="0" borderId="161" xfId="2" applyFont="1" applyBorder="1" applyAlignment="1">
      <alignment horizontal="center" vertical="center" wrapText="1"/>
    </xf>
    <xf numFmtId="0" fontId="13" fillId="0" borderId="162" xfId="2" applyFont="1" applyBorder="1" applyAlignment="1">
      <alignment horizontal="center" vertical="center" wrapText="1"/>
    </xf>
    <xf numFmtId="0" fontId="1" fillId="22" borderId="172" xfId="17" applyFill="1" applyBorder="1" applyAlignment="1">
      <alignment horizontal="center" vertical="center" wrapText="1"/>
    </xf>
    <xf numFmtId="14" fontId="1" fillId="22" borderId="174" xfId="17" applyNumberFormat="1" applyFill="1" applyBorder="1" applyAlignment="1">
      <alignment horizontal="center" vertical="center"/>
    </xf>
    <xf numFmtId="0" fontId="13" fillId="0" borderId="163" xfId="2" applyFont="1" applyBorder="1" applyAlignment="1">
      <alignment horizontal="center" vertical="center" wrapText="1"/>
    </xf>
    <xf numFmtId="0" fontId="13" fillId="0" borderId="164" xfId="2" applyFont="1" applyBorder="1" applyAlignment="1">
      <alignment horizontal="center" vertical="center" wrapText="1"/>
    </xf>
    <xf numFmtId="14" fontId="38" fillId="22" borderId="174" xfId="17" applyNumberFormat="1" applyFont="1" applyFill="1" applyBorder="1" applyAlignment="1">
      <alignment horizontal="center" vertical="center" wrapText="1"/>
    </xf>
    <xf numFmtId="0" fontId="38" fillId="22" borderId="172" xfId="17" applyFont="1" applyFill="1" applyBorder="1" applyAlignment="1">
      <alignment horizontal="center" vertical="center" wrapText="1"/>
    </xf>
    <xf numFmtId="14" fontId="38" fillId="22" borderId="174" xfId="17" applyNumberFormat="1" applyFont="1" applyFill="1" applyBorder="1" applyAlignment="1">
      <alignment horizontal="center" vertical="center"/>
    </xf>
    <xf numFmtId="0" fontId="13" fillId="0" borderId="162" xfId="2" applyFont="1" applyBorder="1" applyAlignment="1">
      <alignment horizontal="center" vertical="center"/>
    </xf>
    <xf numFmtId="0" fontId="51" fillId="22" borderId="172" xfId="17" applyFont="1" applyFill="1" applyBorder="1" applyAlignment="1">
      <alignment horizontal="center" vertical="center" wrapText="1"/>
    </xf>
    <xf numFmtId="14" fontId="120" fillId="22" borderId="174" xfId="17" applyNumberFormat="1" applyFont="1" applyFill="1" applyBorder="1" applyAlignment="1">
      <alignment horizontal="center" vertical="center" wrapText="1"/>
    </xf>
    <xf numFmtId="0" fontId="13" fillId="0" borderId="21" xfId="2" applyFont="1" applyBorder="1" applyAlignment="1">
      <alignment horizontal="center" vertical="center" wrapText="1"/>
    </xf>
    <xf numFmtId="0" fontId="1" fillId="22" borderId="170" xfId="17" applyFill="1" applyBorder="1" applyAlignment="1">
      <alignment horizontal="center" vertical="center" wrapText="1"/>
    </xf>
    <xf numFmtId="14" fontId="1" fillId="22" borderId="171"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3"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6" fillId="3" borderId="10" xfId="2" applyNumberFormat="1" applyFill="1" applyBorder="1" applyAlignment="1">
      <alignment horizontal="center" vertical="center" shrinkToFit="1"/>
    </xf>
    <xf numFmtId="177" fontId="1" fillId="22" borderId="43" xfId="2" applyNumberFormat="1" applyFont="1" applyFill="1" applyBorder="1" applyAlignment="1">
      <alignment horizontal="center" vertical="center" wrapText="1"/>
    </xf>
    <xf numFmtId="177" fontId="12" fillId="0" borderId="10" xfId="2" applyNumberFormat="1" applyFont="1" applyBorder="1" applyAlignment="1">
      <alignment horizontal="center" vertical="center" shrinkToFit="1"/>
    </xf>
    <xf numFmtId="177" fontId="6" fillId="22" borderId="60" xfId="2" applyNumberFormat="1" applyFill="1" applyBorder="1" applyAlignment="1">
      <alignment horizontal="center" vertical="center" shrinkToFit="1"/>
    </xf>
    <xf numFmtId="177" fontId="6" fillId="22" borderId="13" xfId="2" applyNumberFormat="1" applyFill="1" applyBorder="1" applyAlignment="1">
      <alignment horizontal="center" vertical="center" shrinkToFit="1"/>
    </xf>
    <xf numFmtId="177" fontId="6" fillId="22" borderId="15" xfId="2" applyNumberFormat="1" applyFill="1" applyBorder="1" applyAlignment="1">
      <alignment horizontal="center" vertical="center" shrinkToFit="1"/>
    </xf>
    <xf numFmtId="177" fontId="6" fillId="7" borderId="13" xfId="2" applyNumberFormat="1" applyFill="1" applyBorder="1" applyAlignment="1">
      <alignment horizontal="center" vertical="center" shrinkToFit="1"/>
    </xf>
    <xf numFmtId="177" fontId="6" fillId="6" borderId="13" xfId="2" applyNumberFormat="1" applyFill="1" applyBorder="1" applyAlignment="1">
      <alignment horizontal="center" vertical="center" shrinkToFit="1"/>
    </xf>
    <xf numFmtId="177" fontId="6" fillId="0" borderId="13" xfId="2" applyNumberFormat="1" applyBorder="1" applyAlignment="1">
      <alignment horizontal="center" vertical="center" shrinkToFit="1"/>
    </xf>
    <xf numFmtId="177" fontId="6" fillId="6" borderId="110" xfId="2" applyNumberFormat="1" applyFill="1" applyBorder="1" applyAlignment="1">
      <alignment horizontal="center" vertical="center" wrapTex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177" fontId="6" fillId="8"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10"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10"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2"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3"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4" fillId="22" borderId="0" xfId="0" applyFont="1" applyFill="1" applyAlignment="1">
      <alignment horizontal="center" vertical="center"/>
    </xf>
    <xf numFmtId="0" fontId="192" fillId="6" borderId="0" xfId="0" applyFont="1" applyFill="1" applyAlignment="1">
      <alignment horizontal="left" vertical="center"/>
    </xf>
    <xf numFmtId="0" fontId="144" fillId="43" borderId="0" xfId="0" applyFont="1" applyFill="1" applyBorder="1" applyAlignment="1">
      <alignment horizontal="left" vertical="center" shrinkToFit="1"/>
    </xf>
    <xf numFmtId="3" fontId="144" fillId="43" borderId="0" xfId="0" applyNumberFormat="1" applyFont="1" applyFill="1" applyBorder="1" applyAlignment="1">
      <alignment vertical="center" wrapText="1"/>
    </xf>
    <xf numFmtId="184" fontId="144" fillId="43" borderId="0" xfId="0" applyNumberFormat="1" applyFont="1" applyFill="1" applyAlignment="1">
      <alignment vertical="center" wrapText="1"/>
    </xf>
    <xf numFmtId="177" fontId="144" fillId="43" borderId="0" xfId="0" applyNumberFormat="1" applyFont="1" applyFill="1" applyBorder="1" applyAlignment="1">
      <alignment horizontal="right" vertical="center" wrapText="1"/>
    </xf>
    <xf numFmtId="184" fontId="145" fillId="43" borderId="0" xfId="0" applyNumberFormat="1" applyFont="1" applyFill="1" applyBorder="1" applyAlignment="1">
      <alignment horizontal="center" vertical="center" wrapText="1"/>
    </xf>
    <xf numFmtId="184" fontId="183" fillId="43" borderId="0" xfId="0" applyNumberFormat="1" applyFont="1" applyFill="1" applyAlignment="1">
      <alignment vertical="center" wrapText="1"/>
    </xf>
    <xf numFmtId="0" fontId="177" fillId="43" borderId="0" xfId="0" applyFont="1" applyFill="1" applyBorder="1" applyAlignment="1">
      <alignment horizontal="left" vertical="center"/>
    </xf>
    <xf numFmtId="3" fontId="150" fillId="43" borderId="0" xfId="0" applyNumberFormat="1" applyFont="1" applyFill="1">
      <alignment vertical="center"/>
    </xf>
    <xf numFmtId="177" fontId="178" fillId="43" borderId="0" xfId="0" applyNumberFormat="1" applyFont="1" applyFill="1" applyBorder="1" applyAlignment="1">
      <alignment vertical="center"/>
    </xf>
    <xf numFmtId="0" fontId="197" fillId="0" borderId="0" xfId="1" applyFont="1" applyAlignment="1" applyProtection="1">
      <alignment horizontal="left" vertical="top" wrapText="1"/>
    </xf>
    <xf numFmtId="0" fontId="77" fillId="22" borderId="0" xfId="0" applyFont="1" applyFill="1" applyAlignment="1">
      <alignment horizontal="center" vertical="center" wrapText="1"/>
    </xf>
    <xf numFmtId="0" fontId="105" fillId="44" borderId="144" xfId="0" applyFont="1" applyFill="1" applyBorder="1" applyAlignment="1">
      <alignment horizontal="center" vertical="center" wrapText="1"/>
    </xf>
    <xf numFmtId="0" fontId="21" fillId="0" borderId="0" xfId="0" applyFont="1" applyBorder="1" applyAlignment="1">
      <alignment horizontal="left" vertical="top" wrapText="1"/>
    </xf>
    <xf numFmtId="0" fontId="8" fillId="0" borderId="227" xfId="1" applyFill="1" applyBorder="1" applyAlignment="1" applyProtection="1">
      <alignment vertical="center"/>
    </xf>
    <xf numFmtId="0" fontId="160" fillId="22" borderId="172" xfId="17" applyFont="1" applyFill="1" applyBorder="1" applyAlignment="1">
      <alignment horizontal="center" vertical="center" wrapText="1"/>
    </xf>
    <xf numFmtId="14" fontId="160" fillId="22" borderId="174" xfId="17" applyNumberFormat="1" applyFont="1" applyFill="1" applyBorder="1" applyAlignment="1">
      <alignment horizontal="center" vertical="center" wrapText="1"/>
    </xf>
    <xf numFmtId="0" fontId="13" fillId="24" borderId="212" xfId="2" applyFont="1" applyFill="1" applyBorder="1" applyAlignment="1">
      <alignment horizontal="left" vertical="center"/>
    </xf>
    <xf numFmtId="0" fontId="13" fillId="45" borderId="212" xfId="2" applyFont="1" applyFill="1" applyBorder="1" applyAlignment="1">
      <alignment horizontal="left" vertical="center"/>
    </xf>
    <xf numFmtId="0" fontId="13" fillId="46" borderId="212" xfId="2" applyFont="1" applyFill="1" applyBorder="1" applyAlignment="1">
      <alignment horizontal="left" vertical="center"/>
    </xf>
    <xf numFmtId="0" fontId="13" fillId="47" borderId="212" xfId="2" applyFont="1" applyFill="1" applyBorder="1" applyAlignment="1">
      <alignment horizontal="left" vertical="center"/>
    </xf>
    <xf numFmtId="0" fontId="13" fillId="48" borderId="212" xfId="2" applyFont="1" applyFill="1" applyBorder="1" applyAlignment="1">
      <alignment horizontal="left" vertical="center"/>
    </xf>
    <xf numFmtId="14" fontId="120" fillId="24" borderId="174" xfId="17" applyNumberFormat="1" applyFont="1" applyFill="1" applyBorder="1" applyAlignment="1">
      <alignment horizontal="center" vertical="center"/>
    </xf>
    <xf numFmtId="0" fontId="120" fillId="24" borderId="172" xfId="17" applyFont="1" applyFill="1" applyBorder="1" applyAlignment="1">
      <alignment horizontal="center" vertical="center" wrapText="1"/>
    </xf>
    <xf numFmtId="0" fontId="160" fillId="24" borderId="172" xfId="17" applyFont="1" applyFill="1" applyBorder="1" applyAlignment="1">
      <alignment horizontal="center" vertical="center" wrapText="1"/>
    </xf>
    <xf numFmtId="0" fontId="112" fillId="24" borderId="198" xfId="2" applyFont="1" applyFill="1" applyBorder="1" applyAlignment="1">
      <alignment horizontal="center" vertical="center" wrapText="1"/>
    </xf>
    <xf numFmtId="0" fontId="112" fillId="24" borderId="202" xfId="2" applyFont="1" applyFill="1" applyBorder="1" applyAlignment="1">
      <alignment horizontal="center" vertical="center" wrapText="1"/>
    </xf>
    <xf numFmtId="0" fontId="6" fillId="0" borderId="75" xfId="0" applyFont="1" applyBorder="1" applyAlignment="1">
      <alignment horizontal="left" vertical="center"/>
    </xf>
    <xf numFmtId="0" fontId="6" fillId="0" borderId="0" xfId="0" applyFont="1" applyBorder="1" applyAlignment="1">
      <alignment horizontal="left" vertical="center"/>
    </xf>
    <xf numFmtId="0" fontId="6" fillId="0" borderId="77" xfId="0" applyFont="1" applyBorder="1" applyAlignment="1">
      <alignment horizontal="left" vertical="center"/>
    </xf>
    <xf numFmtId="0" fontId="192" fillId="6" borderId="0" xfId="0" applyFont="1" applyFill="1" applyAlignment="1">
      <alignment horizontal="left" vertical="center" wrapText="1"/>
    </xf>
    <xf numFmtId="0" fontId="192" fillId="6" borderId="77" xfId="0" applyFont="1" applyFill="1" applyBorder="1" applyAlignment="1">
      <alignment horizontal="left" vertical="center" wrapText="1"/>
    </xf>
    <xf numFmtId="0" fontId="192" fillId="6" borderId="0" xfId="0" applyFont="1" applyFill="1" applyAlignment="1">
      <alignment horizontal="left" vertical="center"/>
    </xf>
    <xf numFmtId="0" fontId="192" fillId="6" borderId="0" xfId="0" applyFont="1" applyFill="1" applyAlignment="1">
      <alignment horizontal="left" vertical="top" wrapText="1"/>
    </xf>
    <xf numFmtId="0" fontId="8" fillId="0" borderId="0" xfId="1" applyAlignment="1" applyProtection="1">
      <alignment horizontal="center" vertical="center" wrapText="1"/>
    </xf>
    <xf numFmtId="0" fontId="90" fillId="0" borderId="0" xfId="0" applyFont="1" applyAlignment="1">
      <alignment horizontal="left" vertical="center" wrapText="1"/>
    </xf>
    <xf numFmtId="0" fontId="86" fillId="0" borderId="0" xfId="0" applyFont="1" applyAlignment="1">
      <alignment horizontal="left" vertical="center" wrapText="1"/>
    </xf>
    <xf numFmtId="0" fontId="89" fillId="0" borderId="0" xfId="0" applyFont="1" applyBorder="1" applyAlignment="1">
      <alignment horizontal="left" vertical="center" wrapText="1"/>
    </xf>
    <xf numFmtId="0" fontId="87" fillId="0" borderId="0" xfId="0" applyFont="1" applyBorder="1" applyAlignment="1">
      <alignment horizontal="left" vertical="center" wrapText="1"/>
    </xf>
    <xf numFmtId="0" fontId="90" fillId="0" borderId="0" xfId="0" applyFont="1" applyAlignment="1">
      <alignment horizontal="left" vertical="top" wrapText="1"/>
    </xf>
    <xf numFmtId="0" fontId="86" fillId="0" borderId="0" xfId="0" applyFont="1" applyAlignment="1">
      <alignment horizontal="left" vertical="top" wrapText="1"/>
    </xf>
    <xf numFmtId="0" fontId="186" fillId="42" borderId="0" xfId="0" applyFont="1" applyFill="1" applyAlignment="1">
      <alignment horizontal="left" vertical="center" wrapText="1"/>
    </xf>
    <xf numFmtId="0" fontId="187" fillId="42" borderId="0" xfId="0" applyFont="1" applyFill="1" applyAlignment="1">
      <alignment horizontal="left" vertical="center" wrapText="1"/>
    </xf>
    <xf numFmtId="0" fontId="185" fillId="42" borderId="0" xfId="0" applyFont="1" applyFill="1" applyAlignment="1">
      <alignment horizontal="center" vertical="top" wrapText="1"/>
    </xf>
    <xf numFmtId="0" fontId="199" fillId="0" borderId="0" xfId="0" applyFont="1" applyAlignment="1">
      <alignment horizontal="left" vertical="center" wrapText="1"/>
    </xf>
    <xf numFmtId="0" fontId="198" fillId="0" borderId="0" xfId="0" applyFont="1" applyAlignment="1">
      <alignment horizontal="left" vertical="center" wrapText="1"/>
    </xf>
    <xf numFmtId="0" fontId="200" fillId="0" borderId="0" xfId="0" applyFont="1" applyAlignment="1">
      <alignment horizontal="left" vertical="center"/>
    </xf>
    <xf numFmtId="0" fontId="201" fillId="0" borderId="0" xfId="0" applyFont="1" applyAlignment="1">
      <alignment horizontal="left" vertical="top" wrapText="1"/>
    </xf>
    <xf numFmtId="0" fontId="61" fillId="14" borderId="65" xfId="17" applyFont="1" applyFill="1" applyBorder="1" applyAlignment="1">
      <alignment horizontal="right" vertical="center" wrapText="1"/>
    </xf>
    <xf numFmtId="0" fontId="62" fillId="14" borderId="65" xfId="0" applyFont="1" applyFill="1" applyBorder="1" applyAlignment="1">
      <alignment horizontal="right" vertical="center"/>
    </xf>
    <xf numFmtId="0" fontId="0" fillId="14" borderId="65" xfId="0" applyFill="1" applyBorder="1" applyAlignment="1">
      <alignment horizontal="right" vertical="center"/>
    </xf>
    <xf numFmtId="180" fontId="61" fillId="14" borderId="65" xfId="17" applyNumberFormat="1" applyFont="1" applyFill="1" applyBorder="1" applyAlignment="1">
      <alignment horizontal="center" vertical="center" wrapText="1"/>
    </xf>
    <xf numFmtId="180" fontId="0" fillId="14" borderId="65" xfId="0" applyNumberFormat="1" applyFill="1" applyBorder="1" applyAlignment="1">
      <alignment horizontal="center" vertical="center" wrapText="1"/>
    </xf>
    <xf numFmtId="0" fontId="63" fillId="15" borderId="66" xfId="17" applyFont="1" applyFill="1" applyBorder="1" applyAlignment="1">
      <alignment horizontal="center" vertical="center" wrapText="1"/>
    </xf>
    <xf numFmtId="0" fontId="64" fillId="15" borderId="66" xfId="0" applyFont="1" applyFill="1" applyBorder="1" applyAlignment="1">
      <alignment horizontal="center" vertical="center"/>
    </xf>
    <xf numFmtId="0" fontId="63" fillId="11" borderId="66" xfId="0" applyFont="1" applyFill="1" applyBorder="1" applyAlignment="1">
      <alignment horizontal="center" vertical="center"/>
    </xf>
    <xf numFmtId="0" fontId="66" fillId="11" borderId="66" xfId="0" applyFont="1" applyFill="1" applyBorder="1" applyAlignment="1">
      <alignment horizontal="center" vertical="center"/>
    </xf>
    <xf numFmtId="0" fontId="68" fillId="21" borderId="128" xfId="16" applyFont="1" applyFill="1" applyBorder="1" applyAlignment="1">
      <alignment horizontal="center" vertical="center"/>
    </xf>
    <xf numFmtId="0" fontId="68" fillId="21" borderId="133" xfId="16" applyFont="1" applyFill="1" applyBorder="1" applyAlignment="1">
      <alignment horizontal="center" vertical="center"/>
    </xf>
    <xf numFmtId="0" fontId="68" fillId="21" borderId="135" xfId="16" applyFont="1" applyFill="1" applyBorder="1" applyAlignment="1">
      <alignment horizontal="center" vertical="center"/>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31" xfId="16" applyFont="1" applyFill="1" applyBorder="1" applyAlignment="1">
      <alignment vertical="center" wrapText="1"/>
    </xf>
    <xf numFmtId="0" fontId="69" fillId="2" borderId="107" xfId="16" applyFont="1" applyFill="1" applyBorder="1" applyAlignment="1">
      <alignment vertical="center" wrapText="1"/>
    </xf>
    <xf numFmtId="0" fontId="69" fillId="2" borderId="0" xfId="16" applyFont="1" applyFill="1" applyAlignment="1">
      <alignment vertical="center" wrapText="1"/>
    </xf>
    <xf numFmtId="0" fontId="69" fillId="2" borderId="108"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38" xfId="16" applyFont="1" applyFill="1" applyBorder="1" applyAlignment="1">
      <alignment vertical="center" wrapText="1"/>
    </xf>
    <xf numFmtId="0" fontId="69" fillId="2" borderId="129" xfId="16" applyFont="1" applyFill="1" applyBorder="1" applyAlignment="1">
      <alignment horizontal="left" vertical="top" wrapText="1"/>
    </xf>
    <xf numFmtId="0" fontId="69" fillId="2" borderId="130" xfId="16" applyFont="1" applyFill="1" applyBorder="1" applyAlignment="1">
      <alignment horizontal="left" vertical="top" wrapText="1"/>
    </xf>
    <xf numFmtId="0" fontId="69" fillId="2" borderId="132" xfId="16" applyFont="1" applyFill="1" applyBorder="1" applyAlignment="1">
      <alignment horizontal="left" vertical="top" wrapText="1"/>
    </xf>
    <xf numFmtId="0" fontId="69" fillId="2" borderId="107" xfId="16" applyFont="1" applyFill="1" applyBorder="1" applyAlignment="1">
      <alignment horizontal="left" vertical="top" wrapText="1"/>
    </xf>
    <xf numFmtId="0" fontId="69" fillId="2" borderId="0" xfId="16" applyFont="1" applyFill="1" applyAlignment="1">
      <alignment horizontal="left" vertical="top" wrapText="1"/>
    </xf>
    <xf numFmtId="0" fontId="69" fillId="2" borderId="134" xfId="16" applyFont="1" applyFill="1" applyBorder="1" applyAlignment="1">
      <alignment horizontal="left" vertical="top" wrapText="1"/>
    </xf>
    <xf numFmtId="0" fontId="69" fillId="2" borderId="136" xfId="16" applyFont="1" applyFill="1" applyBorder="1" applyAlignment="1">
      <alignment horizontal="left" vertical="top" wrapText="1"/>
    </xf>
    <xf numFmtId="0" fontId="69" fillId="2" borderId="137" xfId="16" applyFont="1" applyFill="1" applyBorder="1" applyAlignment="1">
      <alignment horizontal="left" vertical="top" wrapText="1"/>
    </xf>
    <xf numFmtId="0" fontId="69" fillId="2" borderId="139" xfId="16" applyFont="1" applyFill="1" applyBorder="1" applyAlignment="1">
      <alignment horizontal="left" vertical="top" wrapText="1"/>
    </xf>
    <xf numFmtId="0" fontId="10" fillId="7" borderId="16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10" fillId="7" borderId="166" xfId="17" applyFont="1" applyFill="1" applyBorder="1" applyAlignment="1">
      <alignment horizontal="left" vertical="center" wrapText="1"/>
    </xf>
    <xf numFmtId="0" fontId="10" fillId="22" borderId="168" xfId="2" applyFont="1" applyFill="1" applyBorder="1" applyAlignment="1">
      <alignment horizontal="left" vertical="top" wrapText="1"/>
    </xf>
    <xf numFmtId="0" fontId="10" fillId="22" borderId="169" xfId="2" applyFont="1" applyFill="1" applyBorder="1" applyAlignment="1">
      <alignment horizontal="left" vertical="top" wrapText="1"/>
    </xf>
    <xf numFmtId="0" fontId="7" fillId="6" borderId="41" xfId="17" applyFont="1" applyFill="1" applyBorder="1" applyAlignment="1">
      <alignment horizontal="center" vertical="center" wrapText="1"/>
    </xf>
    <xf numFmtId="0" fontId="84" fillId="31" borderId="79" xfId="17" applyFont="1" applyFill="1" applyBorder="1" applyAlignment="1">
      <alignment horizontal="center" vertical="center" wrapText="1"/>
    </xf>
    <xf numFmtId="0" fontId="59" fillId="18" borderId="79" xfId="17" applyFont="1" applyFill="1" applyBorder="1" applyAlignment="1">
      <alignment horizontal="center" vertical="center" wrapText="1"/>
    </xf>
    <xf numFmtId="0" fontId="0" fillId="18" borderId="79" xfId="0"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0" fontId="69" fillId="3" borderId="82" xfId="17" applyFont="1" applyFill="1" applyBorder="1" applyAlignment="1">
      <alignment horizontal="center" vertical="center" wrapText="1"/>
    </xf>
    <xf numFmtId="180" fontId="61" fillId="3" borderId="80" xfId="17" applyNumberFormat="1" applyFont="1" applyFill="1" applyBorder="1" applyAlignment="1">
      <alignment horizontal="center" vertical="center" wrapText="1"/>
    </xf>
    <xf numFmtId="180" fontId="61" fillId="3" borderId="82" xfId="17" applyNumberFormat="1" applyFont="1" applyFill="1" applyBorder="1" applyAlignment="1">
      <alignment horizontal="center" vertical="center" wrapText="1"/>
    </xf>
    <xf numFmtId="0" fontId="13" fillId="22" borderId="221" xfId="2" applyFont="1" applyFill="1" applyBorder="1" applyAlignment="1">
      <alignment horizontal="left" vertical="top" wrapText="1"/>
    </xf>
    <xf numFmtId="0" fontId="13" fillId="22" borderId="222" xfId="2" applyFont="1" applyFill="1" applyBorder="1" applyAlignment="1">
      <alignment horizontal="left" vertical="top" wrapText="1"/>
    </xf>
    <xf numFmtId="0" fontId="13" fillId="22" borderId="223" xfId="2" applyFont="1" applyFill="1" applyBorder="1" applyAlignment="1">
      <alignment horizontal="left" vertical="top" wrapText="1"/>
    </xf>
    <xf numFmtId="0" fontId="10" fillId="22" borderId="221" xfId="2" applyFont="1" applyFill="1" applyBorder="1" applyAlignment="1">
      <alignment horizontal="left" vertical="top" wrapText="1"/>
    </xf>
    <xf numFmtId="0" fontId="10" fillId="22" borderId="222" xfId="2" applyFont="1" applyFill="1" applyBorder="1" applyAlignment="1">
      <alignment horizontal="left" vertical="top" wrapText="1"/>
    </xf>
    <xf numFmtId="0" fontId="10" fillId="22" borderId="223" xfId="2" applyFont="1" applyFill="1" applyBorder="1" applyAlignment="1">
      <alignment horizontal="left" vertical="top" wrapText="1"/>
    </xf>
    <xf numFmtId="0" fontId="126" fillId="24" borderId="221" xfId="2" applyFont="1" applyFill="1" applyBorder="1" applyAlignment="1">
      <alignment horizontal="left" vertical="top" wrapText="1"/>
    </xf>
    <xf numFmtId="0" fontId="126" fillId="24" borderId="222" xfId="2" applyFont="1" applyFill="1" applyBorder="1" applyAlignment="1">
      <alignment horizontal="left" vertical="top" wrapText="1"/>
    </xf>
    <xf numFmtId="0" fontId="126" fillId="24" borderId="223" xfId="2" applyFont="1" applyFill="1" applyBorder="1" applyAlignment="1">
      <alignment horizontal="left" vertical="top" wrapText="1"/>
    </xf>
    <xf numFmtId="0" fontId="126" fillId="22" borderId="221" xfId="2" applyFont="1" applyFill="1" applyBorder="1" applyAlignment="1">
      <alignment horizontal="left" vertical="top" wrapText="1"/>
    </xf>
    <xf numFmtId="0" fontId="126" fillId="22" borderId="222" xfId="2" applyFont="1" applyFill="1" applyBorder="1" applyAlignment="1">
      <alignment horizontal="left" vertical="top" wrapText="1"/>
    </xf>
    <xf numFmtId="0" fontId="126" fillId="22" borderId="223" xfId="2" applyFont="1" applyFill="1" applyBorder="1" applyAlignment="1">
      <alignment horizontal="left" vertical="top" wrapText="1"/>
    </xf>
    <xf numFmtId="0" fontId="13" fillId="24" borderId="221" xfId="2" applyFont="1" applyFill="1" applyBorder="1" applyAlignment="1">
      <alignment horizontal="left" vertical="top" wrapText="1"/>
    </xf>
    <xf numFmtId="0" fontId="13" fillId="24" borderId="222" xfId="2" applyFont="1" applyFill="1" applyBorder="1" applyAlignment="1">
      <alignment horizontal="left" vertical="top" wrapText="1"/>
    </xf>
    <xf numFmtId="0" fontId="13" fillId="24" borderId="223" xfId="2" applyFont="1" applyFill="1" applyBorder="1" applyAlignment="1">
      <alignment horizontal="left" vertical="top" wrapText="1"/>
    </xf>
    <xf numFmtId="0" fontId="51" fillId="22" borderId="221" xfId="17" applyFont="1" applyFill="1" applyBorder="1" applyAlignment="1">
      <alignment horizontal="left" vertical="top" wrapText="1"/>
    </xf>
    <xf numFmtId="0" fontId="51" fillId="22" borderId="222" xfId="17" applyFont="1" applyFill="1" applyBorder="1" applyAlignment="1">
      <alignment horizontal="left" vertical="top" wrapText="1"/>
    </xf>
    <xf numFmtId="0" fontId="51" fillId="22" borderId="223" xfId="17" applyFont="1" applyFill="1" applyBorder="1" applyAlignment="1">
      <alignment horizontal="left" vertical="top" wrapText="1"/>
    </xf>
    <xf numFmtId="0" fontId="38" fillId="22" borderId="221" xfId="17" applyFont="1" applyFill="1" applyBorder="1" applyAlignment="1">
      <alignment horizontal="left" vertical="top" wrapText="1"/>
    </xf>
    <xf numFmtId="0" fontId="38" fillId="22" borderId="222" xfId="17" applyFont="1" applyFill="1" applyBorder="1" applyAlignment="1">
      <alignment horizontal="left" vertical="top" wrapText="1"/>
    </xf>
    <xf numFmtId="0" fontId="38" fillId="22" borderId="223" xfId="17" applyFont="1" applyFill="1" applyBorder="1" applyAlignment="1">
      <alignment horizontal="left" vertical="top" wrapText="1"/>
    </xf>
    <xf numFmtId="0" fontId="152" fillId="22" borderId="221" xfId="17" applyFont="1" applyFill="1" applyBorder="1" applyAlignment="1">
      <alignment horizontal="left" vertical="top" wrapText="1"/>
    </xf>
    <xf numFmtId="0" fontId="38" fillId="12" borderId="91" xfId="18" applyFont="1" applyFill="1" applyBorder="1" applyAlignment="1">
      <alignment horizontal="center" vertical="center"/>
    </xf>
    <xf numFmtId="0" fontId="38" fillId="12" borderId="92" xfId="18" applyFont="1" applyFill="1" applyBorder="1" applyAlignment="1">
      <alignment horizontal="center" vertical="center"/>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12" fillId="0" borderId="152" xfId="17" applyFont="1" applyBorder="1" applyAlignment="1">
      <alignment horizontal="center" vertical="center" wrapText="1"/>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56" fillId="0" borderId="156" xfId="17" applyFont="1" applyBorder="1" applyAlignment="1">
      <alignment horizontal="center" vertical="center"/>
    </xf>
    <xf numFmtId="0" fontId="38" fillId="22" borderId="173" xfId="17" applyFont="1" applyFill="1" applyBorder="1" applyAlignment="1">
      <alignment horizontal="left" vertical="top" wrapText="1"/>
    </xf>
    <xf numFmtId="0" fontId="38" fillId="22" borderId="172" xfId="17" applyFont="1" applyFill="1" applyBorder="1" applyAlignment="1">
      <alignment horizontal="left" vertical="top" wrapText="1"/>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51" fillId="0" borderId="57" xfId="17" applyFont="1"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1" fillId="0" borderId="85" xfId="17" applyBorder="1" applyAlignment="1">
      <alignment horizontal="center" vertical="center"/>
    </xf>
    <xf numFmtId="0" fontId="39" fillId="0" borderId="86" xfId="17" applyFont="1" applyBorder="1" applyAlignment="1">
      <alignment horizontal="center" vertical="center" wrapText="1"/>
    </xf>
    <xf numFmtId="0" fontId="39" fillId="0" borderId="51" xfId="17" applyFont="1" applyBorder="1" applyAlignment="1">
      <alignment horizontal="center" vertical="center" wrapText="1"/>
    </xf>
    <xf numFmtId="0" fontId="35" fillId="19" borderId="0" xfId="17" applyFont="1" applyFill="1" applyAlignment="1">
      <alignment horizontal="center" vertical="center"/>
    </xf>
    <xf numFmtId="179" fontId="11" fillId="0" borderId="87" xfId="17" applyNumberFormat="1" applyFont="1" applyBorder="1" applyAlignment="1">
      <alignment horizontal="center" vertical="center" shrinkToFit="1"/>
    </xf>
    <xf numFmtId="179" fontId="11" fillId="0" borderId="88" xfId="17" applyNumberFormat="1" applyFont="1" applyBorder="1" applyAlignment="1">
      <alignment horizontal="center" vertical="center" shrinkToFit="1"/>
    </xf>
    <xf numFmtId="0" fontId="49" fillId="0" borderId="89" xfId="17" applyFont="1" applyBorder="1" applyAlignment="1">
      <alignment horizontal="center" vertical="center"/>
    </xf>
    <xf numFmtId="0" fontId="49" fillId="0" borderId="90" xfId="17" applyFont="1" applyBorder="1" applyAlignment="1">
      <alignment horizontal="center" vertical="center"/>
    </xf>
    <xf numFmtId="0" fontId="38" fillId="24" borderId="221" xfId="17" applyFont="1" applyFill="1" applyBorder="1" applyAlignment="1">
      <alignment horizontal="left" vertical="top" wrapText="1"/>
    </xf>
    <xf numFmtId="0" fontId="38" fillId="24" borderId="222" xfId="17" applyFont="1" applyFill="1" applyBorder="1" applyAlignment="1">
      <alignment horizontal="left" vertical="top" wrapText="1"/>
    </xf>
    <xf numFmtId="0" fontId="38" fillId="24" borderId="223" xfId="17" applyFont="1" applyFill="1" applyBorder="1" applyAlignment="1">
      <alignment horizontal="left" vertical="top" wrapText="1"/>
    </xf>
    <xf numFmtId="0" fontId="151" fillId="28" borderId="0" xfId="0" applyFont="1" applyFill="1" applyAlignment="1">
      <alignment horizontal="left" vertical="center" wrapText="1"/>
    </xf>
    <xf numFmtId="0" fontId="146" fillId="26" borderId="0" xfId="0" applyFont="1" applyFill="1" applyAlignment="1">
      <alignment horizontal="left" vertical="center"/>
    </xf>
    <xf numFmtId="0" fontId="147"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21" fillId="33" borderId="0" xfId="0" applyFont="1" applyFill="1" applyAlignment="1">
      <alignment horizontal="center" vertical="top" wrapText="1"/>
    </xf>
    <xf numFmtId="0" fontId="108" fillId="33" borderId="0" xfId="0" applyFont="1" applyFill="1" applyAlignment="1">
      <alignment horizontal="center" vertical="top" wrapText="1"/>
    </xf>
    <xf numFmtId="0" fontId="74" fillId="27" borderId="0" xfId="0" applyFont="1" applyFill="1" applyAlignment="1">
      <alignment horizontal="left" vertical="top" wrapText="1"/>
    </xf>
    <xf numFmtId="0" fontId="164" fillId="37" borderId="0" xfId="0" applyFont="1" applyFill="1" applyAlignment="1">
      <alignment horizontal="left" vertical="top" wrapText="1"/>
    </xf>
    <xf numFmtId="0" fontId="141" fillId="37" borderId="0" xfId="0" applyFont="1" applyFill="1" applyAlignment="1">
      <alignment horizontal="left" vertical="top" wrapText="1"/>
    </xf>
    <xf numFmtId="0" fontId="18" fillId="37" borderId="0" xfId="0" applyFont="1" applyFill="1" applyAlignment="1">
      <alignment horizontal="center" vertical="center"/>
    </xf>
    <xf numFmtId="0" fontId="121" fillId="37" borderId="0" xfId="0" applyFont="1" applyFill="1" applyAlignment="1">
      <alignment horizontal="center" vertical="center"/>
    </xf>
    <xf numFmtId="0" fontId="176" fillId="27" borderId="0" xfId="0" applyFont="1" applyFill="1" applyAlignment="1">
      <alignment horizontal="center" vertical="top" wrapText="1"/>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7"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26" xfId="0" applyFont="1" applyFill="1" applyBorder="1" applyAlignment="1">
      <alignment horizontal="left" vertical="center"/>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0" fillId="25" borderId="121" xfId="0" applyFont="1" applyFill="1" applyBorder="1" applyAlignment="1">
      <alignment horizontal="left" vertical="center"/>
    </xf>
    <xf numFmtId="0" fontId="82" fillId="0" borderId="116" xfId="0" applyFont="1" applyBorder="1" applyAlignment="1">
      <alignment horizontal="justify" vertical="center" wrapText="1"/>
    </xf>
    <xf numFmtId="0" fontId="82" fillId="0" borderId="117" xfId="0" applyFont="1" applyBorder="1" applyAlignment="1">
      <alignment horizontal="justify" vertical="center" wrapText="1"/>
    </xf>
    <xf numFmtId="0" fontId="80" fillId="0" borderId="116" xfId="0" applyFont="1" applyBorder="1" applyAlignment="1">
      <alignment horizontal="justify" vertical="center" wrapText="1"/>
    </xf>
    <xf numFmtId="0" fontId="80" fillId="0" borderId="117" xfId="0" applyFont="1" applyBorder="1" applyAlignment="1">
      <alignment horizontal="justify" vertical="center" wrapText="1"/>
    </xf>
    <xf numFmtId="0" fontId="161" fillId="22" borderId="0" xfId="0" applyFont="1" applyFill="1" applyAlignment="1">
      <alignment horizontal="left" vertical="top" wrapText="1"/>
    </xf>
    <xf numFmtId="0" fontId="80" fillId="22" borderId="118" xfId="0" applyFont="1" applyFill="1" applyBorder="1" applyAlignment="1">
      <alignment horizontal="left" vertical="center"/>
    </xf>
    <xf numFmtId="0" fontId="80" fillId="0" borderId="118" xfId="0" applyFont="1" applyBorder="1" applyAlignment="1">
      <alignment horizontal="left" vertical="center"/>
    </xf>
    <xf numFmtId="0" fontId="108" fillId="34" borderId="0" xfId="0" applyFont="1" applyFill="1" applyAlignment="1">
      <alignment horizontal="left" vertical="center" wrapText="1"/>
    </xf>
    <xf numFmtId="0" fontId="110" fillId="26" borderId="119" xfId="0" applyFont="1" applyFill="1" applyBorder="1" applyAlignment="1">
      <alignment horizontal="left" vertical="center"/>
    </xf>
    <xf numFmtId="0" fontId="110" fillId="26" borderId="120" xfId="0" applyFont="1" applyFill="1" applyBorder="1" applyAlignment="1">
      <alignment horizontal="left" vertical="center"/>
    </xf>
    <xf numFmtId="0" fontId="110" fillId="26" borderId="121" xfId="0" applyFont="1" applyFill="1" applyBorder="1" applyAlignment="1">
      <alignment horizontal="left" vertical="center"/>
    </xf>
    <xf numFmtId="0" fontId="107" fillId="22" borderId="0" xfId="0" applyFont="1" applyFill="1" applyAlignment="1">
      <alignment horizontal="left" vertical="center"/>
    </xf>
    <xf numFmtId="14" fontId="29" fillId="24" borderId="46"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207"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3" xfId="1" applyNumberFormat="1" applyFont="1" applyFill="1" applyBorder="1" applyAlignment="1" applyProtection="1">
      <alignment horizontal="center" vertical="center" wrapText="1"/>
    </xf>
    <xf numFmtId="14" fontId="19" fillId="3" borderId="46" xfId="2" applyNumberFormat="1" applyFont="1" applyFill="1" applyBorder="1" applyAlignment="1">
      <alignment horizontal="center" vertical="center" shrinkToFit="1"/>
    </xf>
    <xf numFmtId="14" fontId="19" fillId="3" borderId="3" xfId="2" applyNumberFormat="1" applyFont="1" applyFill="1" applyBorder="1" applyAlignment="1">
      <alignment horizontal="center" vertical="center" shrinkToFit="1"/>
    </xf>
    <xf numFmtId="56" fontId="21" fillId="3" borderId="46" xfId="2" applyNumberFormat="1" applyFont="1" applyFill="1" applyBorder="1" applyAlignment="1">
      <alignment horizontal="center" vertical="center" wrapText="1"/>
    </xf>
    <xf numFmtId="56" fontId="21" fillId="3" borderId="3" xfId="2" applyNumberFormat="1" applyFont="1" applyFill="1" applyBorder="1" applyAlignment="1">
      <alignment horizontal="center" vertical="center" wrapText="1"/>
    </xf>
    <xf numFmtId="56" fontId="21" fillId="24" borderId="46"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8" xfId="2" applyNumberFormat="1" applyFont="1" applyFill="1" applyBorder="1" applyAlignment="1">
      <alignment horizontal="center" vertical="center" wrapText="1"/>
    </xf>
    <xf numFmtId="14" fontId="21" fillId="24" borderId="199" xfId="1" applyNumberFormat="1" applyFont="1" applyFill="1" applyBorder="1" applyAlignment="1" applyProtection="1">
      <alignment horizontal="center" vertical="center" wrapText="1"/>
    </xf>
    <xf numFmtId="0" fontId="21" fillId="24" borderId="199" xfId="2" applyFont="1" applyFill="1" applyBorder="1" applyAlignment="1">
      <alignment horizontal="center" vertical="center"/>
    </xf>
    <xf numFmtId="0" fontId="21" fillId="24" borderId="204" xfId="2" applyFont="1" applyFill="1" applyBorder="1" applyAlignment="1">
      <alignment horizontal="center" vertical="center"/>
    </xf>
    <xf numFmtId="0" fontId="21" fillId="24" borderId="208" xfId="2" applyFont="1" applyFill="1" applyBorder="1" applyAlignment="1">
      <alignment horizontal="center" vertical="center"/>
    </xf>
    <xf numFmtId="14" fontId="21" fillId="24" borderId="46" xfId="2" applyNumberFormat="1" applyFont="1" applyFill="1" applyBorder="1" applyAlignment="1">
      <alignment horizontal="center" vertical="center" shrinkToFit="1"/>
    </xf>
    <xf numFmtId="14" fontId="21" fillId="24" borderId="2" xfId="2" applyNumberFormat="1" applyFont="1" applyFill="1" applyBorder="1" applyAlignment="1">
      <alignment horizontal="center" vertical="center" shrinkToFit="1"/>
    </xf>
    <xf numFmtId="14" fontId="21" fillId="24" borderId="207" xfId="2" applyNumberFormat="1" applyFont="1" applyFill="1" applyBorder="1" applyAlignment="1">
      <alignment horizontal="center" vertical="center" shrinkToFit="1"/>
    </xf>
    <xf numFmtId="56" fontId="111" fillId="24" borderId="46" xfId="1" applyNumberFormat="1" applyFont="1" applyFill="1" applyBorder="1" applyAlignment="1" applyProtection="1">
      <alignment horizontal="center" vertical="center" wrapText="1"/>
    </xf>
    <xf numFmtId="56" fontId="111" fillId="24" borderId="2" xfId="1" applyNumberFormat="1" applyFont="1" applyFill="1" applyBorder="1" applyAlignment="1" applyProtection="1">
      <alignment horizontal="center" vertical="center" wrapText="1"/>
    </xf>
    <xf numFmtId="56" fontId="111" fillId="24" borderId="3" xfId="1" applyNumberFormat="1" applyFont="1" applyFill="1" applyBorder="1" applyAlignment="1" applyProtection="1">
      <alignment horizontal="center" vertical="center" wrapText="1"/>
    </xf>
    <xf numFmtId="14" fontId="21" fillId="24" borderId="181" xfId="1" applyNumberFormat="1" applyFont="1" applyFill="1" applyBorder="1" applyAlignment="1" applyProtection="1">
      <alignment horizontal="center" vertical="center" wrapText="1" shrinkToFit="1"/>
    </xf>
    <xf numFmtId="14" fontId="21" fillId="24" borderId="179" xfId="1" applyNumberFormat="1" applyFont="1" applyFill="1" applyBorder="1" applyAlignment="1" applyProtection="1">
      <alignment horizontal="center" vertical="center" wrapText="1" shrinkToFit="1"/>
    </xf>
    <xf numFmtId="14" fontId="21" fillId="24" borderId="182" xfId="1" applyNumberFormat="1" applyFont="1" applyFill="1" applyBorder="1" applyAlignment="1" applyProtection="1">
      <alignment horizontal="center" vertical="center" wrapText="1" shrinkToFit="1"/>
    </xf>
    <xf numFmtId="56" fontId="21" fillId="24" borderId="46"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111" fillId="24" borderId="181" xfId="2" applyNumberFormat="1" applyFont="1" applyFill="1" applyBorder="1" applyAlignment="1">
      <alignment horizontal="center" vertical="center" wrapText="1" shrinkToFit="1"/>
    </xf>
    <xf numFmtId="14" fontId="111" fillId="24" borderId="179" xfId="2" applyNumberFormat="1" applyFont="1" applyFill="1" applyBorder="1" applyAlignment="1">
      <alignment horizontal="center" vertical="center" wrapText="1" shrinkToFit="1"/>
    </xf>
    <xf numFmtId="14" fontId="111" fillId="24" borderId="180" xfId="2" applyNumberFormat="1" applyFont="1" applyFill="1" applyBorder="1" applyAlignment="1">
      <alignment horizontal="center" vertical="center" wrapText="1" shrinkToFit="1"/>
    </xf>
    <xf numFmtId="14" fontId="21" fillId="24" borderId="183" xfId="1" applyNumberFormat="1" applyFont="1" applyFill="1" applyBorder="1" applyAlignment="1" applyProtection="1">
      <alignment horizontal="center" vertical="center" wrapText="1" shrinkToFit="1"/>
    </xf>
    <xf numFmtId="14" fontId="21" fillId="24" borderId="185" xfId="1" applyNumberFormat="1" applyFont="1" applyFill="1" applyBorder="1" applyAlignment="1" applyProtection="1">
      <alignment horizontal="center" vertical="center" wrapText="1" shrinkToFit="1"/>
    </xf>
    <xf numFmtId="14" fontId="21" fillId="24" borderId="184"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0" fontId="10" fillId="0" borderId="63" xfId="2" applyFont="1" applyFill="1" applyBorder="1" applyAlignment="1">
      <alignment vertical="center"/>
    </xf>
    <xf numFmtId="0" fontId="10" fillId="0" borderId="63"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4" fillId="6" borderId="21" xfId="2" applyFont="1" applyFill="1" applyBorder="1" applyAlignment="1">
      <alignment horizontal="left" vertical="center"/>
    </xf>
    <xf numFmtId="0" fontId="14" fillId="6" borderId="6" xfId="2" applyFont="1" applyFill="1" applyBorder="1" applyAlignment="1">
      <alignment horizontal="left" vertical="center"/>
    </xf>
    <xf numFmtId="0" fontId="6" fillId="6" borderId="93" xfId="2" applyFill="1" applyBorder="1">
      <alignment vertical="center"/>
    </xf>
    <xf numFmtId="0" fontId="6" fillId="6" borderId="28"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6" fillId="6" borderId="97" xfId="2" applyFill="1" applyBorder="1">
      <alignment vertical="center"/>
    </xf>
    <xf numFmtId="0" fontId="22" fillId="6" borderId="98" xfId="2" applyFont="1" applyFill="1" applyBorder="1" applyAlignment="1">
      <alignment horizontal="center" vertical="top" wrapText="1"/>
    </xf>
    <xf numFmtId="0" fontId="22" fillId="6" borderId="90"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22" fillId="6" borderId="101" xfId="2" applyFont="1" applyFill="1" applyBorder="1" applyAlignment="1">
      <alignment horizontal="center" vertical="top" wrapText="1"/>
    </xf>
    <xf numFmtId="0" fontId="1" fillId="6" borderId="18" xfId="2" applyFont="1" applyFill="1" applyBorder="1" applyAlignment="1">
      <alignment vertical="top" wrapText="1"/>
    </xf>
    <xf numFmtId="0" fontId="6" fillId="6" borderId="0" xfId="2" applyFill="1" applyAlignment="1">
      <alignment vertical="top" wrapText="1"/>
    </xf>
    <xf numFmtId="0" fontId="6" fillId="6" borderId="19" xfId="2" applyFill="1" applyBorder="1" applyAlignment="1">
      <alignment vertical="top" wrapText="1"/>
    </xf>
    <xf numFmtId="0" fontId="1" fillId="17" borderId="73" xfId="2" applyFont="1" applyFill="1" applyBorder="1" applyAlignment="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1" xfId="2" applyFill="1" applyBorder="1" applyAlignment="1">
      <alignment horizontal="left" vertical="top" wrapText="1"/>
    </xf>
    <xf numFmtId="0" fontId="6" fillId="29" borderId="153" xfId="2" applyFill="1" applyBorder="1" applyAlignment="1">
      <alignment horizontal="left" vertical="top" wrapText="1"/>
    </xf>
    <xf numFmtId="0" fontId="6" fillId="29" borderId="187" xfId="2" applyFill="1" applyBorder="1" applyAlignment="1">
      <alignment horizontal="left" vertical="top" wrapText="1"/>
    </xf>
    <xf numFmtId="0" fontId="1" fillId="39" borderId="61" xfId="2" applyFont="1" applyFill="1" applyBorder="1" applyAlignment="1">
      <alignment horizontal="left" vertical="top" wrapText="1"/>
    </xf>
    <xf numFmtId="0" fontId="1" fillId="39" borderId="72" xfId="2" applyFont="1" applyFill="1" applyBorder="1" applyAlignment="1">
      <alignment horizontal="left" vertical="top" wrapText="1"/>
    </xf>
    <xf numFmtId="0" fontId="8" fillId="39" borderId="153" xfId="1" applyFill="1" applyBorder="1" applyAlignment="1" applyProtection="1">
      <alignment horizontal="left" vertical="top"/>
    </xf>
    <xf numFmtId="0" fontId="6" fillId="39" borderId="186" xfId="2" applyFill="1" applyBorder="1" applyAlignment="1">
      <alignment horizontal="left" vertical="top"/>
    </xf>
    <xf numFmtId="0" fontId="6" fillId="2" borderId="78" xfId="2" applyFill="1" applyBorder="1" applyAlignment="1">
      <alignment vertical="top" wrapText="1"/>
    </xf>
    <xf numFmtId="0" fontId="15" fillId="2" borderId="69" xfId="0" applyFont="1" applyFill="1" applyBorder="1" applyAlignment="1">
      <alignment vertical="top" wrapText="1"/>
    </xf>
    <xf numFmtId="0" fontId="1" fillId="2" borderId="78" xfId="2" applyFont="1" applyFill="1" applyBorder="1" applyAlignment="1">
      <alignment horizontal="left" vertical="top" wrapText="1"/>
    </xf>
    <xf numFmtId="0" fontId="1" fillId="2" borderId="69" xfId="2" applyFont="1" applyFill="1" applyBorder="1" applyAlignment="1">
      <alignment horizontal="left" vertical="top" wrapText="1"/>
    </xf>
    <xf numFmtId="0" fontId="26" fillId="0" borderId="0" xfId="19" applyFont="1" applyAlignment="1">
      <alignment vertical="center" wrapText="1"/>
    </xf>
    <xf numFmtId="0" fontId="21" fillId="0" borderId="102" xfId="1" applyFont="1" applyBorder="1" applyAlignment="1" applyProtection="1">
      <alignment vertical="top" wrapText="1"/>
    </xf>
    <xf numFmtId="0" fontId="21" fillId="0" borderId="209" xfId="1" applyFont="1" applyBorder="1" applyAlignment="1" applyProtection="1">
      <alignment vertical="top" wrapText="1"/>
    </xf>
    <xf numFmtId="0" fontId="21" fillId="0" borderId="210" xfId="1" applyFont="1" applyBorder="1" applyAlignment="1" applyProtection="1">
      <alignmen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25" fillId="22" borderId="115" xfId="2" applyFont="1" applyFill="1" applyBorder="1" applyAlignment="1">
      <alignment horizontal="left" vertical="top" wrapText="1"/>
    </xf>
    <xf numFmtId="0" fontId="114" fillId="17" borderId="105" xfId="2" applyFont="1" applyFill="1" applyBorder="1" applyAlignment="1">
      <alignment horizontal="center" vertical="center" wrapText="1" shrinkToFit="1"/>
    </xf>
    <xf numFmtId="0" fontId="33" fillId="17" borderId="32" xfId="2" applyFont="1" applyFill="1" applyBorder="1" applyAlignment="1">
      <alignment horizontal="center" vertical="center" shrinkToFit="1"/>
    </xf>
    <xf numFmtId="0" fontId="33" fillId="17" borderId="106" xfId="2" applyFont="1" applyFill="1" applyBorder="1" applyAlignment="1">
      <alignment horizontal="center" vertical="center" shrinkToFit="1"/>
    </xf>
    <xf numFmtId="0" fontId="21" fillId="17" borderId="102" xfId="1" applyFont="1" applyFill="1" applyBorder="1" applyAlignment="1" applyProtection="1">
      <alignment vertical="top" wrapText="1"/>
    </xf>
    <xf numFmtId="0" fontId="21" fillId="17" borderId="103" xfId="2" applyFont="1" applyFill="1" applyBorder="1" applyAlignment="1">
      <alignment vertical="top" wrapText="1"/>
    </xf>
    <xf numFmtId="0" fontId="21" fillId="17" borderId="104" xfId="2" applyFont="1" applyFill="1" applyBorder="1" applyAlignment="1">
      <alignment vertical="top" wrapText="1"/>
    </xf>
    <xf numFmtId="0" fontId="28" fillId="20" borderId="63" xfId="2" applyFont="1" applyFill="1" applyBorder="1" applyAlignment="1">
      <alignment horizontal="center" vertical="center" shrinkToFit="1"/>
    </xf>
    <xf numFmtId="0" fontId="28" fillId="20" borderId="64" xfId="2" applyFont="1" applyFill="1" applyBorder="1" applyAlignment="1">
      <alignment horizontal="center" vertical="center" shrinkToFit="1"/>
    </xf>
    <xf numFmtId="0" fontId="7" fillId="8" borderId="189" xfId="2" applyFont="1" applyFill="1" applyBorder="1" applyAlignment="1">
      <alignment horizontal="left" vertical="top" wrapText="1"/>
    </xf>
    <xf numFmtId="0" fontId="7" fillId="8" borderId="190" xfId="2" applyFont="1" applyFill="1" applyBorder="1" applyAlignment="1">
      <alignment horizontal="left" vertical="top" wrapText="1"/>
    </xf>
    <xf numFmtId="0" fontId="7" fillId="8" borderId="191" xfId="2" applyFont="1" applyFill="1" applyBorder="1" applyAlignment="1">
      <alignment horizontal="left" vertical="top" wrapText="1"/>
    </xf>
    <xf numFmtId="0" fontId="196" fillId="0" borderId="105" xfId="2" applyFont="1" applyBorder="1" applyAlignment="1">
      <alignment horizontal="center" vertical="center" wrapText="1" shrinkToFit="1"/>
    </xf>
    <xf numFmtId="0" fontId="112" fillId="0" borderId="32" xfId="2" applyFont="1" applyBorder="1" applyAlignment="1">
      <alignment horizontal="center" vertical="center" wrapText="1" shrinkToFit="1"/>
    </xf>
    <xf numFmtId="0" fontId="112" fillId="0" borderId="106" xfId="2" applyFont="1" applyBorder="1" applyAlignment="1">
      <alignment horizontal="center" vertical="center" wrapText="1" shrinkToFit="1"/>
    </xf>
    <xf numFmtId="0" fontId="28" fillId="24" borderId="105" xfId="2" applyFont="1" applyFill="1" applyBorder="1" applyAlignment="1">
      <alignment horizontal="center" vertical="center" shrinkToFit="1"/>
    </xf>
    <xf numFmtId="0" fontId="18" fillId="24" borderId="32" xfId="2" applyFont="1" applyFill="1" applyBorder="1" applyAlignment="1">
      <alignment horizontal="center" vertical="center" shrinkToFit="1"/>
    </xf>
    <xf numFmtId="0" fontId="18" fillId="24" borderId="106" xfId="2" applyFont="1" applyFill="1" applyBorder="1" applyAlignment="1">
      <alignment horizontal="center" vertical="center" shrinkToFit="1"/>
    </xf>
    <xf numFmtId="0" fontId="156" fillId="17" borderId="105" xfId="2" applyFont="1" applyFill="1" applyBorder="1" applyAlignment="1">
      <alignment horizontal="center" vertical="center" wrapText="1" shrinkToFit="1"/>
    </xf>
    <xf numFmtId="0" fontId="28" fillId="0" borderId="105" xfId="2" applyFont="1" applyBorder="1" applyAlignment="1">
      <alignment horizontal="center" vertical="center" wrapText="1" shrinkToFit="1"/>
    </xf>
    <xf numFmtId="0" fontId="112" fillId="0" borderId="32" xfId="2" applyFont="1" applyBorder="1" applyAlignment="1">
      <alignment horizontal="center" vertical="center" shrinkToFit="1"/>
    </xf>
    <xf numFmtId="0" fontId="112" fillId="0" borderId="106" xfId="2" applyFont="1" applyBorder="1" applyAlignment="1">
      <alignment horizontal="center" vertical="center" shrinkToFit="1"/>
    </xf>
    <xf numFmtId="0" fontId="21" fillId="0" borderId="215" xfId="1" applyFont="1" applyBorder="1" applyAlignment="1" applyProtection="1">
      <alignment horizontal="left" vertical="top" wrapText="1"/>
    </xf>
    <xf numFmtId="0" fontId="21" fillId="0" borderId="216" xfId="1" applyFont="1" applyBorder="1" applyAlignment="1" applyProtection="1">
      <alignment horizontal="left" vertical="top" wrapText="1"/>
    </xf>
    <xf numFmtId="0" fontId="21" fillId="0" borderId="217" xfId="1" applyFont="1" applyBorder="1" applyAlignment="1" applyProtection="1">
      <alignment horizontal="left" vertical="top" wrapText="1"/>
    </xf>
    <xf numFmtId="0" fontId="28" fillId="41" borderId="189" xfId="2" applyFont="1" applyFill="1" applyBorder="1" applyAlignment="1">
      <alignment horizontal="center" vertical="center" wrapText="1" shrinkToFit="1"/>
    </xf>
    <xf numFmtId="0" fontId="28" fillId="41" borderId="190" xfId="2" applyFont="1" applyFill="1" applyBorder="1" applyAlignment="1">
      <alignment horizontal="center" vertical="center" wrapText="1" shrinkToFit="1"/>
    </xf>
    <xf numFmtId="0" fontId="28" fillId="41" borderId="191" xfId="2" applyFont="1" applyFill="1" applyBorder="1" applyAlignment="1">
      <alignment horizontal="center" vertical="center" wrapText="1" shrinkToFit="1"/>
    </xf>
    <xf numFmtId="0" fontId="20" fillId="41" borderId="62" xfId="2" applyFont="1" applyFill="1" applyBorder="1" applyAlignment="1">
      <alignment horizontal="left" vertical="top" wrapText="1" shrinkToFit="1"/>
    </xf>
    <xf numFmtId="0" fontId="20" fillId="41" borderId="63" xfId="2" applyFont="1" applyFill="1" applyBorder="1" applyAlignment="1">
      <alignment horizontal="left" vertical="top" wrapText="1" shrinkToFit="1"/>
    </xf>
    <xf numFmtId="0" fontId="20" fillId="41" borderId="64" xfId="2" applyFont="1" applyFill="1" applyBorder="1" applyAlignment="1">
      <alignment horizontal="left" vertical="top" wrapText="1" shrinkToFi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xf numFmtId="0" fontId="0" fillId="6" borderId="0" xfId="0" applyFill="1">
      <alignment vertical="center"/>
    </xf>
    <xf numFmtId="0" fontId="0" fillId="6" borderId="0" xfId="0" applyFill="1" applyAlignment="1">
      <alignment horizontal="right" vertical="center"/>
    </xf>
    <xf numFmtId="0" fontId="202" fillId="6" borderId="62" xfId="0" applyFont="1" applyFill="1" applyBorder="1" applyAlignment="1">
      <alignment horizontal="justify" vertical="center"/>
    </xf>
    <xf numFmtId="0" fontId="202" fillId="6" borderId="63" xfId="0" applyFont="1" applyFill="1" applyBorder="1" applyAlignment="1">
      <alignment horizontal="justify" vertical="center"/>
    </xf>
    <xf numFmtId="0" fontId="202" fillId="6" borderId="64" xfId="0" applyFont="1" applyFill="1" applyBorder="1">
      <alignment vertical="center"/>
    </xf>
    <xf numFmtId="0" fontId="36" fillId="6" borderId="0" xfId="0" applyFont="1" applyFill="1" applyAlignment="1">
      <alignment horizontal="left" vertical="center"/>
    </xf>
    <xf numFmtId="0" fontId="0" fillId="6" borderId="63" xfId="0" applyFill="1" applyBorder="1">
      <alignment vertical="center"/>
    </xf>
    <xf numFmtId="0" fontId="0" fillId="6" borderId="0" xfId="0" applyFill="1">
      <alignment vertical="center"/>
    </xf>
    <xf numFmtId="0" fontId="203" fillId="6" borderId="228" xfId="0" applyFont="1" applyFill="1" applyBorder="1">
      <alignment vertical="center"/>
    </xf>
    <xf numFmtId="0" fontId="203" fillId="6" borderId="229" xfId="0" applyFont="1" applyFill="1" applyBorder="1">
      <alignment vertical="center"/>
    </xf>
    <xf numFmtId="0" fontId="0" fillId="6" borderId="229" xfId="0" applyFill="1" applyBorder="1" applyAlignment="1">
      <alignment horizontal="right" vertical="center"/>
    </xf>
    <xf numFmtId="0" fontId="0" fillId="6" borderId="229" xfId="0" applyFill="1" applyBorder="1">
      <alignment vertical="center"/>
    </xf>
    <xf numFmtId="0" fontId="0" fillId="6" borderId="230" xfId="0" applyFill="1" applyBorder="1">
      <alignment vertical="center"/>
    </xf>
    <xf numFmtId="0" fontId="0" fillId="6" borderId="231" xfId="0" applyFill="1" applyBorder="1">
      <alignment vertical="center"/>
    </xf>
    <xf numFmtId="0" fontId="0" fillId="6" borderId="232" xfId="0" applyFill="1" applyBorder="1">
      <alignment vertical="center"/>
    </xf>
    <xf numFmtId="0" fontId="56" fillId="6" borderId="231" xfId="0" applyFont="1" applyFill="1" applyBorder="1">
      <alignment vertical="center"/>
    </xf>
    <xf numFmtId="0" fontId="56" fillId="6" borderId="0" xfId="0" applyFont="1" applyFill="1">
      <alignment vertical="center"/>
    </xf>
    <xf numFmtId="0" fontId="56" fillId="6" borderId="0" xfId="0" applyFont="1" applyFill="1" applyAlignment="1">
      <alignment horizontal="right" vertical="center"/>
    </xf>
    <xf numFmtId="0" fontId="56" fillId="6" borderId="232" xfId="0" applyFont="1" applyFill="1" applyBorder="1">
      <alignment vertical="center"/>
    </xf>
    <xf numFmtId="0" fontId="204" fillId="6" borderId="233" xfId="0" applyFont="1" applyFill="1" applyBorder="1" applyAlignment="1">
      <alignment horizontal="left" vertical="center" indent="1"/>
    </xf>
    <xf numFmtId="0" fontId="205" fillId="6" borderId="233" xfId="0" applyFont="1" applyFill="1" applyBorder="1" applyAlignment="1">
      <alignment horizontal="left" vertical="center" indent="1"/>
    </xf>
    <xf numFmtId="0" fontId="56" fillId="6" borderId="234" xfId="0" applyFont="1" applyFill="1" applyBorder="1">
      <alignment vertical="center"/>
    </xf>
    <xf numFmtId="0" fontId="56" fillId="6" borderId="235" xfId="0" applyFont="1" applyFill="1" applyBorder="1">
      <alignment vertical="center"/>
    </xf>
    <xf numFmtId="0" fontId="56" fillId="6" borderId="235" xfId="0" applyFont="1" applyFill="1" applyBorder="1" applyAlignment="1">
      <alignment horizontal="right" vertical="center"/>
    </xf>
    <xf numFmtId="0" fontId="56" fillId="6" borderId="236" xfId="0" applyFont="1" applyFill="1" applyBorder="1">
      <alignment vertical="center"/>
    </xf>
    <xf numFmtId="0" fontId="0" fillId="6" borderId="237" xfId="0" applyFill="1" applyBorder="1">
      <alignment vertical="center"/>
    </xf>
    <xf numFmtId="0" fontId="0" fillId="6" borderId="238" xfId="0" applyFill="1" applyBorder="1">
      <alignment vertical="center"/>
    </xf>
    <xf numFmtId="0" fontId="0" fillId="6" borderId="239" xfId="0" applyFill="1" applyBorder="1">
      <alignment vertical="center"/>
    </xf>
    <xf numFmtId="0" fontId="0" fillId="6" borderId="240" xfId="0" applyFill="1" applyBorder="1">
      <alignment vertical="center"/>
    </xf>
    <xf numFmtId="0" fontId="0" fillId="6" borderId="239" xfId="0" applyFill="1" applyBorder="1" applyAlignment="1">
      <alignment horizontal="left" vertical="center" indent="1"/>
    </xf>
    <xf numFmtId="0" fontId="15" fillId="6" borderId="239" xfId="0" applyFont="1" applyFill="1" applyBorder="1" applyAlignment="1">
      <alignment horizontal="left" vertical="center" indent="1"/>
    </xf>
    <xf numFmtId="0" fontId="0" fillId="6" borderId="241" xfId="0" applyFill="1" applyBorder="1">
      <alignment vertical="center"/>
    </xf>
    <xf numFmtId="0" fontId="0" fillId="6" borderId="242" xfId="0" applyFill="1" applyBorder="1">
      <alignment vertical="center"/>
    </xf>
    <xf numFmtId="0" fontId="0" fillId="6" borderId="242" xfId="0" applyFill="1" applyBorder="1" applyAlignment="1">
      <alignment horizontal="right" vertical="center"/>
    </xf>
    <xf numFmtId="0" fontId="0" fillId="6" borderId="243" xfId="0" applyFill="1" applyBorder="1">
      <alignment vertical="center"/>
    </xf>
    <xf numFmtId="0" fontId="44" fillId="6" borderId="244" xfId="0" applyFont="1" applyFill="1" applyBorder="1" applyAlignment="1">
      <alignment vertical="center" wrapText="1"/>
    </xf>
    <xf numFmtId="0" fontId="120" fillId="6" borderId="245" xfId="0" applyFont="1" applyFill="1" applyBorder="1" applyAlignment="1">
      <alignment vertical="center" wrapText="1"/>
    </xf>
    <xf numFmtId="0" fontId="120" fillId="6" borderId="246" xfId="0" applyFont="1" applyFill="1" applyBorder="1" applyAlignment="1">
      <alignment vertical="center" wrapText="1"/>
    </xf>
    <xf numFmtId="0" fontId="0" fillId="3" borderId="247" xfId="0" applyFill="1" applyBorder="1">
      <alignment vertical="center"/>
    </xf>
    <xf numFmtId="0" fontId="0" fillId="6" borderId="248" xfId="0" applyFill="1" applyBorder="1">
      <alignment vertical="center"/>
    </xf>
    <xf numFmtId="0" fontId="0" fillId="6" borderId="249" xfId="0" applyFill="1" applyBorder="1" applyAlignment="1">
      <alignment vertical="center" wrapText="1"/>
    </xf>
    <xf numFmtId="0" fontId="0" fillId="6" borderId="250" xfId="0" applyFill="1" applyBorder="1">
      <alignment vertical="center"/>
    </xf>
    <xf numFmtId="0" fontId="0" fillId="3" borderId="251" xfId="0" applyFill="1" applyBorder="1">
      <alignment vertical="center"/>
    </xf>
    <xf numFmtId="0" fontId="0" fillId="6" borderId="249" xfId="0" applyFill="1" applyBorder="1" applyAlignment="1">
      <alignment horizontal="left" vertical="center" wrapText="1"/>
    </xf>
    <xf numFmtId="0" fontId="0" fillId="6" borderId="249" xfId="0" applyFill="1" applyBorder="1">
      <alignment vertical="center"/>
    </xf>
    <xf numFmtId="0" fontId="0" fillId="3" borderId="252" xfId="0" applyFill="1" applyBorder="1">
      <alignment vertical="center"/>
    </xf>
    <xf numFmtId="0" fontId="0" fillId="6" borderId="253" xfId="0" applyFill="1" applyBorder="1" applyAlignment="1">
      <alignment vertical="center" wrapText="1" shrinkToFit="1"/>
    </xf>
    <xf numFmtId="0" fontId="0" fillId="6" borderId="254" xfId="0" applyFill="1" applyBorder="1">
      <alignment vertical="center"/>
    </xf>
    <xf numFmtId="0" fontId="0" fillId="6" borderId="255" xfId="0" applyFill="1" applyBorder="1" applyAlignment="1">
      <alignment vertical="center" wrapText="1"/>
    </xf>
    <xf numFmtId="0" fontId="0" fillId="6" borderId="0" xfId="0" applyFill="1" applyAlignment="1">
      <alignment horizontal="center" vertical="center"/>
    </xf>
    <xf numFmtId="0" fontId="0" fillId="3" borderId="256" xfId="0" applyFill="1" applyBorder="1">
      <alignment vertical="center"/>
    </xf>
    <xf numFmtId="0" fontId="0" fillId="6" borderId="257" xfId="0" applyFill="1" applyBorder="1">
      <alignment vertical="center"/>
    </xf>
    <xf numFmtId="0" fontId="0" fillId="6" borderId="257" xfId="0" applyFill="1" applyBorder="1" applyAlignment="1">
      <alignment horizontal="right" vertical="center"/>
    </xf>
    <xf numFmtId="0" fontId="0" fillId="6" borderId="258" xfId="0" applyFill="1" applyBorder="1">
      <alignment vertical="center"/>
    </xf>
    <xf numFmtId="0" fontId="38" fillId="6" borderId="0" xfId="0" applyFont="1" applyFill="1" applyAlignment="1">
      <alignment horizontal="right" vertical="center"/>
    </xf>
    <xf numFmtId="0" fontId="0" fillId="3" borderId="259" xfId="0" applyFill="1" applyBorder="1">
      <alignment vertical="center"/>
    </xf>
    <xf numFmtId="0" fontId="0" fillId="6" borderId="260" xfId="0" applyFill="1" applyBorder="1">
      <alignment vertical="center"/>
    </xf>
    <xf numFmtId="0" fontId="0" fillId="3" borderId="261" xfId="0" applyFill="1" applyBorder="1">
      <alignment vertical="center"/>
    </xf>
    <xf numFmtId="0" fontId="0" fillId="6" borderId="262" xfId="0" applyFill="1" applyBorder="1">
      <alignment vertical="center"/>
    </xf>
    <xf numFmtId="0" fontId="210" fillId="6" borderId="262" xfId="0" applyFont="1" applyFill="1" applyBorder="1">
      <alignment vertical="center"/>
    </xf>
    <xf numFmtId="0" fontId="0" fillId="6" borderId="263" xfId="0" applyFill="1" applyBorder="1">
      <alignment vertical="center"/>
    </xf>
    <xf numFmtId="0" fontId="120" fillId="3" borderId="259" xfId="0" applyFont="1" applyFill="1" applyBorder="1" applyAlignment="1">
      <alignment horizontal="left" vertical="center"/>
    </xf>
    <xf numFmtId="0" fontId="0" fillId="6" borderId="0" xfId="0" applyFill="1" applyAlignment="1">
      <alignment horizontal="left" vertical="center"/>
    </xf>
    <xf numFmtId="0" fontId="14" fillId="6" borderId="0" xfId="0" applyFont="1" applyFill="1" applyAlignment="1">
      <alignment horizontal="left" vertical="center"/>
    </xf>
    <xf numFmtId="0" fontId="211" fillId="6" borderId="0" xfId="0" applyFont="1" applyFill="1">
      <alignment vertical="center"/>
    </xf>
    <xf numFmtId="0" fontId="0" fillId="3" borderId="256" xfId="0" applyFill="1" applyBorder="1" applyAlignment="1">
      <alignment vertical="center" wrapText="1"/>
    </xf>
    <xf numFmtId="0" fontId="0" fillId="3" borderId="259" xfId="0" applyFill="1" applyBorder="1" applyAlignment="1">
      <alignment vertical="center" wrapText="1"/>
    </xf>
    <xf numFmtId="0" fontId="0" fillId="3" borderId="261" xfId="0" applyFill="1" applyBorder="1" applyAlignment="1">
      <alignment vertical="center" wrapText="1"/>
    </xf>
    <xf numFmtId="0" fontId="0" fillId="0" borderId="0" xfId="0" applyAlignment="1">
      <alignment horizontal="right" vertical="center"/>
    </xf>
  </cellXfs>
  <cellStyles count="21">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00CC00"/>
      <color rgb="FF66CCFF"/>
      <color rgb="FFFFE7FF"/>
      <color rgb="FFBB1F05"/>
      <color rgb="FFFF99FF"/>
      <color rgb="FFFF0066"/>
      <color rgb="FF3399FF"/>
      <color rgb="FFF6B30A"/>
      <color rgb="FFEBA915"/>
      <color rgb="FFF9B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7"/>
          <c:order val="0"/>
          <c:tx>
            <c:v>2021年</c:v>
          </c:tx>
          <c:spPr>
            <a:ln w="63500" cap="rnd">
              <a:solidFill>
                <a:srgbClr val="FF0000"/>
              </a:solidFill>
              <a:round/>
            </a:ln>
            <a:effectLst/>
          </c:spPr>
          <c:marker>
            <c:symbol val="none"/>
          </c:marker>
          <c:val>
            <c:numRef>
              <c:f>'46　感染症統計'!$B$7:$M$7</c:f>
              <c:numCache>
                <c:formatCode>General</c:formatCode>
                <c:ptCount val="12"/>
                <c:pt idx="0">
                  <c:v>81</c:v>
                </c:pt>
                <c:pt idx="1">
                  <c:v>48</c:v>
                </c:pt>
                <c:pt idx="2">
                  <c:v>71</c:v>
                </c:pt>
                <c:pt idx="3">
                  <c:v>128</c:v>
                </c:pt>
                <c:pt idx="4">
                  <c:v>171</c:v>
                </c:pt>
                <c:pt idx="5">
                  <c:v>350</c:v>
                </c:pt>
                <c:pt idx="6">
                  <c:v>569</c:v>
                </c:pt>
                <c:pt idx="7">
                  <c:v>553</c:v>
                </c:pt>
                <c:pt idx="8">
                  <c:v>457</c:v>
                </c:pt>
                <c:pt idx="9">
                  <c:v>304</c:v>
                </c:pt>
                <c:pt idx="10">
                  <c:v>170</c:v>
                </c:pt>
                <c:pt idx="11" formatCode="#,##0_ ">
                  <c:v>0</c:v>
                </c:pt>
              </c:numCache>
            </c:numRef>
          </c:val>
          <c:smooth val="0"/>
          <c:extLst>
            <c:ext xmlns:c16="http://schemas.microsoft.com/office/drawing/2014/chart" uri="{C3380CC4-5D6E-409C-BE32-E72D297353CC}">
              <c16:uniqueId val="{00000000-C787-4C46-91A4-F2CCA7AB2E20}"/>
            </c:ext>
          </c:extLst>
        </c:ser>
        <c:ser>
          <c:idx val="0"/>
          <c:order val="1"/>
          <c:tx>
            <c:strRef>
              <c:f>'46　感染症統計'!$A$8</c:f>
              <c:strCache>
                <c:ptCount val="1"/>
                <c:pt idx="0">
                  <c:v>2020年</c:v>
                </c:pt>
              </c:strCache>
            </c:strRef>
          </c:tx>
          <c:spPr>
            <a:ln w="28575" cap="rnd">
              <a:solidFill>
                <a:schemeClr val="accent1"/>
              </a:solidFill>
              <a:round/>
            </a:ln>
            <a:effectLst/>
          </c:spPr>
          <c:marker>
            <c:symbol val="none"/>
          </c:marker>
          <c:val>
            <c:numRef>
              <c:f>'46　感染症統計'!$B$8:$M$8</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1-C787-4C46-91A4-F2CCA7AB2E20}"/>
            </c:ext>
          </c:extLst>
        </c:ser>
        <c:ser>
          <c:idx val="1"/>
          <c:order val="2"/>
          <c:tx>
            <c:strRef>
              <c:f>'46　感染症統計'!$A$9</c:f>
              <c:strCache>
                <c:ptCount val="1"/>
                <c:pt idx="0">
                  <c:v>2019年</c:v>
                </c:pt>
              </c:strCache>
            </c:strRef>
          </c:tx>
          <c:spPr>
            <a:ln w="12700" cap="rnd">
              <a:solidFill>
                <a:srgbClr val="FF0066"/>
              </a:solidFill>
              <a:round/>
            </a:ln>
            <a:effectLst/>
          </c:spPr>
          <c:marker>
            <c:symbol val="none"/>
          </c:marker>
          <c:val>
            <c:numRef>
              <c:f>'46　感染症統計'!$B$9:$M$9</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2-C787-4C46-91A4-F2CCA7AB2E20}"/>
            </c:ext>
          </c:extLst>
        </c:ser>
        <c:ser>
          <c:idx val="2"/>
          <c:order val="3"/>
          <c:tx>
            <c:strRef>
              <c:f>'46　感染症統計'!$A$10</c:f>
              <c:strCache>
                <c:ptCount val="1"/>
                <c:pt idx="0">
                  <c:v>2018年</c:v>
                </c:pt>
              </c:strCache>
            </c:strRef>
          </c:tx>
          <c:spPr>
            <a:ln w="12700" cap="rnd">
              <a:solidFill>
                <a:schemeClr val="accent3"/>
              </a:solidFill>
              <a:round/>
            </a:ln>
            <a:effectLst/>
          </c:spPr>
          <c:marker>
            <c:symbol val="none"/>
          </c:marker>
          <c:val>
            <c:numRef>
              <c:f>'46　感染症統計'!$B$10:$M$10</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3-C787-4C46-91A4-F2CCA7AB2E20}"/>
            </c:ext>
          </c:extLst>
        </c:ser>
        <c:ser>
          <c:idx val="3"/>
          <c:order val="4"/>
          <c:tx>
            <c:strRef>
              <c:f>'46　感染症統計'!$A$11</c:f>
              <c:strCache>
                <c:ptCount val="1"/>
                <c:pt idx="0">
                  <c:v>2017年</c:v>
                </c:pt>
              </c:strCache>
            </c:strRef>
          </c:tx>
          <c:spPr>
            <a:ln w="12700" cap="rnd">
              <a:solidFill>
                <a:schemeClr val="accent4"/>
              </a:solidFill>
              <a:round/>
            </a:ln>
            <a:effectLst/>
          </c:spPr>
          <c:marker>
            <c:symbol val="none"/>
          </c:marker>
          <c:val>
            <c:numRef>
              <c:f>'46　感染症統計'!$B$11:$M$11</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4-C787-4C46-91A4-F2CCA7AB2E20}"/>
            </c:ext>
          </c:extLst>
        </c:ser>
        <c:ser>
          <c:idx val="4"/>
          <c:order val="5"/>
          <c:tx>
            <c:strRef>
              <c:f>'46　感染症統計'!$A$12</c:f>
              <c:strCache>
                <c:ptCount val="1"/>
                <c:pt idx="0">
                  <c:v>2016年</c:v>
                </c:pt>
              </c:strCache>
            </c:strRef>
          </c:tx>
          <c:spPr>
            <a:ln w="12700" cap="rnd">
              <a:solidFill>
                <a:schemeClr val="accent5"/>
              </a:solidFill>
              <a:round/>
            </a:ln>
            <a:effectLst/>
          </c:spPr>
          <c:marker>
            <c:symbol val="none"/>
          </c:marker>
          <c:val>
            <c:numRef>
              <c:f>'46　感染症統計'!$B$12:$M$12</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5-C787-4C46-91A4-F2CCA7AB2E20}"/>
            </c:ext>
          </c:extLst>
        </c:ser>
        <c:ser>
          <c:idx val="5"/>
          <c:order val="6"/>
          <c:tx>
            <c:strRef>
              <c:f>'46　感染症統計'!$A$13</c:f>
              <c:strCache>
                <c:ptCount val="1"/>
                <c:pt idx="0">
                  <c:v>2015年</c:v>
                </c:pt>
              </c:strCache>
            </c:strRef>
          </c:tx>
          <c:spPr>
            <a:ln w="12700" cap="rnd">
              <a:solidFill>
                <a:schemeClr val="accent6"/>
              </a:solidFill>
              <a:round/>
            </a:ln>
            <a:effectLst/>
          </c:spPr>
          <c:marker>
            <c:symbol val="none"/>
          </c:marker>
          <c:val>
            <c:numRef>
              <c:f>'46　感染症統計'!$B$13:$M$13</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6-C787-4C46-91A4-F2CCA7AB2E20}"/>
            </c:ext>
          </c:extLst>
        </c:ser>
        <c:dLbls>
          <c:showLegendKey val="0"/>
          <c:showVal val="0"/>
          <c:showCatName val="0"/>
          <c:showSerName val="0"/>
          <c:showPercent val="0"/>
          <c:showBubbleSize val="0"/>
        </c:dLbls>
        <c:smooth val="0"/>
        <c:axId val="1234518832"/>
        <c:axId val="1234519248"/>
      </c:lineChart>
      <c:catAx>
        <c:axId val="1234518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9248"/>
        <c:crosses val="autoZero"/>
        <c:auto val="1"/>
        <c:lblAlgn val="ctr"/>
        <c:lblOffset val="100"/>
        <c:noMultiLvlLbl val="0"/>
      </c:catAx>
      <c:valAx>
        <c:axId val="123451924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8832"/>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2"/>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5728307813113469"/>
          <c:y val="0.15798556430446195"/>
          <c:w val="0.11778563015312132"/>
          <c:h val="0.66608850976961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0513157009220003E-2"/>
          <c:y val="0.14996446339729921"/>
          <c:w val="0.71832911183304882"/>
          <c:h val="0.62589415129079018"/>
        </c:manualLayout>
      </c:layout>
      <c:lineChart>
        <c:grouping val="standard"/>
        <c:varyColors val="0"/>
        <c:ser>
          <c:idx val="7"/>
          <c:order val="1"/>
          <c:tx>
            <c:v>2021年</c:v>
          </c:tx>
          <c:spPr>
            <a:ln w="57150" cap="rnd">
              <a:solidFill>
                <a:srgbClr val="FF0000"/>
              </a:solidFill>
              <a:round/>
            </a:ln>
            <a:effectLst/>
          </c:spPr>
          <c:marker>
            <c:symbol val="none"/>
          </c:marker>
          <c:val>
            <c:numRef>
              <c:f>'46　感染症統計'!$Q$7:$AB$7</c:f>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val>
          <c:smooth val="0"/>
          <c:extLst>
            <c:ext xmlns:c16="http://schemas.microsoft.com/office/drawing/2014/chart" uri="{C3380CC4-5D6E-409C-BE32-E72D297353CC}">
              <c16:uniqueId val="{00000000-B61C-425D-92FC-66BD9BB69044}"/>
            </c:ext>
          </c:extLst>
        </c:ser>
        <c:ser>
          <c:idx val="0"/>
          <c:order val="2"/>
          <c:tx>
            <c:strRef>
              <c:f>'46　感染症統計'!$P$8</c:f>
              <c:strCache>
                <c:ptCount val="1"/>
                <c:pt idx="0">
                  <c:v>2020年</c:v>
                </c:pt>
              </c:strCache>
            </c:strRef>
          </c:tx>
          <c:spPr>
            <a:ln w="38100" cap="rnd">
              <a:solidFill>
                <a:schemeClr val="accent1"/>
              </a:solidFill>
              <a:round/>
            </a:ln>
            <a:effectLst/>
          </c:spPr>
          <c:marker>
            <c:symbol val="none"/>
          </c:marker>
          <c:cat>
            <c:strRef>
              <c:f>'46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'46　感染症統計'!$Q$8:$AB$8</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B61C-425D-92FC-66BD9BB69044}"/>
            </c:ext>
          </c:extLst>
        </c:ser>
        <c:ser>
          <c:idx val="1"/>
          <c:order val="3"/>
          <c:tx>
            <c:strRef>
              <c:f>'46　感染症統計'!$P$9</c:f>
              <c:strCache>
                <c:ptCount val="1"/>
                <c:pt idx="0">
                  <c:v>2019年</c:v>
                </c:pt>
              </c:strCache>
            </c:strRef>
          </c:tx>
          <c:spPr>
            <a:ln w="12700" cap="rnd">
              <a:solidFill>
                <a:schemeClr val="accent2"/>
              </a:solidFill>
              <a:round/>
            </a:ln>
            <a:effectLst/>
          </c:spPr>
          <c:marker>
            <c:symbol val="none"/>
          </c:marker>
          <c:cat>
            <c:strRef>
              <c:f>'46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'46　感染症統計'!$Q$9:$AB$9</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B61C-425D-92FC-66BD9BB69044}"/>
            </c:ext>
          </c:extLst>
        </c:ser>
        <c:ser>
          <c:idx val="2"/>
          <c:order val="4"/>
          <c:tx>
            <c:strRef>
              <c:f>'46　感染症統計'!$P$10</c:f>
              <c:strCache>
                <c:ptCount val="1"/>
                <c:pt idx="0">
                  <c:v>2018年</c:v>
                </c:pt>
              </c:strCache>
            </c:strRef>
          </c:tx>
          <c:spPr>
            <a:ln w="12700" cap="rnd">
              <a:solidFill>
                <a:schemeClr val="accent3"/>
              </a:solidFill>
              <a:round/>
            </a:ln>
            <a:effectLst/>
          </c:spPr>
          <c:marker>
            <c:symbol val="none"/>
          </c:marker>
          <c:cat>
            <c:strRef>
              <c:f>'46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'46　感染症統計'!$Q$10:$AB$10</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B61C-425D-92FC-66BD9BB69044}"/>
            </c:ext>
          </c:extLst>
        </c:ser>
        <c:ser>
          <c:idx val="3"/>
          <c:order val="5"/>
          <c:tx>
            <c:strRef>
              <c:f>'46　感染症統計'!$P$11</c:f>
              <c:strCache>
                <c:ptCount val="1"/>
                <c:pt idx="0">
                  <c:v>2017年</c:v>
                </c:pt>
              </c:strCache>
            </c:strRef>
          </c:tx>
          <c:spPr>
            <a:ln w="12700" cap="rnd">
              <a:solidFill>
                <a:schemeClr val="accent4"/>
              </a:solidFill>
              <a:round/>
            </a:ln>
            <a:effectLst/>
          </c:spPr>
          <c:marker>
            <c:symbol val="none"/>
          </c:marker>
          <c:cat>
            <c:strRef>
              <c:f>'46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'46　感染症統計'!$Q$11:$AB$11</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B61C-425D-92FC-66BD9BB69044}"/>
            </c:ext>
          </c:extLst>
        </c:ser>
        <c:ser>
          <c:idx val="4"/>
          <c:order val="6"/>
          <c:tx>
            <c:strRef>
              <c:f>'46　感染症統計'!$P$12</c:f>
              <c:strCache>
                <c:ptCount val="1"/>
                <c:pt idx="0">
                  <c:v>2016年</c:v>
                </c:pt>
              </c:strCache>
            </c:strRef>
          </c:tx>
          <c:spPr>
            <a:ln w="12700" cap="rnd">
              <a:solidFill>
                <a:schemeClr val="accent5"/>
              </a:solidFill>
              <a:round/>
            </a:ln>
            <a:effectLst/>
          </c:spPr>
          <c:marker>
            <c:symbol val="none"/>
          </c:marker>
          <c:cat>
            <c:strRef>
              <c:f>'46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'46　感染症統計'!$Q$12:$AB$12</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B61C-425D-92FC-66BD9BB69044}"/>
            </c:ext>
          </c:extLst>
        </c:ser>
        <c:ser>
          <c:idx val="5"/>
          <c:order val="7"/>
          <c:tx>
            <c:strRef>
              <c:f>'46　感染症統計'!$P$13</c:f>
              <c:strCache>
                <c:ptCount val="1"/>
                <c:pt idx="0">
                  <c:v>2015年</c:v>
                </c:pt>
              </c:strCache>
            </c:strRef>
          </c:tx>
          <c:spPr>
            <a:ln w="12700" cap="rnd">
              <a:solidFill>
                <a:schemeClr val="accent6"/>
              </a:solidFill>
              <a:round/>
            </a:ln>
            <a:effectLst/>
          </c:spPr>
          <c:marker>
            <c:symbol val="none"/>
          </c:marker>
          <c:cat>
            <c:strRef>
              <c:f>'46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'46　感染症統計'!$Q$13:$AB$13</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B61C-425D-92FC-66BD9BB69044}"/>
            </c:ext>
          </c:extLst>
        </c:ser>
        <c:dLbls>
          <c:showLegendKey val="0"/>
          <c:showVal val="0"/>
          <c:showCatName val="0"/>
          <c:showSerName val="0"/>
          <c:showPercent val="0"/>
          <c:showBubbleSize val="0"/>
        </c:dLbls>
        <c:smooth val="0"/>
        <c:axId val="1415465776"/>
        <c:axId val="1415475760"/>
        <c:extLst>
          <c:ext xmlns:c15="http://schemas.microsoft.com/office/drawing/2012/chart" uri="{02D57815-91ED-43cb-92C2-25804820EDAC}">
            <c15:filteredLineSeries>
              <c15:ser>
                <c:idx val="6"/>
                <c:order val="0"/>
                <c:tx>
                  <c:strRef>
                    <c:extLst>
                      <c:ext uri="{02D57815-91ED-43cb-92C2-25804820EDAC}">
                        <c15:formulaRef>
                          <c15:sqref>'46　感染症統計'!$P$7</c15:sqref>
                        </c15:formulaRef>
                      </c:ext>
                    </c:extLst>
                    <c:strCache>
                      <c:ptCount val="1"/>
                      <c:pt idx="0">
                        <c:v>2021年</c:v>
                      </c:pt>
                    </c:strCache>
                  </c:strRef>
                </c:tx>
                <c:spPr>
                  <a:ln w="28575" cap="rnd">
                    <a:solidFill>
                      <a:schemeClr val="accent1">
                        <a:lumMod val="60000"/>
                      </a:schemeClr>
                    </a:solidFill>
                    <a:round/>
                  </a:ln>
                  <a:effectLst/>
                </c:spPr>
                <c:marker>
                  <c:symbol val="none"/>
                </c:marker>
                <c:val>
                  <c:numRef>
                    <c:extLst>
                      <c:ext uri="{02D57815-91ED-43cb-92C2-25804820EDAC}">
                        <c15:formulaRef>
                          <c15:sqref>'46　感染症統計'!$Q$7:$AB$7</c15:sqref>
                        </c15:formulaRef>
                      </c:ext>
                    </c:extLst>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val>
                <c:smooth val="0"/>
                <c:extLst>
                  <c:ext xmlns:c16="http://schemas.microsoft.com/office/drawing/2014/chart" uri="{C3380CC4-5D6E-409C-BE32-E72D297353CC}">
                    <c16:uniqueId val="{00000007-B61C-425D-92FC-66BD9BB69044}"/>
                  </c:ext>
                </c:extLst>
              </c15:ser>
            </c15:filteredLineSeries>
          </c:ext>
        </c:extLst>
      </c:lineChart>
      <c:catAx>
        <c:axId val="1415465776"/>
        <c:scaling>
          <c:orientation val="minMax"/>
        </c:scaling>
        <c:delete val="1"/>
        <c:axPos val="b"/>
        <c:numFmt formatCode="General" sourceLinked="1"/>
        <c:majorTickMark val="none"/>
        <c:minorTickMark val="none"/>
        <c:tickLblPos val="nextTo"/>
        <c:crossAx val="1415475760"/>
        <c:crosses val="autoZero"/>
        <c:auto val="0"/>
        <c:lblAlgn val="ctr"/>
        <c:lblOffset val="100"/>
        <c:noMultiLvlLbl val="0"/>
      </c:catAx>
      <c:valAx>
        <c:axId val="141547576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5465776"/>
        <c:crosses val="max"/>
        <c:crossBetween val="between"/>
      </c:valAx>
      <c:spPr>
        <a:noFill/>
        <a:ln>
          <a:noFill/>
        </a:ln>
        <a:effectLst/>
      </c:spPr>
    </c:plotArea>
    <c:legend>
      <c:legendPos val="b"/>
      <c:layout>
        <c:manualLayout>
          <c:xMode val="edge"/>
          <c:yMode val="edge"/>
          <c:x val="0.82593622475512241"/>
          <c:y val="0.13335068191102975"/>
          <c:w val="0.12124317065261947"/>
          <c:h val="0.667644342964592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170236</xdr:colOff>
      <xdr:row>2</xdr:row>
      <xdr:rowOff>8105</xdr:rowOff>
    </xdr:from>
    <xdr:to>
      <xdr:col>23</xdr:col>
      <xdr:colOff>360748</xdr:colOff>
      <xdr:row>10</xdr:row>
      <xdr:rowOff>1345659</xdr:rowOff>
    </xdr:to>
    <xdr:pic>
      <xdr:nvPicPr>
        <xdr:cNvPr id="4" name="図 3">
          <a:extLst>
            <a:ext uri="{FF2B5EF4-FFF2-40B4-BE49-F238E27FC236}">
              <a16:creationId xmlns:a16="http://schemas.microsoft.com/office/drawing/2014/main" id="{E119BA67-97E5-4DF7-9A3B-26F1E33DF6CD}"/>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957555" y="980871"/>
          <a:ext cx="4892214" cy="3258767"/>
        </a:xfrm>
        <a:prstGeom prst="rect">
          <a:avLst/>
        </a:prstGeom>
      </xdr:spPr>
    </xdr:pic>
    <xdr:clientData/>
  </xdr:twoCellAnchor>
  <xdr:twoCellAnchor editAs="oneCell">
    <xdr:from>
      <xdr:col>2</xdr:col>
      <xdr:colOff>575552</xdr:colOff>
      <xdr:row>11</xdr:row>
      <xdr:rowOff>175974</xdr:rowOff>
    </xdr:from>
    <xdr:to>
      <xdr:col>23</xdr:col>
      <xdr:colOff>324255</xdr:colOff>
      <xdr:row>32</xdr:row>
      <xdr:rowOff>829715</xdr:rowOff>
    </xdr:to>
    <xdr:pic>
      <xdr:nvPicPr>
        <xdr:cNvPr id="5" name="図 4">
          <a:extLst>
            <a:ext uri="{FF2B5EF4-FFF2-40B4-BE49-F238E27FC236}">
              <a16:creationId xmlns:a16="http://schemas.microsoft.com/office/drawing/2014/main" id="{85BB5C49-6403-4C7D-8CA2-928E373A598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972765" y="4431825"/>
          <a:ext cx="12840511" cy="54365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19050</xdr:colOff>
      <xdr:row>4</xdr:row>
      <xdr:rowOff>0</xdr:rowOff>
    </xdr:from>
    <xdr:to>
      <xdr:col>13</xdr:col>
      <xdr:colOff>161925</xdr:colOff>
      <xdr:row>18</xdr:row>
      <xdr:rowOff>0</xdr:rowOff>
    </xdr:to>
    <xdr:pic>
      <xdr:nvPicPr>
        <xdr:cNvPr id="23" name="図 22" descr="感染性胃腸炎患者報告数　直近5シーズン">
          <a:extLst>
            <a:ext uri="{FF2B5EF4-FFF2-40B4-BE49-F238E27FC236}">
              <a16:creationId xmlns:a16="http://schemas.microsoft.com/office/drawing/2014/main" id="{D9FE2BAE-907C-4CEA-BCCA-316EBD75F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52950" y="981075"/>
          <a:ext cx="7219950"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6</xdr:row>
      <xdr:rowOff>152400</xdr:rowOff>
    </xdr:from>
    <xdr:to>
      <xdr:col>13</xdr:col>
      <xdr:colOff>350705</xdr:colOff>
      <xdr:row>15</xdr:row>
      <xdr:rowOff>0</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524000"/>
          <a:ext cx="6896100" cy="1390650"/>
          <a:chOff x="15526115" y="3476894"/>
          <a:chExt cx="7163624" cy="1211926"/>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679125"/>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494912"/>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476894"/>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3864710"/>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22859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3.83</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8112" y="989066"/>
          <a:ext cx="2457829" cy="599887"/>
        </a:xfrm>
        <a:prstGeom prst="borderCallout2">
          <a:avLst>
            <a:gd name="adj1" fmla="val 103844"/>
            <a:gd name="adj2" fmla="val 52920"/>
            <a:gd name="adj3" fmla="val 210486"/>
            <a:gd name="adj4" fmla="val 51057"/>
            <a:gd name="adj5" fmla="val 338255"/>
            <a:gd name="adj6" fmla="val -108841"/>
          </a:avLst>
        </a:prstGeom>
        <a:solidFill>
          <a:srgbClr val="FFE7FF"/>
        </a:solidFill>
        <a:ln>
          <a:solidFill>
            <a:srgbClr val="FF0000"/>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散発事故事例の報告がでてきています。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1722844</xdr:colOff>
      <xdr:row>14</xdr:row>
      <xdr:rowOff>113522</xdr:rowOff>
    </xdr:from>
    <xdr:to>
      <xdr:col>8</xdr:col>
      <xdr:colOff>216862</xdr:colOff>
      <xdr:row>16</xdr:row>
      <xdr:rowOff>73831</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256744" y="2856722"/>
          <a:ext cx="322818" cy="303209"/>
        </a:xfrm>
        <a:prstGeom prst="ellipse">
          <a:avLst/>
        </a:prstGeom>
        <a:noFill/>
        <a:ln w="25400" algn="ctr">
          <a:solidFill>
            <a:srgbClr val="000000"/>
          </a:solidFill>
          <a:round/>
          <a:headEnd/>
          <a:tailEnd/>
        </a:ln>
      </xdr:spPr>
    </xdr:sp>
    <xdr:clientData/>
  </xdr:twoCellAnchor>
  <xdr:twoCellAnchor>
    <xdr:from>
      <xdr:col>11</xdr:col>
      <xdr:colOff>798723</xdr:colOff>
      <xdr:row>3</xdr:row>
      <xdr:rowOff>0</xdr:rowOff>
    </xdr:from>
    <xdr:to>
      <xdr:col>14</xdr:col>
      <xdr:colOff>587568</xdr:colOff>
      <xdr:row>16</xdr:row>
      <xdr:rowOff>64265</xdr:rowOff>
    </xdr:to>
    <xdr:cxnSp macro="">
      <xdr:nvCxnSpPr>
        <xdr:cNvPr id="13" name="直線矢印コネクタ 12">
          <a:extLst>
            <a:ext uri="{FF2B5EF4-FFF2-40B4-BE49-F238E27FC236}">
              <a16:creationId xmlns:a16="http://schemas.microsoft.com/office/drawing/2014/main" id="{9F931371-065C-4A5E-AB96-FCF81EA5EAF0}"/>
            </a:ext>
          </a:extLst>
        </xdr:cNvPr>
        <xdr:cNvCxnSpPr/>
      </xdr:nvCxnSpPr>
      <xdr:spPr>
        <a:xfrm flipH="1">
          <a:off x="10079883" y="769620"/>
          <a:ext cx="3141645" cy="2350265"/>
        </a:xfrm>
        <a:prstGeom prst="straightConnector1">
          <a:avLst/>
        </a:prstGeom>
        <a:ln>
          <a:solidFill>
            <a:schemeClr val="tx2">
              <a:lumMod val="60000"/>
              <a:lumOff val="40000"/>
            </a:schemeClr>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595946</xdr:colOff>
      <xdr:row>6</xdr:row>
      <xdr:rowOff>161580</xdr:rowOff>
    </xdr:from>
    <xdr:to>
      <xdr:col>13</xdr:col>
      <xdr:colOff>414971</xdr:colOff>
      <xdr:row>15</xdr:row>
      <xdr:rowOff>9180</xdr:rowOff>
    </xdr:to>
    <xdr:grpSp>
      <xdr:nvGrpSpPr>
        <xdr:cNvPr id="14" name="グループ化 4">
          <a:extLst>
            <a:ext uri="{FF2B5EF4-FFF2-40B4-BE49-F238E27FC236}">
              <a16:creationId xmlns:a16="http://schemas.microsoft.com/office/drawing/2014/main" id="{21CCB177-7427-4B1F-8192-B64FD42734D2}"/>
            </a:ext>
          </a:extLst>
        </xdr:cNvPr>
        <xdr:cNvGrpSpPr>
          <a:grpSpLocks/>
        </xdr:cNvGrpSpPr>
      </xdr:nvGrpSpPr>
      <xdr:grpSpPr bwMode="auto">
        <a:xfrm>
          <a:off x="5129846" y="1533180"/>
          <a:ext cx="6896100" cy="1390650"/>
          <a:chOff x="15526115" y="3476894"/>
          <a:chExt cx="7163624" cy="1211926"/>
        </a:xfrm>
      </xdr:grpSpPr>
      <xdr:cxnSp macro="">
        <xdr:nvCxnSpPr>
          <xdr:cNvPr id="15" name="直線コネクタ 153">
            <a:extLst>
              <a:ext uri="{FF2B5EF4-FFF2-40B4-BE49-F238E27FC236}">
                <a16:creationId xmlns:a16="http://schemas.microsoft.com/office/drawing/2014/main" id="{D45DAD98-D29F-45E2-AEDB-1859280CBEF7}"/>
              </a:ext>
            </a:extLst>
          </xdr:cNvPr>
          <xdr:cNvCxnSpPr>
            <a:cxnSpLocks noChangeShapeType="1"/>
          </xdr:cNvCxnSpPr>
        </xdr:nvCxnSpPr>
        <xdr:spPr bwMode="auto">
          <a:xfrm>
            <a:off x="15554714" y="4679125"/>
            <a:ext cx="6930446" cy="9695"/>
          </a:xfrm>
          <a:prstGeom prst="line">
            <a:avLst/>
          </a:prstGeom>
          <a:noFill/>
          <a:ln w="9525" algn="ctr">
            <a:solidFill>
              <a:sysClr val="windowText" lastClr="000000"/>
            </a:solidFill>
            <a:prstDash val="dash"/>
            <a:round/>
            <a:headEnd/>
            <a:tailEnd/>
          </a:ln>
        </xdr:spPr>
      </xdr:cxnSp>
      <xdr:cxnSp macro="">
        <xdr:nvCxnSpPr>
          <xdr:cNvPr id="16" name="直線コネクタ 153">
            <a:extLst>
              <a:ext uri="{FF2B5EF4-FFF2-40B4-BE49-F238E27FC236}">
                <a16:creationId xmlns:a16="http://schemas.microsoft.com/office/drawing/2014/main" id="{B5183B35-D8C1-404D-BBE9-6C4D205E520C}"/>
              </a:ext>
            </a:extLst>
          </xdr:cNvPr>
          <xdr:cNvCxnSpPr>
            <a:cxnSpLocks noChangeShapeType="1"/>
          </xdr:cNvCxnSpPr>
        </xdr:nvCxnSpPr>
        <xdr:spPr bwMode="auto">
          <a:xfrm>
            <a:off x="15526115" y="4494912"/>
            <a:ext cx="6959044" cy="38782"/>
          </a:xfrm>
          <a:prstGeom prst="line">
            <a:avLst/>
          </a:prstGeom>
          <a:noFill/>
          <a:ln w="19050" algn="ctr">
            <a:solidFill>
              <a:srgbClr val="FF0000"/>
            </a:solidFill>
            <a:prstDash val="dash"/>
            <a:round/>
            <a:headEnd/>
            <a:tailEnd/>
          </a:ln>
        </xdr:spPr>
      </xdr:cxnSp>
      <xdr:cxnSp macro="">
        <xdr:nvCxnSpPr>
          <xdr:cNvPr id="17" name="直線コネクタ 153">
            <a:extLst>
              <a:ext uri="{FF2B5EF4-FFF2-40B4-BE49-F238E27FC236}">
                <a16:creationId xmlns:a16="http://schemas.microsoft.com/office/drawing/2014/main" id="{E4C6AE5A-F20E-48EA-9D33-741A5A0660FA}"/>
              </a:ext>
            </a:extLst>
          </xdr:cNvPr>
          <xdr:cNvCxnSpPr>
            <a:cxnSpLocks noChangeShapeType="1"/>
          </xdr:cNvCxnSpPr>
        </xdr:nvCxnSpPr>
        <xdr:spPr bwMode="auto">
          <a:xfrm flipV="1">
            <a:off x="15545181" y="3476894"/>
            <a:ext cx="7054374" cy="9695"/>
          </a:xfrm>
          <a:prstGeom prst="line">
            <a:avLst/>
          </a:prstGeom>
          <a:noFill/>
          <a:ln w="6350" algn="ctr">
            <a:solidFill>
              <a:srgbClr val="000000"/>
            </a:solidFill>
            <a:prstDash val="dash"/>
            <a:round/>
            <a:headEnd/>
            <a:tailEnd/>
          </a:ln>
        </xdr:spPr>
      </xdr:cxnSp>
      <xdr:cxnSp macro="">
        <xdr:nvCxnSpPr>
          <xdr:cNvPr id="18" name="直線コネクタ 153">
            <a:extLst>
              <a:ext uri="{FF2B5EF4-FFF2-40B4-BE49-F238E27FC236}">
                <a16:creationId xmlns:a16="http://schemas.microsoft.com/office/drawing/2014/main" id="{B7EC96FF-8F9C-442B-B0FE-587D4B37C06D}"/>
              </a:ext>
            </a:extLst>
          </xdr:cNvPr>
          <xdr:cNvCxnSpPr>
            <a:cxnSpLocks noChangeShapeType="1"/>
          </xdr:cNvCxnSpPr>
        </xdr:nvCxnSpPr>
        <xdr:spPr bwMode="auto">
          <a:xfrm flipV="1">
            <a:off x="15630977" y="3864710"/>
            <a:ext cx="7054374" cy="9695"/>
          </a:xfrm>
          <a:prstGeom prst="line">
            <a:avLst/>
          </a:prstGeom>
          <a:noFill/>
          <a:ln w="6350" algn="ctr">
            <a:solidFill>
              <a:srgbClr val="000000"/>
            </a:solidFill>
            <a:prstDash val="dash"/>
            <a:round/>
            <a:headEnd/>
            <a:tailEnd/>
          </a:ln>
        </xdr:spPr>
      </xdr:cxnSp>
      <xdr:cxnSp macro="">
        <xdr:nvCxnSpPr>
          <xdr:cNvPr id="19" name="直線コネクタ 153">
            <a:extLst>
              <a:ext uri="{FF2B5EF4-FFF2-40B4-BE49-F238E27FC236}">
                <a16:creationId xmlns:a16="http://schemas.microsoft.com/office/drawing/2014/main" id="{F1F50CF0-10E3-4839-8BE7-2BEF3800E6CC}"/>
              </a:ext>
            </a:extLst>
          </xdr:cNvPr>
          <xdr:cNvCxnSpPr>
            <a:cxnSpLocks noChangeShapeType="1"/>
          </xdr:cNvCxnSpPr>
        </xdr:nvCxnSpPr>
        <xdr:spPr bwMode="auto">
          <a:xfrm flipV="1">
            <a:off x="15659576" y="4228595"/>
            <a:ext cx="7030163" cy="23932"/>
          </a:xfrm>
          <a:prstGeom prst="line">
            <a:avLst/>
          </a:prstGeom>
          <a:noFill/>
          <a:ln w="12700" algn="ctr">
            <a:solidFill>
              <a:srgbClr val="000000"/>
            </a:solidFill>
            <a:prstDash val="dash"/>
            <a:round/>
            <a:headEnd/>
            <a:tailEnd/>
          </a:ln>
        </xdr:spPr>
      </xdr:cxnSp>
    </xdr:grpSp>
    <xdr:clientData/>
  </xdr:twoCellAnchor>
  <xdr:twoCellAnchor editAs="oneCell">
    <xdr:from>
      <xdr:col>0</xdr:col>
      <xdr:colOff>0</xdr:colOff>
      <xdr:row>2</xdr:row>
      <xdr:rowOff>0</xdr:rowOff>
    </xdr:from>
    <xdr:to>
      <xdr:col>3</xdr:col>
      <xdr:colOff>95250</xdr:colOff>
      <xdr:row>16</xdr:row>
      <xdr:rowOff>9525</xdr:rowOff>
    </xdr:to>
    <xdr:pic>
      <xdr:nvPicPr>
        <xdr:cNvPr id="22" name="図 21">
          <a:extLst>
            <a:ext uri="{FF2B5EF4-FFF2-40B4-BE49-F238E27FC236}">
              <a16:creationId xmlns:a16="http://schemas.microsoft.com/office/drawing/2014/main" id="{14447737-5312-4F82-8614-21ABBED962F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2925"/>
          <a:ext cx="1581150" cy="2552700"/>
        </a:xfrm>
        <a:prstGeom prst="rect">
          <a:avLst/>
        </a:prstGeom>
      </xdr:spPr>
    </xdr:pic>
    <xdr:clientData/>
  </xdr:twoCellAnchor>
  <xdr:twoCellAnchor editAs="oneCell">
    <xdr:from>
      <xdr:col>5</xdr:col>
      <xdr:colOff>19050</xdr:colOff>
      <xdr:row>2</xdr:row>
      <xdr:rowOff>1</xdr:rowOff>
    </xdr:from>
    <xdr:to>
      <xdr:col>6</xdr:col>
      <xdr:colOff>752475</xdr:colOff>
      <xdr:row>16</xdr:row>
      <xdr:rowOff>56114</xdr:rowOff>
    </xdr:to>
    <xdr:pic>
      <xdr:nvPicPr>
        <xdr:cNvPr id="24" name="図 23">
          <a:extLst>
            <a:ext uri="{FF2B5EF4-FFF2-40B4-BE49-F238E27FC236}">
              <a16:creationId xmlns:a16="http://schemas.microsoft.com/office/drawing/2014/main" id="{154F0546-E78A-48C8-A33E-A2D4BDDFA877}"/>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6550" y="542926"/>
          <a:ext cx="1628775" cy="2599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16</xdr:row>
      <xdr:rowOff>0</xdr:rowOff>
    </xdr:from>
    <xdr:to>
      <xdr:col>3</xdr:col>
      <xdr:colOff>114301</xdr:colOff>
      <xdr:row>39</xdr:row>
      <xdr:rowOff>28575</xdr:rowOff>
    </xdr:to>
    <xdr:cxnSp macro="">
      <xdr:nvCxnSpPr>
        <xdr:cNvPr id="2" name="直線矢印コネクタ 1">
          <a:extLst>
            <a:ext uri="{FF2B5EF4-FFF2-40B4-BE49-F238E27FC236}">
              <a16:creationId xmlns:a16="http://schemas.microsoft.com/office/drawing/2014/main" id="{7932E343-1B21-46D4-8A39-F50244E0EAB9}"/>
            </a:ext>
          </a:extLst>
        </xdr:cNvPr>
        <xdr:cNvCxnSpPr/>
      </xdr:nvCxnSpPr>
      <xdr:spPr>
        <a:xfrm flipH="1">
          <a:off x="4053840" y="2948940"/>
          <a:ext cx="38101" cy="462343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0</xdr:colOff>
      <xdr:row>18</xdr:row>
      <xdr:rowOff>19050</xdr:rowOff>
    </xdr:from>
    <xdr:to>
      <xdr:col>2</xdr:col>
      <xdr:colOff>0</xdr:colOff>
      <xdr:row>46</xdr:row>
      <xdr:rowOff>28575</xdr:rowOff>
    </xdr:to>
    <xdr:pic>
      <xdr:nvPicPr>
        <xdr:cNvPr id="3" name="図 5">
          <a:extLst>
            <a:ext uri="{FF2B5EF4-FFF2-40B4-BE49-F238E27FC236}">
              <a16:creationId xmlns:a16="http://schemas.microsoft.com/office/drawing/2014/main" id="{15A995A1-94AC-4F75-8DC6-9E9F6A11A229}"/>
            </a:ext>
          </a:extLst>
        </xdr:cNvPr>
        <xdr:cNvPicPr>
          <a:picLocks noChangeAspect="1"/>
        </xdr:cNvPicPr>
      </xdr:nvPicPr>
      <xdr:blipFill>
        <a:blip xmlns:r="http://schemas.openxmlformats.org/officeDocument/2006/relationships" r:embed="rId1" cstate="print"/>
        <a:srcRect/>
        <a:stretch>
          <a:fillRect/>
        </a:stretch>
      </xdr:blipFill>
      <xdr:spPr bwMode="auto">
        <a:xfrm>
          <a:off x="0" y="3310890"/>
          <a:ext cx="3086100" cy="5488305"/>
        </a:xfrm>
        <a:prstGeom prst="rect">
          <a:avLst/>
        </a:prstGeom>
        <a:noFill/>
        <a:ln w="15875">
          <a:solidFill>
            <a:srgbClr val="558ED5"/>
          </a:solidFill>
          <a:miter lim="800000"/>
          <a:headEnd/>
          <a:tailEnd/>
        </a:ln>
      </xdr:spPr>
    </xdr:pic>
    <xdr:clientData/>
  </xdr:twoCellAnchor>
  <xdr:twoCellAnchor>
    <xdr:from>
      <xdr:col>2</xdr:col>
      <xdr:colOff>114300</xdr:colOff>
      <xdr:row>32</xdr:row>
      <xdr:rowOff>171449</xdr:rowOff>
    </xdr:from>
    <xdr:to>
      <xdr:col>2</xdr:col>
      <xdr:colOff>371475</xdr:colOff>
      <xdr:row>47</xdr:row>
      <xdr:rowOff>161925</xdr:rowOff>
    </xdr:to>
    <xdr:sp macro="" textlink="">
      <xdr:nvSpPr>
        <xdr:cNvPr id="4" name="右中かっこ 3">
          <a:extLst>
            <a:ext uri="{FF2B5EF4-FFF2-40B4-BE49-F238E27FC236}">
              <a16:creationId xmlns:a16="http://schemas.microsoft.com/office/drawing/2014/main" id="{C53008CF-A8DC-452D-A05B-6B2CEF12E286}"/>
            </a:ext>
          </a:extLst>
        </xdr:cNvPr>
        <xdr:cNvSpPr/>
      </xdr:nvSpPr>
      <xdr:spPr>
        <a:xfrm>
          <a:off x="3200400" y="6503669"/>
          <a:ext cx="257175" cy="2596516"/>
        </a:xfrm>
        <a:prstGeom prst="rightBrace">
          <a:avLst/>
        </a:prstGeom>
      </xdr:spPr>
      <xdr:style>
        <a:lnRef idx="2">
          <a:schemeClr val="accent4"/>
        </a:lnRef>
        <a:fillRef idx="0">
          <a:schemeClr val="accent4"/>
        </a:fillRef>
        <a:effectRef idx="1">
          <a:schemeClr val="accent4"/>
        </a:effectRef>
        <a:fontRef idx="minor">
          <a:schemeClr val="tx1"/>
        </a:fontRef>
      </xdr:style>
      <xdr:txBody>
        <a:bodyPr vertOverflow="clip" horzOverflow="clip" rtlCol="0" anchor="t"/>
        <a:lstStyle/>
        <a:p>
          <a:endParaRPr lang="ja-JP" altLang="en-US"/>
        </a:p>
      </xdr:txBody>
    </xdr:sp>
    <xdr:clientData/>
  </xdr:twoCellAnchor>
  <xdr:twoCellAnchor>
    <xdr:from>
      <xdr:col>2</xdr:col>
      <xdr:colOff>285750</xdr:colOff>
      <xdr:row>26</xdr:row>
      <xdr:rowOff>38100</xdr:rowOff>
    </xdr:from>
    <xdr:to>
      <xdr:col>3</xdr:col>
      <xdr:colOff>876300</xdr:colOff>
      <xdr:row>29</xdr:row>
      <xdr:rowOff>47625</xdr:rowOff>
    </xdr:to>
    <xdr:sp macro="" textlink="">
      <xdr:nvSpPr>
        <xdr:cNvPr id="5" name="テキスト ボックス 4">
          <a:extLst>
            <a:ext uri="{FF2B5EF4-FFF2-40B4-BE49-F238E27FC236}">
              <a16:creationId xmlns:a16="http://schemas.microsoft.com/office/drawing/2014/main" id="{AE45E6CF-43C7-4BD4-A733-4673347002DD}"/>
            </a:ext>
          </a:extLst>
        </xdr:cNvPr>
        <xdr:cNvSpPr txBox="1"/>
      </xdr:nvSpPr>
      <xdr:spPr>
        <a:xfrm>
          <a:off x="3371850" y="4853940"/>
          <a:ext cx="1482090" cy="680085"/>
        </a:xfrm>
        <a:prstGeom prst="rect">
          <a:avLst/>
        </a:prstGeom>
        <a:solidFill>
          <a:schemeClr val="bg1"/>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defRPr sz="1000"/>
          </a:pPr>
          <a:r>
            <a:rPr lang="ja-JP" altLang="en-US" sz="1400" b="0" i="0" u="none" strike="noStrike" baseline="0">
              <a:solidFill>
                <a:srgbClr val="000000"/>
              </a:solidFill>
              <a:latin typeface="ＭＳ Ｐゴシック"/>
              <a:ea typeface="ＭＳ Ｐゴシック"/>
            </a:rPr>
            <a:t>一般衛生管理　</a:t>
          </a:r>
          <a:r>
            <a:rPr lang="ja-JP" altLang="en-US" sz="1400" b="0" i="0" u="none" strike="noStrike" baseline="0">
              <a:solidFill>
                <a:srgbClr val="000000"/>
              </a:solidFill>
              <a:latin typeface="Calibri"/>
            </a:rPr>
            <a:t> </a:t>
          </a:r>
          <a:r>
            <a:rPr lang="ja-JP" altLang="en-US" sz="1400" b="0" i="0" u="none" strike="noStrike" baseline="0">
              <a:solidFill>
                <a:srgbClr val="000000"/>
              </a:solidFill>
              <a:latin typeface="ＭＳ Ｐゴシック"/>
              <a:ea typeface="ＭＳ Ｐゴシック"/>
            </a:rPr>
            <a:t>　</a:t>
          </a:r>
          <a:r>
            <a:rPr lang="en-US" altLang="ja-JP" sz="1000" b="1" i="0" u="none" strike="noStrike" baseline="0">
              <a:solidFill>
                <a:srgbClr val="FF0000"/>
              </a:solidFill>
              <a:latin typeface="Calibri"/>
            </a:rPr>
            <a:t>(</a:t>
          </a:r>
          <a:r>
            <a:rPr lang="ja-JP" altLang="en-US" sz="1000" b="1" i="0" u="none" strike="noStrike" baseline="0">
              <a:solidFill>
                <a:srgbClr val="FF0000"/>
              </a:solidFill>
              <a:latin typeface="ＭＳ Ｐゴシック"/>
              <a:ea typeface="ＭＳ Ｐゴシック"/>
            </a:rPr>
            <a:t>安全な調理品を提供するための最低管理項目</a:t>
          </a:r>
          <a:r>
            <a:rPr lang="en-US" altLang="ja-JP" sz="1000" b="1" i="0" u="none" strike="noStrike" baseline="0">
              <a:solidFill>
                <a:srgbClr val="FF0000"/>
              </a:solidFill>
              <a:latin typeface="Calibri"/>
            </a:rPr>
            <a:t>)</a:t>
          </a:r>
        </a:p>
      </xdr:txBody>
    </xdr:sp>
    <xdr:clientData/>
  </xdr:twoCellAnchor>
  <xdr:twoCellAnchor>
    <xdr:from>
      <xdr:col>2</xdr:col>
      <xdr:colOff>428625</xdr:colOff>
      <xdr:row>39</xdr:row>
      <xdr:rowOff>19050</xdr:rowOff>
    </xdr:from>
    <xdr:to>
      <xdr:col>3</xdr:col>
      <xdr:colOff>742950</xdr:colOff>
      <xdr:row>42</xdr:row>
      <xdr:rowOff>161925</xdr:rowOff>
    </xdr:to>
    <xdr:sp macro="" textlink="">
      <xdr:nvSpPr>
        <xdr:cNvPr id="6" name="テキスト ボックス 5">
          <a:extLst>
            <a:ext uri="{FF2B5EF4-FFF2-40B4-BE49-F238E27FC236}">
              <a16:creationId xmlns:a16="http://schemas.microsoft.com/office/drawing/2014/main" id="{BFF0EE79-95D0-4FAD-89FA-3A9B74E22B2F}"/>
            </a:ext>
          </a:extLst>
        </xdr:cNvPr>
        <xdr:cNvSpPr txBox="1"/>
      </xdr:nvSpPr>
      <xdr:spPr>
        <a:xfrm>
          <a:off x="3514725" y="7562850"/>
          <a:ext cx="1205865" cy="668655"/>
        </a:xfrm>
        <a:prstGeom prst="rect">
          <a:avLst/>
        </a:prstGeom>
        <a:solidFill>
          <a:schemeClr val="lt1"/>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ja-JP" altLang="en-US" sz="1400" b="0" i="0" u="none" strike="noStrike" baseline="0">
              <a:solidFill>
                <a:srgbClr val="000000"/>
              </a:solidFill>
              <a:latin typeface="ＭＳ Ｐゴシック"/>
              <a:ea typeface="ＭＳ Ｐゴシック"/>
            </a:rPr>
            <a:t>温度管理　  　調理品</a:t>
          </a:r>
        </a:p>
        <a:p>
          <a:pPr algn="ctr"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3</xdr:col>
      <xdr:colOff>790575</xdr:colOff>
      <xdr:row>22</xdr:row>
      <xdr:rowOff>161925</xdr:rowOff>
    </xdr:from>
    <xdr:to>
      <xdr:col>3</xdr:col>
      <xdr:colOff>1209675</xdr:colOff>
      <xdr:row>30</xdr:row>
      <xdr:rowOff>304800</xdr:rowOff>
    </xdr:to>
    <xdr:sp macro="" textlink="">
      <xdr:nvSpPr>
        <xdr:cNvPr id="7" name="左中かっこ 6">
          <a:extLst>
            <a:ext uri="{FF2B5EF4-FFF2-40B4-BE49-F238E27FC236}">
              <a16:creationId xmlns:a16="http://schemas.microsoft.com/office/drawing/2014/main" id="{8742B227-080E-4914-8D50-416861693E18}"/>
            </a:ext>
          </a:extLst>
        </xdr:cNvPr>
        <xdr:cNvSpPr/>
      </xdr:nvSpPr>
      <xdr:spPr>
        <a:xfrm>
          <a:off x="4768215" y="4124325"/>
          <a:ext cx="419100" cy="1834515"/>
        </a:xfrm>
        <a:prstGeom prst="lef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3</xdr:col>
      <xdr:colOff>819150</xdr:colOff>
      <xdr:row>33</xdr:row>
      <xdr:rowOff>57149</xdr:rowOff>
    </xdr:from>
    <xdr:to>
      <xdr:col>3</xdr:col>
      <xdr:colOff>1238250</xdr:colOff>
      <xdr:row>47</xdr:row>
      <xdr:rowOff>142874</xdr:rowOff>
    </xdr:to>
    <xdr:sp macro="" textlink="">
      <xdr:nvSpPr>
        <xdr:cNvPr id="8" name="左中かっこ 7">
          <a:extLst>
            <a:ext uri="{FF2B5EF4-FFF2-40B4-BE49-F238E27FC236}">
              <a16:creationId xmlns:a16="http://schemas.microsoft.com/office/drawing/2014/main" id="{5FB7DF5D-F5DB-4147-BD53-4D68857B0D74}"/>
            </a:ext>
          </a:extLst>
        </xdr:cNvPr>
        <xdr:cNvSpPr/>
      </xdr:nvSpPr>
      <xdr:spPr>
        <a:xfrm>
          <a:off x="4796790" y="6557009"/>
          <a:ext cx="419100" cy="2524125"/>
        </a:xfrm>
        <a:prstGeom prst="lef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4</xdr:col>
      <xdr:colOff>352425</xdr:colOff>
      <xdr:row>22</xdr:row>
      <xdr:rowOff>142875</xdr:rowOff>
    </xdr:from>
    <xdr:to>
      <xdr:col>4</xdr:col>
      <xdr:colOff>895350</xdr:colOff>
      <xdr:row>24</xdr:row>
      <xdr:rowOff>123825</xdr:rowOff>
    </xdr:to>
    <xdr:sp macro="" textlink="">
      <xdr:nvSpPr>
        <xdr:cNvPr id="9" name="下矢印 8">
          <a:extLst>
            <a:ext uri="{FF2B5EF4-FFF2-40B4-BE49-F238E27FC236}">
              <a16:creationId xmlns:a16="http://schemas.microsoft.com/office/drawing/2014/main" id="{88910CEE-06B9-4793-A61D-754DBE0130F4}"/>
            </a:ext>
          </a:extLst>
        </xdr:cNvPr>
        <xdr:cNvSpPr/>
      </xdr:nvSpPr>
      <xdr:spPr>
        <a:xfrm rot="10800000">
          <a:off x="5625465" y="4105275"/>
          <a:ext cx="542925" cy="323850"/>
        </a:xfrm>
        <a:prstGeom prst="downArrow">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0</xdr:colOff>
      <xdr:row>19</xdr:row>
      <xdr:rowOff>47624</xdr:rowOff>
    </xdr:from>
    <xdr:to>
      <xdr:col>8</xdr:col>
      <xdr:colOff>714375</xdr:colOff>
      <xdr:row>23</xdr:row>
      <xdr:rowOff>95249</xdr:rowOff>
    </xdr:to>
    <xdr:sp macro="" textlink="">
      <xdr:nvSpPr>
        <xdr:cNvPr id="10" name="線吹き出し 2 (枠付き) 11">
          <a:extLst>
            <a:ext uri="{FF2B5EF4-FFF2-40B4-BE49-F238E27FC236}">
              <a16:creationId xmlns:a16="http://schemas.microsoft.com/office/drawing/2014/main" id="{07A3317C-14AD-4129-816D-0F056BFA34A7}"/>
            </a:ext>
          </a:extLst>
        </xdr:cNvPr>
        <xdr:cNvSpPr/>
      </xdr:nvSpPr>
      <xdr:spPr>
        <a:xfrm>
          <a:off x="6576060" y="3507104"/>
          <a:ext cx="3320415" cy="718185"/>
        </a:xfrm>
        <a:prstGeom prst="borderCallout2">
          <a:avLst>
            <a:gd name="adj1" fmla="val 18750"/>
            <a:gd name="adj2" fmla="val -8333"/>
            <a:gd name="adj3" fmla="val 18750"/>
            <a:gd name="adj4" fmla="val -16667"/>
            <a:gd name="adj5" fmla="val 70942"/>
            <a:gd name="adj6" fmla="val -2710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事故を起こさないための確認内容として</a:t>
          </a:r>
        </a:p>
        <a:p>
          <a:pPr algn="l"/>
          <a:r>
            <a:rPr kumimoji="1" lang="ja-JP" altLang="en-US" sz="1100"/>
            <a:t>最低６項目は　</a:t>
          </a:r>
        </a:p>
        <a:p>
          <a:pPr algn="l"/>
          <a:r>
            <a:rPr kumimoji="1" lang="ja-JP" altLang="en-US" sz="1100"/>
            <a:t>いつ、具体的に内容を決め、記録する。</a:t>
          </a:r>
        </a:p>
        <a:p>
          <a:pPr algn="l"/>
          <a:r>
            <a:rPr kumimoji="1" lang="ja-JP" altLang="en-US" sz="1100"/>
            <a:t>ダメな時にはどうするか決めておく。</a:t>
          </a:r>
        </a:p>
      </xdr:txBody>
    </xdr:sp>
    <xdr:clientData/>
  </xdr:twoCellAnchor>
  <xdr:twoCellAnchor>
    <xdr:from>
      <xdr:col>3</xdr:col>
      <xdr:colOff>1438274</xdr:colOff>
      <xdr:row>25</xdr:row>
      <xdr:rowOff>0</xdr:rowOff>
    </xdr:from>
    <xdr:to>
      <xdr:col>4</xdr:col>
      <xdr:colOff>1209674</xdr:colOff>
      <xdr:row>31</xdr:row>
      <xdr:rowOff>0</xdr:rowOff>
    </xdr:to>
    <xdr:sp macro="" textlink="">
      <xdr:nvSpPr>
        <xdr:cNvPr id="11" name="線吹き出し 1 (枠付き) 12">
          <a:extLst>
            <a:ext uri="{FF2B5EF4-FFF2-40B4-BE49-F238E27FC236}">
              <a16:creationId xmlns:a16="http://schemas.microsoft.com/office/drawing/2014/main" id="{ADA16266-E8DB-41CB-A584-6C8D91E0734C}"/>
            </a:ext>
          </a:extLst>
        </xdr:cNvPr>
        <xdr:cNvSpPr/>
      </xdr:nvSpPr>
      <xdr:spPr>
        <a:xfrm>
          <a:off x="5271134" y="4480560"/>
          <a:ext cx="1097280" cy="1684020"/>
        </a:xfrm>
        <a:prstGeom prst="borderCallout1">
          <a:avLst>
            <a:gd name="adj1" fmla="val 18750"/>
            <a:gd name="adj2" fmla="val -8333"/>
            <a:gd name="adj3" fmla="val 39572"/>
            <a:gd name="adj4" fmla="val -45420"/>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104775</xdr:colOff>
      <xdr:row>23</xdr:row>
      <xdr:rowOff>47626</xdr:rowOff>
    </xdr:from>
    <xdr:to>
      <xdr:col>2</xdr:col>
      <xdr:colOff>342900</xdr:colOff>
      <xdr:row>30</xdr:row>
      <xdr:rowOff>323850</xdr:rowOff>
    </xdr:to>
    <xdr:sp macro="" textlink="">
      <xdr:nvSpPr>
        <xdr:cNvPr id="12" name="右中かっこ 11">
          <a:extLst>
            <a:ext uri="{FF2B5EF4-FFF2-40B4-BE49-F238E27FC236}">
              <a16:creationId xmlns:a16="http://schemas.microsoft.com/office/drawing/2014/main" id="{9213ADC8-093A-4A56-9304-3EF2182CFB39}"/>
            </a:ext>
          </a:extLst>
        </xdr:cNvPr>
        <xdr:cNvSpPr/>
      </xdr:nvSpPr>
      <xdr:spPr>
        <a:xfrm>
          <a:off x="3190875" y="4177666"/>
          <a:ext cx="238125" cy="1800224"/>
        </a:xfrm>
        <a:prstGeom prst="rightBrace">
          <a:avLst/>
        </a:prstGeom>
      </xdr:spPr>
      <xdr:style>
        <a:lnRef idx="2">
          <a:schemeClr val="accent4"/>
        </a:lnRef>
        <a:fillRef idx="0">
          <a:schemeClr val="accent4"/>
        </a:fillRef>
        <a:effectRef idx="1">
          <a:schemeClr val="accent4"/>
        </a:effectRef>
        <a:fontRef idx="minor">
          <a:schemeClr val="tx1"/>
        </a:fontRef>
      </xdr:style>
      <xdr:txBody>
        <a:bodyPr vertOverflow="clip" horzOverflow="clip" rtlCol="0" anchor="t"/>
        <a:lstStyle/>
        <a:p>
          <a:endParaRPr lang="ja-JP" altLang="en-US"/>
        </a:p>
      </xdr:txBody>
    </xdr:sp>
    <xdr:clientData/>
  </xdr:twoCellAnchor>
  <xdr:twoCellAnchor>
    <xdr:from>
      <xdr:col>0</xdr:col>
      <xdr:colOff>304800</xdr:colOff>
      <xdr:row>48</xdr:row>
      <xdr:rowOff>133349</xdr:rowOff>
    </xdr:from>
    <xdr:to>
      <xdr:col>8</xdr:col>
      <xdr:colOff>990600</xdr:colOff>
      <xdr:row>53</xdr:row>
      <xdr:rowOff>142874</xdr:rowOff>
    </xdr:to>
    <xdr:sp macro="" textlink="">
      <xdr:nvSpPr>
        <xdr:cNvPr id="13" name="テキスト ボックス 12">
          <a:extLst>
            <a:ext uri="{FF2B5EF4-FFF2-40B4-BE49-F238E27FC236}">
              <a16:creationId xmlns:a16="http://schemas.microsoft.com/office/drawing/2014/main" id="{FDCEF3D6-05B2-4DB1-91E7-787AE80783C3}"/>
            </a:ext>
          </a:extLst>
        </xdr:cNvPr>
        <xdr:cNvSpPr txBox="1"/>
      </xdr:nvSpPr>
      <xdr:spPr>
        <a:xfrm>
          <a:off x="304800" y="9239249"/>
          <a:ext cx="9867900" cy="8477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衛生計画という言葉の響きから、手引き通りに書いてあることをやっても意味がありません。実際のご自分の調理場で事故を起こさないために　</a:t>
          </a:r>
          <a:r>
            <a:rPr kumimoji="1" lang="en-US" altLang="ja-JP" sz="1100"/>
            <a:t>6</a:t>
          </a:r>
          <a:r>
            <a:rPr kumimoji="1" lang="ja-JP" altLang="en-US" sz="1100"/>
            <a:t>つの一般衛生管理　　事項についで、自らどうして行くか計画を立ててこそ効果的な方針が出来上がるのです。絵に描いた餅では、現場ではできません。できることから計画して、決めたら必ず実行します。できると思って計画したことが実はできない、できていない問題に直面したら、これらをなぜなぜで解決すれば安全性は、確実に前進します。</a:t>
          </a:r>
        </a:p>
        <a:p>
          <a:r>
            <a:rPr kumimoji="1" lang="ja-JP" altLang="en-US" sz="1100"/>
            <a:t>今回の制度の狙いはここにあるのです。</a:t>
          </a:r>
        </a:p>
      </xdr:txBody>
    </xdr:sp>
    <xdr:clientData/>
  </xdr:twoCellAnchor>
  <xdr:twoCellAnchor>
    <xdr:from>
      <xdr:col>1</xdr:col>
      <xdr:colOff>114300</xdr:colOff>
      <xdr:row>11</xdr:row>
      <xdr:rowOff>9525</xdr:rowOff>
    </xdr:from>
    <xdr:to>
      <xdr:col>1</xdr:col>
      <xdr:colOff>1943100</xdr:colOff>
      <xdr:row>14</xdr:row>
      <xdr:rowOff>47625</xdr:rowOff>
    </xdr:to>
    <xdr:sp macro="" textlink="">
      <xdr:nvSpPr>
        <xdr:cNvPr id="14" name="角丸四角形 14">
          <a:extLst>
            <a:ext uri="{FF2B5EF4-FFF2-40B4-BE49-F238E27FC236}">
              <a16:creationId xmlns:a16="http://schemas.microsoft.com/office/drawing/2014/main" id="{1089484C-68E8-4878-93A9-27C6CD206031}"/>
            </a:ext>
          </a:extLst>
        </xdr:cNvPr>
        <xdr:cNvSpPr/>
      </xdr:nvSpPr>
      <xdr:spPr>
        <a:xfrm>
          <a:off x="723900" y="2066925"/>
          <a:ext cx="1828800" cy="556260"/>
        </a:xfrm>
        <a:prstGeom prst="round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1581150</xdr:colOff>
      <xdr:row>11</xdr:row>
      <xdr:rowOff>142875</xdr:rowOff>
    </xdr:from>
    <xdr:to>
      <xdr:col>1</xdr:col>
      <xdr:colOff>1971675</xdr:colOff>
      <xdr:row>14</xdr:row>
      <xdr:rowOff>38100</xdr:rowOff>
    </xdr:to>
    <xdr:sp macro="" textlink="">
      <xdr:nvSpPr>
        <xdr:cNvPr id="15" name="テキスト ボックス 14">
          <a:extLst>
            <a:ext uri="{FF2B5EF4-FFF2-40B4-BE49-F238E27FC236}">
              <a16:creationId xmlns:a16="http://schemas.microsoft.com/office/drawing/2014/main" id="{5FF25D91-A7AA-4475-BDEE-682EB7F169AB}"/>
            </a:ext>
          </a:extLst>
        </xdr:cNvPr>
        <xdr:cNvSpPr txBox="1"/>
      </xdr:nvSpPr>
      <xdr:spPr>
        <a:xfrm>
          <a:off x="2190750" y="2200275"/>
          <a:ext cx="390525" cy="41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solidFill>
                <a:srgbClr val="FF0000"/>
              </a:solidFill>
              <a:latin typeface="+mj-ea"/>
              <a:ea typeface="+mj-ea"/>
            </a:rPr>
            <a:t>?</a:t>
          </a:r>
          <a:endParaRPr kumimoji="1" lang="ja-JP" altLang="en-US" sz="2400">
            <a:solidFill>
              <a:srgbClr val="FF0000"/>
            </a:solidFill>
            <a:latin typeface="+mj-ea"/>
            <a:ea typeface="+mj-ea"/>
          </a:endParaRPr>
        </a:p>
      </xdr:txBody>
    </xdr:sp>
    <xdr:clientData/>
  </xdr:twoCellAnchor>
  <xdr:twoCellAnchor>
    <xdr:from>
      <xdr:col>2</xdr:col>
      <xdr:colOff>76201</xdr:colOff>
      <xdr:row>15</xdr:row>
      <xdr:rowOff>200025</xdr:rowOff>
    </xdr:from>
    <xdr:to>
      <xdr:col>2</xdr:col>
      <xdr:colOff>847725</xdr:colOff>
      <xdr:row>26</xdr:row>
      <xdr:rowOff>57150</xdr:rowOff>
    </xdr:to>
    <xdr:cxnSp macro="">
      <xdr:nvCxnSpPr>
        <xdr:cNvPr id="16" name="直線矢印コネクタ 15">
          <a:extLst>
            <a:ext uri="{FF2B5EF4-FFF2-40B4-BE49-F238E27FC236}">
              <a16:creationId xmlns:a16="http://schemas.microsoft.com/office/drawing/2014/main" id="{24181469-EE3A-4411-83F6-2BF0D9A4646B}"/>
            </a:ext>
          </a:extLst>
        </xdr:cNvPr>
        <xdr:cNvCxnSpPr/>
      </xdr:nvCxnSpPr>
      <xdr:spPr>
        <a:xfrm>
          <a:off x="3162301" y="2943225"/>
          <a:ext cx="771524" cy="192976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619761</xdr:colOff>
      <xdr:row>32</xdr:row>
      <xdr:rowOff>40640</xdr:rowOff>
    </xdr:from>
    <xdr:to>
      <xdr:col>10</xdr:col>
      <xdr:colOff>317185</xdr:colOff>
      <xdr:row>41</xdr:row>
      <xdr:rowOff>162560</xdr:rowOff>
    </xdr:to>
    <xdr:pic>
      <xdr:nvPicPr>
        <xdr:cNvPr id="9" name="図 8">
          <a:extLst>
            <a:ext uri="{FF2B5EF4-FFF2-40B4-BE49-F238E27FC236}">
              <a16:creationId xmlns:a16="http://schemas.microsoft.com/office/drawing/2014/main" id="{33C9A8C3-6698-46B8-B1A8-2961AF95E209}"/>
            </a:ext>
          </a:extLst>
        </xdr:cNvPr>
        <xdr:cNvPicPr>
          <a:picLocks noChangeAspect="1"/>
        </xdr:cNvPicPr>
      </xdr:nvPicPr>
      <xdr:blipFill>
        <a:blip xmlns:r="http://schemas.openxmlformats.org/officeDocument/2006/relationships" r:embed="rId1"/>
        <a:stretch>
          <a:fillRect/>
        </a:stretch>
      </xdr:blipFill>
      <xdr:spPr>
        <a:xfrm>
          <a:off x="3210561" y="15595600"/>
          <a:ext cx="8729664" cy="2590800"/>
        </a:xfrm>
        <a:prstGeom prst="rect">
          <a:avLst/>
        </a:prstGeom>
      </xdr:spPr>
    </xdr:pic>
    <xdr:clientData/>
  </xdr:twoCellAnchor>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1388091" y="9405622"/>
          <a:ext cx="3059429" cy="1008378"/>
        </a:xfrm>
        <a:prstGeom prst="wedgeRectCallout">
          <a:avLst>
            <a:gd name="adj1" fmla="val -49545"/>
            <a:gd name="adj2" fmla="val 77991"/>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1.2%  </a:t>
          </a:r>
          <a:r>
            <a:rPr kumimoji="1" lang="ja-JP" altLang="en-US" sz="1400" b="1">
              <a:solidFill>
                <a:srgbClr val="FFFF00"/>
              </a:solidFill>
            </a:rPr>
            <a:t>微減</a:t>
          </a: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2.0%(</a:t>
          </a:r>
          <a:r>
            <a:rPr kumimoji="1" lang="ja-JP" altLang="en-US" sz="1400" b="1" i="0" u="sng">
              <a:solidFill>
                <a:srgbClr val="FFC000"/>
              </a:solidFill>
            </a:rPr>
            <a:t>▲</a:t>
          </a:r>
          <a:r>
            <a:rPr kumimoji="1" lang="en-US" altLang="ja-JP" sz="1400" b="1" i="0" u="sng">
              <a:solidFill>
                <a:srgbClr val="FFC000"/>
              </a:solidFill>
            </a:rPr>
            <a:t>0.</a:t>
          </a:r>
          <a:r>
            <a:rPr kumimoji="1" lang="ja-JP" altLang="en-US" sz="1400" b="1" i="0" u="sng">
              <a:solidFill>
                <a:srgbClr val="FFC000"/>
              </a:solidFill>
            </a:rPr>
            <a:t>１</a:t>
          </a:r>
          <a:r>
            <a:rPr kumimoji="1" lang="en-US" altLang="ja-JP" sz="1400" b="1" i="0" u="sng">
              <a:solidFill>
                <a:srgbClr val="FFC000"/>
              </a:solidFill>
            </a:rPr>
            <a:t>%)</a:t>
          </a: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54</xdr:row>
      <xdr:rowOff>265814</xdr:rowOff>
    </xdr:from>
    <xdr:to>
      <xdr:col>5</xdr:col>
      <xdr:colOff>593651</xdr:colOff>
      <xdr:row>75</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5344160" y="24588854"/>
          <a:ext cx="34851" cy="475322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世界の増加率が落ち着き始めている</a:t>
          </a:r>
        </a:p>
        <a:p>
          <a:pPr algn="l"/>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4</xdr:col>
      <xdr:colOff>721257</xdr:colOff>
      <xdr:row>23</xdr:row>
      <xdr:rowOff>189142</xdr:rowOff>
    </xdr:from>
    <xdr:to>
      <xdr:col>4</xdr:col>
      <xdr:colOff>900327</xdr:colOff>
      <xdr:row>24</xdr:row>
      <xdr:rowOff>189141</xdr:rowOff>
    </xdr:to>
    <xdr:sp macro="" textlink="">
      <xdr:nvSpPr>
        <xdr:cNvPr id="25" name="右矢印 11">
          <a:extLst>
            <a:ext uri="{FF2B5EF4-FFF2-40B4-BE49-F238E27FC236}">
              <a16:creationId xmlns:a16="http://schemas.microsoft.com/office/drawing/2014/main" id="{2F2A2498-E901-472D-8C6F-07238259FD5F}"/>
            </a:ext>
          </a:extLst>
        </xdr:cNvPr>
        <xdr:cNvSpPr/>
      </xdr:nvSpPr>
      <xdr:spPr>
        <a:xfrm>
          <a:off x="5516777" y="13539382"/>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*世界の感染第</a:t>
          </a:r>
          <a:r>
            <a:rPr kumimoji="1" lang="en-US" altLang="ja-JP" sz="2000" b="1">
              <a:solidFill>
                <a:srgbClr val="FFFF00"/>
              </a:solidFill>
            </a:rPr>
            <a:t>3</a:t>
          </a:r>
          <a:r>
            <a:rPr kumimoji="1" lang="ja-JP" altLang="en-US" sz="2000" b="1">
              <a:solidFill>
                <a:srgbClr val="FFFF00"/>
              </a:solidFill>
            </a:rPr>
            <a:t>波はピークアウト　しかしまだ毎日</a:t>
          </a:r>
          <a:r>
            <a:rPr kumimoji="1" lang="en-US" altLang="ja-JP" sz="2000" b="1">
              <a:solidFill>
                <a:srgbClr val="FFFF00"/>
              </a:solidFill>
            </a:rPr>
            <a:t>43</a:t>
          </a:r>
          <a:r>
            <a:rPr kumimoji="1" lang="ja-JP" altLang="en-US" sz="2000" b="1">
              <a:solidFill>
                <a:srgbClr val="FFFF00"/>
              </a:solidFill>
            </a:rPr>
            <a:t>万人が新規感染状態である。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0</xdr:rowOff>
    </xdr:from>
    <xdr:to>
      <xdr:col>2</xdr:col>
      <xdr:colOff>206745</xdr:colOff>
      <xdr:row>34</xdr:row>
      <xdr:rowOff>133615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2000" b="1" i="0">
              <a:solidFill>
                <a:schemeClr val="dk1"/>
              </a:solidFill>
              <a:effectLst/>
              <a:latin typeface="+mn-lt"/>
              <a:ea typeface="+mn-ea"/>
              <a:cs typeface="+mn-cs"/>
            </a:rPr>
            <a:t>1</a:t>
          </a:r>
          <a:r>
            <a:rPr lang="ja-JP" altLang="en-US" sz="2000" b="1" i="0">
              <a:solidFill>
                <a:schemeClr val="dk1"/>
              </a:solidFill>
              <a:effectLst/>
              <a:latin typeface="+mn-lt"/>
              <a:ea typeface="+mn-ea"/>
              <a:cs typeface="+mn-cs"/>
            </a:rPr>
            <a:t>日あたりに確認される感染者数を</a:t>
          </a:r>
          <a:r>
            <a:rPr lang="en-US" altLang="ja-JP" sz="2000" b="1" i="0">
              <a:solidFill>
                <a:schemeClr val="dk1"/>
              </a:solidFill>
              <a:effectLst/>
              <a:latin typeface="+mn-lt"/>
              <a:ea typeface="+mn-ea"/>
              <a:cs typeface="+mn-cs"/>
            </a:rPr>
            <a:t>7</a:t>
          </a:r>
          <a:r>
            <a:rPr lang="ja-JP" altLang="en-US" sz="2000" b="1" i="0">
              <a:solidFill>
                <a:schemeClr val="dk1"/>
              </a:solidFill>
              <a:effectLst/>
              <a:latin typeface="+mn-lt"/>
              <a:ea typeface="+mn-ea"/>
              <a:cs typeface="+mn-cs"/>
            </a:rPr>
            <a:t>日移動平均で国別に見てみる。米国は</a:t>
          </a:r>
          <a:r>
            <a:rPr lang="en-US" altLang="ja-JP" sz="2000" b="1" i="0">
              <a:solidFill>
                <a:schemeClr val="dk1"/>
              </a:solidFill>
              <a:effectLst/>
              <a:latin typeface="+mn-lt"/>
              <a:ea typeface="+mn-ea"/>
              <a:cs typeface="+mn-cs"/>
            </a:rPr>
            <a:t>11</a:t>
          </a:r>
          <a:r>
            <a:rPr lang="ja-JP" altLang="en-US" sz="2000" b="1" i="0">
              <a:solidFill>
                <a:schemeClr val="dk1"/>
              </a:solidFill>
              <a:effectLst/>
              <a:latin typeface="+mn-lt"/>
              <a:ea typeface="+mn-ea"/>
              <a:cs typeface="+mn-cs"/>
            </a:rPr>
            <a:t>月</a:t>
          </a:r>
          <a:r>
            <a:rPr lang="en-US" altLang="ja-JP" sz="2000" b="1" i="0">
              <a:solidFill>
                <a:schemeClr val="dk1"/>
              </a:solidFill>
              <a:effectLst/>
              <a:latin typeface="+mn-lt"/>
              <a:ea typeface="+mn-ea"/>
              <a:cs typeface="+mn-cs"/>
            </a:rPr>
            <a:t>26</a:t>
          </a:r>
          <a:r>
            <a:rPr lang="ja-JP" altLang="en-US" sz="2000" b="1" i="0">
              <a:solidFill>
                <a:schemeClr val="dk1"/>
              </a:solidFill>
              <a:effectLst/>
              <a:latin typeface="+mn-lt"/>
              <a:ea typeface="+mn-ea"/>
              <a:cs typeface="+mn-cs"/>
            </a:rPr>
            <a:t>日時点で</a:t>
          </a:r>
          <a:r>
            <a:rPr lang="en-US" altLang="ja-JP" sz="2000" b="1" i="0">
              <a:solidFill>
                <a:schemeClr val="dk1"/>
              </a:solidFill>
              <a:effectLst/>
              <a:latin typeface="+mn-lt"/>
              <a:ea typeface="+mn-ea"/>
              <a:cs typeface="+mn-cs"/>
            </a:rPr>
            <a:t>8</a:t>
          </a:r>
          <a:r>
            <a:rPr lang="ja-JP" altLang="en-US" sz="2000" b="1" i="0">
              <a:solidFill>
                <a:schemeClr val="dk1"/>
              </a:solidFill>
              <a:effectLst/>
              <a:latin typeface="+mn-lt"/>
              <a:ea typeface="+mn-ea"/>
              <a:cs typeface="+mn-cs"/>
            </a:rPr>
            <a:t>万</a:t>
          </a:r>
          <a:r>
            <a:rPr lang="en-US" altLang="ja-JP" sz="2000" b="1" i="0">
              <a:solidFill>
                <a:schemeClr val="dk1"/>
              </a:solidFill>
              <a:effectLst/>
              <a:latin typeface="+mn-lt"/>
              <a:ea typeface="+mn-ea"/>
              <a:cs typeface="+mn-cs"/>
            </a:rPr>
            <a:t>5036</a:t>
          </a:r>
          <a:r>
            <a:rPr lang="ja-JP" altLang="en-US" sz="2000" b="1" i="0">
              <a:solidFill>
                <a:schemeClr val="dk1"/>
              </a:solidFill>
              <a:effectLst/>
              <a:latin typeface="+mn-lt"/>
              <a:ea typeface="+mn-ea"/>
              <a:cs typeface="+mn-cs"/>
            </a:rPr>
            <a:t>人だった。</a:t>
          </a:r>
          <a:r>
            <a:rPr lang="en-US" altLang="ja-JP" sz="2000" b="1" i="0">
              <a:solidFill>
                <a:schemeClr val="dk1"/>
              </a:solidFill>
              <a:effectLst/>
              <a:latin typeface="+mn-lt"/>
              <a:ea typeface="+mn-ea"/>
              <a:cs typeface="+mn-cs"/>
            </a:rPr>
            <a:t>1</a:t>
          </a:r>
          <a:r>
            <a:rPr lang="ja-JP" altLang="en-US" sz="2000" b="1" i="0">
              <a:solidFill>
                <a:schemeClr val="dk1"/>
              </a:solidFill>
              <a:effectLst/>
              <a:latin typeface="+mn-lt"/>
              <a:ea typeface="+mn-ea"/>
              <a:cs typeface="+mn-cs"/>
            </a:rPr>
            <a:t>月</a:t>
          </a:r>
          <a:r>
            <a:rPr lang="en-US" altLang="ja-JP" sz="2000" b="1" i="0">
              <a:solidFill>
                <a:schemeClr val="dk1"/>
              </a:solidFill>
              <a:effectLst/>
              <a:latin typeface="+mn-lt"/>
              <a:ea typeface="+mn-ea"/>
              <a:cs typeface="+mn-cs"/>
            </a:rPr>
            <a:t>12</a:t>
          </a:r>
          <a:r>
            <a:rPr lang="ja-JP" altLang="en-US" sz="2000" b="1" i="0">
              <a:solidFill>
                <a:schemeClr val="dk1"/>
              </a:solidFill>
              <a:effectLst/>
              <a:latin typeface="+mn-lt"/>
              <a:ea typeface="+mn-ea"/>
              <a:cs typeface="+mn-cs"/>
            </a:rPr>
            <a:t>日の過去最多（</a:t>
          </a:r>
          <a:r>
            <a:rPr lang="en-US" altLang="ja-JP" sz="2000" b="1" i="0">
              <a:solidFill>
                <a:schemeClr val="dk1"/>
              </a:solidFill>
              <a:effectLst/>
              <a:latin typeface="+mn-lt"/>
              <a:ea typeface="+mn-ea"/>
              <a:cs typeface="+mn-cs"/>
            </a:rPr>
            <a:t>25</a:t>
          </a:r>
          <a:r>
            <a:rPr lang="ja-JP" altLang="en-US" sz="2000" b="1" i="0">
              <a:solidFill>
                <a:schemeClr val="dk1"/>
              </a:solidFill>
              <a:effectLst/>
              <a:latin typeface="+mn-lt"/>
              <a:ea typeface="+mn-ea"/>
              <a:cs typeface="+mn-cs"/>
            </a:rPr>
            <a:t>万</a:t>
          </a:r>
          <a:r>
            <a:rPr lang="en-US" altLang="ja-JP" sz="2000" b="1" i="0">
              <a:solidFill>
                <a:schemeClr val="dk1"/>
              </a:solidFill>
              <a:effectLst/>
              <a:latin typeface="+mn-lt"/>
              <a:ea typeface="+mn-ea"/>
              <a:cs typeface="+mn-cs"/>
            </a:rPr>
            <a:t>2004</a:t>
          </a:r>
          <a:r>
            <a:rPr lang="ja-JP" altLang="en-US" sz="2000" b="1" i="0">
              <a:solidFill>
                <a:schemeClr val="dk1"/>
              </a:solidFill>
              <a:effectLst/>
              <a:latin typeface="+mn-lt"/>
              <a:ea typeface="+mn-ea"/>
              <a:cs typeface="+mn-cs"/>
            </a:rPr>
            <a:t>人）に比べて</a:t>
          </a:r>
          <a:r>
            <a:rPr lang="en-US" altLang="ja-JP" sz="2000" b="1" i="0">
              <a:solidFill>
                <a:schemeClr val="dk1"/>
              </a:solidFill>
              <a:effectLst/>
              <a:latin typeface="+mn-lt"/>
              <a:ea typeface="+mn-ea"/>
              <a:cs typeface="+mn-cs"/>
            </a:rPr>
            <a:t>66.3</a:t>
          </a:r>
          <a:r>
            <a:rPr lang="ja-JP" altLang="en-US" sz="2000" b="1" i="0">
              <a:solidFill>
                <a:schemeClr val="dk1"/>
              </a:solidFill>
              <a:effectLst/>
              <a:latin typeface="+mn-lt"/>
              <a:ea typeface="+mn-ea"/>
              <a:cs typeface="+mn-cs"/>
            </a:rPr>
            <a:t>％少ない。ドイツは</a:t>
          </a:r>
          <a:r>
            <a:rPr lang="en-US" altLang="ja-JP" sz="2000" b="1" i="0">
              <a:solidFill>
                <a:schemeClr val="dk1"/>
              </a:solidFill>
              <a:effectLst/>
              <a:latin typeface="+mn-lt"/>
              <a:ea typeface="+mn-ea"/>
              <a:cs typeface="+mn-cs"/>
            </a:rPr>
            <a:t>5</a:t>
          </a:r>
          <a:r>
            <a:rPr lang="ja-JP" altLang="en-US" sz="2000" b="1" i="0">
              <a:solidFill>
                <a:schemeClr val="dk1"/>
              </a:solidFill>
              <a:effectLst/>
              <a:latin typeface="+mn-lt"/>
              <a:ea typeface="+mn-ea"/>
              <a:cs typeface="+mn-cs"/>
            </a:rPr>
            <a:t>万</a:t>
          </a:r>
          <a:r>
            <a:rPr lang="en-US" altLang="ja-JP" sz="2000" b="1" i="0">
              <a:solidFill>
                <a:schemeClr val="dk1"/>
              </a:solidFill>
              <a:effectLst/>
              <a:latin typeface="+mn-lt"/>
              <a:ea typeface="+mn-ea"/>
              <a:cs typeface="+mn-cs"/>
            </a:rPr>
            <a:t>6899</a:t>
          </a:r>
          <a:r>
            <a:rPr lang="ja-JP" altLang="en-US" sz="2000" b="1" i="0">
              <a:solidFill>
                <a:schemeClr val="dk1"/>
              </a:solidFill>
              <a:effectLst/>
              <a:latin typeface="+mn-lt"/>
              <a:ea typeface="+mn-ea"/>
              <a:cs typeface="+mn-cs"/>
            </a:rPr>
            <a:t>人で過去最多だった。英国は</a:t>
          </a:r>
          <a:r>
            <a:rPr lang="en-US" altLang="ja-JP" sz="2000" b="1" i="0">
              <a:solidFill>
                <a:schemeClr val="dk1"/>
              </a:solidFill>
              <a:effectLst/>
              <a:latin typeface="+mn-lt"/>
              <a:ea typeface="+mn-ea"/>
              <a:cs typeface="+mn-cs"/>
            </a:rPr>
            <a:t>11</a:t>
          </a:r>
          <a:r>
            <a:rPr lang="ja-JP" altLang="en-US" sz="2000" b="1" i="0">
              <a:solidFill>
                <a:schemeClr val="dk1"/>
              </a:solidFill>
              <a:effectLst/>
              <a:latin typeface="+mn-lt"/>
              <a:ea typeface="+mn-ea"/>
              <a:cs typeface="+mn-cs"/>
            </a:rPr>
            <a:t>月</a:t>
          </a:r>
          <a:r>
            <a:rPr lang="en-US" altLang="ja-JP" sz="2000" b="1" i="0">
              <a:solidFill>
                <a:schemeClr val="dk1"/>
              </a:solidFill>
              <a:effectLst/>
              <a:latin typeface="+mn-lt"/>
              <a:ea typeface="+mn-ea"/>
              <a:cs typeface="+mn-cs"/>
            </a:rPr>
            <a:t>26</a:t>
          </a:r>
          <a:r>
            <a:rPr lang="ja-JP" altLang="en-US" sz="2000" b="1" i="0">
              <a:solidFill>
                <a:schemeClr val="dk1"/>
              </a:solidFill>
              <a:effectLst/>
              <a:latin typeface="+mn-lt"/>
              <a:ea typeface="+mn-ea"/>
              <a:cs typeface="+mn-cs"/>
            </a:rPr>
            <a:t>日時点で</a:t>
          </a:r>
          <a:r>
            <a:rPr lang="en-US" altLang="ja-JP" sz="2000" b="1" i="0">
              <a:solidFill>
                <a:schemeClr val="dk1"/>
              </a:solidFill>
              <a:effectLst/>
              <a:latin typeface="+mn-lt"/>
              <a:ea typeface="+mn-ea"/>
              <a:cs typeface="+mn-cs"/>
            </a:rPr>
            <a:t>4</a:t>
          </a:r>
          <a:r>
            <a:rPr lang="ja-JP" altLang="en-US" sz="2000" b="1" i="0">
              <a:solidFill>
                <a:schemeClr val="dk1"/>
              </a:solidFill>
              <a:effectLst/>
              <a:latin typeface="+mn-lt"/>
              <a:ea typeface="+mn-ea"/>
              <a:cs typeface="+mn-cs"/>
            </a:rPr>
            <a:t>万</a:t>
          </a:r>
          <a:r>
            <a:rPr lang="en-US" altLang="ja-JP" sz="2000" b="1" i="0">
              <a:solidFill>
                <a:schemeClr val="dk1"/>
              </a:solidFill>
              <a:effectLst/>
              <a:latin typeface="+mn-lt"/>
              <a:ea typeface="+mn-ea"/>
              <a:cs typeface="+mn-cs"/>
            </a:rPr>
            <a:t>3349</a:t>
          </a:r>
          <a:r>
            <a:rPr lang="ja-JP" altLang="en-US" sz="2000" b="1" i="0">
              <a:solidFill>
                <a:schemeClr val="dk1"/>
              </a:solidFill>
              <a:effectLst/>
              <a:latin typeface="+mn-lt"/>
              <a:ea typeface="+mn-ea"/>
              <a:cs typeface="+mn-cs"/>
            </a:rPr>
            <a:t>人になっている。中国は最近</a:t>
          </a:r>
          <a:r>
            <a:rPr lang="en-US" altLang="ja-JP" sz="2000" b="1" i="0">
              <a:solidFill>
                <a:schemeClr val="dk1"/>
              </a:solidFill>
              <a:effectLst/>
              <a:latin typeface="+mn-lt"/>
              <a:ea typeface="+mn-ea"/>
              <a:cs typeface="+mn-cs"/>
            </a:rPr>
            <a:t>6</a:t>
          </a:r>
          <a:r>
            <a:rPr lang="ja-JP" altLang="en-US" sz="2000" b="1" i="0">
              <a:solidFill>
                <a:schemeClr val="dk1"/>
              </a:solidFill>
              <a:effectLst/>
              <a:latin typeface="+mn-lt"/>
              <a:ea typeface="+mn-ea"/>
              <a:cs typeface="+mn-cs"/>
            </a:rPr>
            <a:t>カ月間の感染者数を</a:t>
          </a:r>
          <a:r>
            <a:rPr lang="en-US" altLang="ja-JP" sz="2000" b="1" i="0">
              <a:solidFill>
                <a:schemeClr val="dk1"/>
              </a:solidFill>
              <a:effectLst/>
              <a:latin typeface="+mn-lt"/>
              <a:ea typeface="+mn-ea"/>
              <a:cs typeface="+mn-cs"/>
            </a:rPr>
            <a:t>7511</a:t>
          </a:r>
          <a:r>
            <a:rPr lang="ja-JP" altLang="en-US" sz="2000" b="1" i="0">
              <a:solidFill>
                <a:schemeClr val="dk1"/>
              </a:solidFill>
              <a:effectLst/>
              <a:latin typeface="+mn-lt"/>
              <a:ea typeface="+mn-ea"/>
              <a:cs typeface="+mn-cs"/>
            </a:rPr>
            <a:t>人と発表している。                        ロシア、ヨーロッパで感染拡大、これは中和抗体が減少してきたことと、冬季の気温低下、湿度低下によるもの、ワクチン接種が行き届かないためと考えられる。　　　南アフリカの新型株は、南アフリカだけを見る限り大きな感染変化は数字的にはまだ見られない。</a:t>
          </a:r>
          <a:endParaRPr kumimoji="1" lang="ja-JP" altLang="en-US" sz="2000" b="1" u="sng">
            <a:latin typeface="+mn-ea"/>
            <a:ea typeface="+mn-ea"/>
          </a:endParaRPr>
        </a:p>
      </xdr:txBody>
    </xdr:sp>
    <xdr:clientData/>
  </xdr:twoCellAnchor>
  <xdr:twoCellAnchor>
    <xdr:from>
      <xdr:col>1</xdr:col>
      <xdr:colOff>1361440</xdr:colOff>
      <xdr:row>4</xdr:row>
      <xdr:rowOff>2509520</xdr:rowOff>
    </xdr:from>
    <xdr:to>
      <xdr:col>13</xdr:col>
      <xdr:colOff>1371600</xdr:colOff>
      <xdr:row>4</xdr:row>
      <xdr:rowOff>2946400</xdr:rowOff>
    </xdr:to>
    <xdr:sp macro="" textlink="">
      <xdr:nvSpPr>
        <xdr:cNvPr id="27" name="テキスト ボックス 26">
          <a:extLst>
            <a:ext uri="{FF2B5EF4-FFF2-40B4-BE49-F238E27FC236}">
              <a16:creationId xmlns:a16="http://schemas.microsoft.com/office/drawing/2014/main" id="{281A8D49-15EF-4651-AB35-D7E6EE8DE900}"/>
            </a:ext>
          </a:extLst>
        </xdr:cNvPr>
        <xdr:cNvSpPr txBox="1"/>
      </xdr:nvSpPr>
      <xdr:spPr>
        <a:xfrm>
          <a:off x="2235200" y="7051040"/>
          <a:ext cx="12882880" cy="43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医師、歯科医師</a:t>
          </a:r>
          <a:r>
            <a:rPr kumimoji="1" lang="ja-JP" altLang="en-US" sz="1600" b="1"/>
            <a:t>以外にも打ち手確保は、薬剤師、獣医師、</a:t>
          </a:r>
          <a:r>
            <a:rPr kumimoji="1" lang="ja-JP" altLang="en-US" sz="1600" b="1">
              <a:solidFill>
                <a:srgbClr val="FF0000"/>
              </a:solidFill>
            </a:rPr>
            <a:t>臨床検査</a:t>
          </a:r>
          <a:r>
            <a:rPr kumimoji="1" lang="ja-JP" altLang="en-US" sz="1600" b="1"/>
            <a:t>・衛生検査技師、鍼灸師、介護士、医療関連学生を全て動員せよ</a:t>
          </a:r>
        </a:p>
        <a:p>
          <a:endParaRPr kumimoji="1" lang="ja-JP" altLang="en-US" sz="1600" b="1"/>
        </a:p>
      </xdr:txBody>
    </xdr:sp>
    <xdr:clientData/>
  </xdr:twoCellAnchor>
  <xdr:twoCellAnchor>
    <xdr:from>
      <xdr:col>4</xdr:col>
      <xdr:colOff>721360</xdr:colOff>
      <xdr:row>27</xdr:row>
      <xdr:rowOff>50800</xdr:rowOff>
    </xdr:from>
    <xdr:to>
      <xdr:col>4</xdr:col>
      <xdr:colOff>900430</xdr:colOff>
      <xdr:row>27</xdr:row>
      <xdr:rowOff>264159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516880" y="1425448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701040</xdr:colOff>
      <xdr:row>19</xdr:row>
      <xdr:rowOff>193040</xdr:rowOff>
    </xdr:from>
    <xdr:to>
      <xdr:col>4</xdr:col>
      <xdr:colOff>880110</xdr:colOff>
      <xdr:row>20</xdr:row>
      <xdr:rowOff>192331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496560" y="1268984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1473200</xdr:colOff>
      <xdr:row>34</xdr:row>
      <xdr:rowOff>40640</xdr:rowOff>
    </xdr:from>
    <xdr:to>
      <xdr:col>9</xdr:col>
      <xdr:colOff>568960</xdr:colOff>
      <xdr:row>38</xdr:row>
      <xdr:rowOff>233680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693920" y="16144240"/>
          <a:ext cx="6593840" cy="1290320"/>
          <a:chOff x="4805680" y="22291040"/>
          <a:chExt cx="6664960" cy="975360"/>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151880" y="20965160"/>
            <a:ext cx="609600" cy="33020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388600" y="21910040"/>
            <a:ext cx="701040" cy="14630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717280" y="21742400"/>
            <a:ext cx="670560" cy="17881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530352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第一波　　　　　　　　　　　　　　第二波　　　　　第三波</a:t>
            </a:r>
          </a:p>
        </xdr:txBody>
      </xdr:sp>
    </xdr:grpSp>
    <xdr:clientData/>
  </xdr:twoCellAnchor>
  <xdr:twoCellAnchor>
    <xdr:from>
      <xdr:col>8</xdr:col>
      <xdr:colOff>1290320</xdr:colOff>
      <xdr:row>34</xdr:row>
      <xdr:rowOff>142240</xdr:rowOff>
    </xdr:from>
    <xdr:to>
      <xdr:col>10</xdr:col>
      <xdr:colOff>132080</xdr:colOff>
      <xdr:row>36</xdr:row>
      <xdr:rowOff>71486</xdr:rowOff>
    </xdr:to>
    <xdr:sp macro="" textlink="">
      <xdr:nvSpPr>
        <xdr:cNvPr id="17" name="フリーフォーム: 図形 16">
          <a:extLst>
            <a:ext uri="{FF2B5EF4-FFF2-40B4-BE49-F238E27FC236}">
              <a16:creationId xmlns:a16="http://schemas.microsoft.com/office/drawing/2014/main" id="{BAEB3498-0EF1-43B6-9DA7-E80A23F28117}"/>
            </a:ext>
          </a:extLst>
        </xdr:cNvPr>
        <xdr:cNvSpPr/>
      </xdr:nvSpPr>
      <xdr:spPr>
        <a:xfrm>
          <a:off x="10708640" y="16245840"/>
          <a:ext cx="1046480" cy="477886"/>
        </a:xfrm>
        <a:custGeom>
          <a:avLst/>
          <a:gdLst>
            <a:gd name="connsiteX0" fmla="*/ 0 w 1036320"/>
            <a:gd name="connsiteY0" fmla="*/ 0 h 325486"/>
            <a:gd name="connsiteX1" fmla="*/ 314960 w 1036320"/>
            <a:gd name="connsiteY1" fmla="*/ 121920 h 325486"/>
            <a:gd name="connsiteX2" fmla="*/ 629920 w 1036320"/>
            <a:gd name="connsiteY2" fmla="*/ 274320 h 325486"/>
            <a:gd name="connsiteX3" fmla="*/ 751840 w 1036320"/>
            <a:gd name="connsiteY3" fmla="*/ 325120 h 325486"/>
            <a:gd name="connsiteX4" fmla="*/ 944880 w 1036320"/>
            <a:gd name="connsiteY4" fmla="*/ 254000 h 325486"/>
            <a:gd name="connsiteX5" fmla="*/ 1036320 w 1036320"/>
            <a:gd name="connsiteY5" fmla="*/ 203200 h 3254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36320" h="325486">
              <a:moveTo>
                <a:pt x="0" y="0"/>
              </a:moveTo>
              <a:cubicBezTo>
                <a:pt x="104986" y="38100"/>
                <a:pt x="209973" y="76200"/>
                <a:pt x="314960" y="121920"/>
              </a:cubicBezTo>
              <a:cubicBezTo>
                <a:pt x="419947" y="167640"/>
                <a:pt x="557107" y="240453"/>
                <a:pt x="629920" y="274320"/>
              </a:cubicBezTo>
              <a:cubicBezTo>
                <a:pt x="702733" y="308187"/>
                <a:pt x="699347" y="328507"/>
                <a:pt x="751840" y="325120"/>
              </a:cubicBezTo>
              <a:cubicBezTo>
                <a:pt x="804333" y="321733"/>
                <a:pt x="897467" y="274320"/>
                <a:pt x="944880" y="254000"/>
              </a:cubicBezTo>
              <a:cubicBezTo>
                <a:pt x="992293" y="233680"/>
                <a:pt x="1014306" y="218440"/>
                <a:pt x="1036320" y="203200"/>
              </a:cubicBezTo>
            </a:path>
          </a:pathLst>
        </a:custGeom>
        <a:noFill/>
        <a:ln w="28575">
          <a:solidFill>
            <a:srgbClr val="FFFF00"/>
          </a:solidFill>
          <a:prstDash val="sysDash"/>
          <a:tailEnd type="triangle"/>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10</xdr:col>
      <xdr:colOff>274320</xdr:colOff>
      <xdr:row>35</xdr:row>
      <xdr:rowOff>20320</xdr:rowOff>
    </xdr:from>
    <xdr:to>
      <xdr:col>12</xdr:col>
      <xdr:colOff>477520</xdr:colOff>
      <xdr:row>47</xdr:row>
      <xdr:rowOff>182880</xdr:rowOff>
    </xdr:to>
    <xdr:cxnSp macro="">
      <xdr:nvCxnSpPr>
        <xdr:cNvPr id="19" name="直線矢印コネクタ 18">
          <a:extLst>
            <a:ext uri="{FF2B5EF4-FFF2-40B4-BE49-F238E27FC236}">
              <a16:creationId xmlns:a16="http://schemas.microsoft.com/office/drawing/2014/main" id="{12B5A3A1-B689-4EE5-B60B-149F16869D0D}"/>
            </a:ext>
          </a:extLst>
        </xdr:cNvPr>
        <xdr:cNvCxnSpPr/>
      </xdr:nvCxnSpPr>
      <xdr:spPr>
        <a:xfrm flipH="1" flipV="1">
          <a:off x="11897360" y="22951440"/>
          <a:ext cx="1849120" cy="34544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1452880</xdr:colOff>
      <xdr:row>1</xdr:row>
      <xdr:rowOff>40640</xdr:rowOff>
    </xdr:from>
    <xdr:to>
      <xdr:col>4</xdr:col>
      <xdr:colOff>1082357</xdr:colOff>
      <xdr:row>2</xdr:row>
      <xdr:rowOff>3281680</xdr:rowOff>
    </xdr:to>
    <xdr:pic>
      <xdr:nvPicPr>
        <xdr:cNvPr id="13" name="図 12">
          <a:extLst>
            <a:ext uri="{FF2B5EF4-FFF2-40B4-BE49-F238E27FC236}">
              <a16:creationId xmlns:a16="http://schemas.microsoft.com/office/drawing/2014/main" id="{74F9973E-4028-47CD-953B-D56E3F460385}"/>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326640" y="436880"/>
          <a:ext cx="3551237" cy="3637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47625</xdr:colOff>
      <xdr:row>33</xdr:row>
      <xdr:rowOff>9525</xdr:rowOff>
    </xdr:to>
    <xdr:pic>
      <xdr:nvPicPr>
        <xdr:cNvPr id="2" name="図 4" descr="http://www1.pref.shimane.lg.jp/contents/kansen/dis/zensu/sp.gif">
          <a:extLst>
            <a:ext uri="{FF2B5EF4-FFF2-40B4-BE49-F238E27FC236}">
              <a16:creationId xmlns:a16="http://schemas.microsoft.com/office/drawing/2014/main" id="{7AA6369B-2241-4342-B538-C17AA8AE2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257800"/>
          <a:ext cx="47625" cy="9525"/>
        </a:xfrm>
        <a:prstGeom prst="rect">
          <a:avLst/>
        </a:prstGeom>
        <a:noFill/>
        <a:ln w="9525">
          <a:noFill/>
          <a:miter lim="800000"/>
          <a:headEnd/>
          <a:tailEnd/>
        </a:ln>
      </xdr:spPr>
    </xdr:pic>
    <xdr:clientData/>
  </xdr:twoCellAnchor>
  <xdr:twoCellAnchor>
    <xdr:from>
      <xdr:col>6</xdr:col>
      <xdr:colOff>457199</xdr:colOff>
      <xdr:row>21</xdr:row>
      <xdr:rowOff>66675</xdr:rowOff>
    </xdr:from>
    <xdr:to>
      <xdr:col>9</xdr:col>
      <xdr:colOff>447674</xdr:colOff>
      <xdr:row>22</xdr:row>
      <xdr:rowOff>152400</xdr:rowOff>
    </xdr:to>
    <xdr:sp macro="" textlink="">
      <xdr:nvSpPr>
        <xdr:cNvPr id="3" name="テキスト ボックス 2">
          <a:extLst>
            <a:ext uri="{FF2B5EF4-FFF2-40B4-BE49-F238E27FC236}">
              <a16:creationId xmlns:a16="http://schemas.microsoft.com/office/drawing/2014/main" id="{B46E2CBE-9C96-406C-9505-6C968386BAD6}"/>
            </a:ext>
          </a:extLst>
        </xdr:cNvPr>
        <xdr:cNvSpPr txBox="1"/>
      </xdr:nvSpPr>
      <xdr:spPr>
        <a:xfrm>
          <a:off x="3246119" y="3335655"/>
          <a:ext cx="138493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17</xdr:row>
      <xdr:rowOff>0</xdr:rowOff>
    </xdr:from>
    <xdr:to>
      <xdr:col>23</xdr:col>
      <xdr:colOff>485775</xdr:colOff>
      <xdr:row>19</xdr:row>
      <xdr:rowOff>90488</xdr:rowOff>
    </xdr:to>
    <xdr:cxnSp macro="">
      <xdr:nvCxnSpPr>
        <xdr:cNvPr id="4" name="直線矢印コネクタ 3">
          <a:extLst>
            <a:ext uri="{FF2B5EF4-FFF2-40B4-BE49-F238E27FC236}">
              <a16:creationId xmlns:a16="http://schemas.microsoft.com/office/drawing/2014/main" id="{54122596-3751-4BB3-AA42-0B0FB486CFE8}"/>
            </a:ext>
          </a:extLst>
        </xdr:cNvPr>
        <xdr:cNvCxnSpPr>
          <a:stCxn id="5" idx="1"/>
        </xdr:cNvCxnSpPr>
      </xdr:nvCxnSpPr>
      <xdr:spPr>
        <a:xfrm flipV="1">
          <a:off x="9864090" y="2545080"/>
          <a:ext cx="1297305"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17</xdr:row>
      <xdr:rowOff>95250</xdr:rowOff>
    </xdr:from>
    <xdr:to>
      <xdr:col>27</xdr:col>
      <xdr:colOff>171450</xdr:colOff>
      <xdr:row>21</xdr:row>
      <xdr:rowOff>28575</xdr:rowOff>
    </xdr:to>
    <xdr:sp macro="" textlink="">
      <xdr:nvSpPr>
        <xdr:cNvPr id="5" name="テキスト ボックス 4">
          <a:extLst>
            <a:ext uri="{FF2B5EF4-FFF2-40B4-BE49-F238E27FC236}">
              <a16:creationId xmlns:a16="http://schemas.microsoft.com/office/drawing/2014/main" id="{2D634D18-447B-4974-AA3B-B7A924E24138}"/>
            </a:ext>
          </a:extLst>
        </xdr:cNvPr>
        <xdr:cNvSpPr txBox="1"/>
      </xdr:nvSpPr>
      <xdr:spPr>
        <a:xfrm>
          <a:off x="9864090" y="264033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9</xdr:row>
      <xdr:rowOff>9525</xdr:rowOff>
    </xdr:from>
    <xdr:to>
      <xdr:col>31</xdr:col>
      <xdr:colOff>613410</xdr:colOff>
      <xdr:row>13</xdr:row>
      <xdr:rowOff>0</xdr:rowOff>
    </xdr:to>
    <xdr:grpSp>
      <xdr:nvGrpSpPr>
        <xdr:cNvPr id="6" name="グループ化 8580">
          <a:extLst>
            <a:ext uri="{FF2B5EF4-FFF2-40B4-BE49-F238E27FC236}">
              <a16:creationId xmlns:a16="http://schemas.microsoft.com/office/drawing/2014/main" id="{07120D97-181C-4867-AA11-E2F94E389077}"/>
            </a:ext>
          </a:extLst>
        </xdr:cNvPr>
        <xdr:cNvGrpSpPr>
          <a:grpSpLocks/>
        </xdr:cNvGrpSpPr>
      </xdr:nvGrpSpPr>
      <xdr:grpSpPr bwMode="auto">
        <a:xfrm>
          <a:off x="11786884" y="1833461"/>
          <a:ext cx="3474760" cy="736262"/>
          <a:chOff x="13125451" y="1438276"/>
          <a:chExt cx="3733799" cy="628650"/>
        </a:xfrm>
      </xdr:grpSpPr>
      <xdr:sp macro="" textlink="">
        <xdr:nvSpPr>
          <xdr:cNvPr id="7" name="テキスト ボックス 6">
            <a:extLst>
              <a:ext uri="{FF2B5EF4-FFF2-40B4-BE49-F238E27FC236}">
                <a16:creationId xmlns:a16="http://schemas.microsoft.com/office/drawing/2014/main" id="{EA819E1B-FBF3-4325-9312-FE3C87071241}"/>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401AC216-195D-4CAA-BB04-07F495568AA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10</xdr:row>
      <xdr:rowOff>129541</xdr:rowOff>
    </xdr:from>
    <xdr:to>
      <xdr:col>13</xdr:col>
      <xdr:colOff>447675</xdr:colOff>
      <xdr:row>20</xdr:row>
      <xdr:rowOff>190501</xdr:rowOff>
    </xdr:to>
    <xdr:grpSp>
      <xdr:nvGrpSpPr>
        <xdr:cNvPr id="9" name="グループ化 8584">
          <a:extLst>
            <a:ext uri="{FF2B5EF4-FFF2-40B4-BE49-F238E27FC236}">
              <a16:creationId xmlns:a16="http://schemas.microsoft.com/office/drawing/2014/main" id="{EB80144D-1E56-435E-9554-E9A8B9CE6E17}"/>
            </a:ext>
          </a:extLst>
        </xdr:cNvPr>
        <xdr:cNvGrpSpPr>
          <a:grpSpLocks/>
        </xdr:cNvGrpSpPr>
      </xdr:nvGrpSpPr>
      <xdr:grpSpPr bwMode="auto">
        <a:xfrm>
          <a:off x="4085131" y="2148030"/>
          <a:ext cx="2369374" cy="1131003"/>
          <a:chOff x="4514850" y="1800225"/>
          <a:chExt cx="2619375" cy="1809750"/>
        </a:xfrm>
      </xdr:grpSpPr>
      <xdr:sp macro="" textlink="">
        <xdr:nvSpPr>
          <xdr:cNvPr id="10" name="テキスト ボックス 9">
            <a:extLst>
              <a:ext uri="{FF2B5EF4-FFF2-40B4-BE49-F238E27FC236}">
                <a16:creationId xmlns:a16="http://schemas.microsoft.com/office/drawing/2014/main" id="{2FC4227B-00CC-48CC-8A32-B29F29557397}"/>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947691B9-D27B-4E83-AB51-7E467140E010}"/>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13</xdr:row>
      <xdr:rowOff>0</xdr:rowOff>
    </xdr:from>
    <xdr:to>
      <xdr:col>9</xdr:col>
      <xdr:colOff>68580</xdr:colOff>
      <xdr:row>20</xdr:row>
      <xdr:rowOff>190500</xdr:rowOff>
    </xdr:to>
    <xdr:grpSp>
      <xdr:nvGrpSpPr>
        <xdr:cNvPr id="12" name="グループ化 8588">
          <a:extLst>
            <a:ext uri="{FF2B5EF4-FFF2-40B4-BE49-F238E27FC236}">
              <a16:creationId xmlns:a16="http://schemas.microsoft.com/office/drawing/2014/main" id="{39D187F3-D6CD-48B5-B7A1-7D1D1C8764D5}"/>
            </a:ext>
          </a:extLst>
        </xdr:cNvPr>
        <xdr:cNvGrpSpPr>
          <a:grpSpLocks/>
        </xdr:cNvGrpSpPr>
      </xdr:nvGrpSpPr>
      <xdr:grpSpPr bwMode="auto">
        <a:xfrm>
          <a:off x="2462719" y="2569723"/>
          <a:ext cx="1764435" cy="709309"/>
          <a:chOff x="2697628" y="2705100"/>
          <a:chExt cx="1969622" cy="904876"/>
        </a:xfrm>
      </xdr:grpSpPr>
      <xdr:sp macro="" textlink="">
        <xdr:nvSpPr>
          <xdr:cNvPr id="13" name="テキスト ボックス 12">
            <a:extLst>
              <a:ext uri="{FF2B5EF4-FFF2-40B4-BE49-F238E27FC236}">
                <a16:creationId xmlns:a16="http://schemas.microsoft.com/office/drawing/2014/main" id="{1EC97A1B-0ADA-406E-B0E3-029BED049A13}"/>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F9CE49C7-667B-4329-8CE4-7CD58D6B93C5}"/>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23</xdr:row>
      <xdr:rowOff>53340</xdr:rowOff>
    </xdr:from>
    <xdr:to>
      <xdr:col>13</xdr:col>
      <xdr:colOff>502920</xdr:colOff>
      <xdr:row>50</xdr:row>
      <xdr:rowOff>99060</xdr:rowOff>
    </xdr:to>
    <xdr:graphicFrame macro="">
      <xdr:nvGraphicFramePr>
        <xdr:cNvPr id="15" name="グラフ 14">
          <a:extLst>
            <a:ext uri="{FF2B5EF4-FFF2-40B4-BE49-F238E27FC236}">
              <a16:creationId xmlns:a16="http://schemas.microsoft.com/office/drawing/2014/main" id="{DF9B4A99-D0B2-490D-9E50-F3C3133BC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23</xdr:row>
      <xdr:rowOff>45720</xdr:rowOff>
    </xdr:from>
    <xdr:to>
      <xdr:col>29</xdr:col>
      <xdr:colOff>7620</xdr:colOff>
      <xdr:row>50</xdr:row>
      <xdr:rowOff>114300</xdr:rowOff>
    </xdr:to>
    <xdr:graphicFrame macro="">
      <xdr:nvGraphicFramePr>
        <xdr:cNvPr id="16" name="グラフ 15">
          <a:extLst>
            <a:ext uri="{FF2B5EF4-FFF2-40B4-BE49-F238E27FC236}">
              <a16:creationId xmlns:a16="http://schemas.microsoft.com/office/drawing/2014/main" id="{F4FE60F9-6DDE-4CC8-BAFF-AF9414CBC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373380</xdr:colOff>
      <xdr:row>46</xdr:row>
      <xdr:rowOff>22861</xdr:rowOff>
    </xdr:from>
    <xdr:to>
      <xdr:col>25</xdr:col>
      <xdr:colOff>289991</xdr:colOff>
      <xdr:row>47</xdr:row>
      <xdr:rowOff>114301</xdr:rowOff>
    </xdr:to>
    <xdr:pic>
      <xdr:nvPicPr>
        <xdr:cNvPr id="17" name="図 16">
          <a:extLst>
            <a:ext uri="{FF2B5EF4-FFF2-40B4-BE49-F238E27FC236}">
              <a16:creationId xmlns:a16="http://schemas.microsoft.com/office/drawing/2014/main" id="{D491C87D-1BBA-4EDA-8FD2-9E093C4932D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30440" y="7459981"/>
          <a:ext cx="4587671" cy="259080"/>
        </a:xfrm>
        <a:prstGeom prst="rect">
          <a:avLst/>
        </a:prstGeom>
      </xdr:spPr>
    </xdr:pic>
    <xdr:clientData/>
  </xdr:twoCellAnchor>
  <xdr:twoCellAnchor>
    <xdr:from>
      <xdr:col>17</xdr:col>
      <xdr:colOff>434340</xdr:colOff>
      <xdr:row>21</xdr:row>
      <xdr:rowOff>0</xdr:rowOff>
    </xdr:from>
    <xdr:to>
      <xdr:col>24</xdr:col>
      <xdr:colOff>178340</xdr:colOff>
      <xdr:row>44</xdr:row>
      <xdr:rowOff>40532</xdr:rowOff>
    </xdr:to>
    <xdr:cxnSp macro="">
      <xdr:nvCxnSpPr>
        <xdr:cNvPr id="18" name="直線矢印コネクタ 17">
          <a:extLst>
            <a:ext uri="{FF2B5EF4-FFF2-40B4-BE49-F238E27FC236}">
              <a16:creationId xmlns:a16="http://schemas.microsoft.com/office/drawing/2014/main" id="{085DAD39-71EC-488B-930C-9671BDC4DE9C}"/>
            </a:ext>
          </a:extLst>
        </xdr:cNvPr>
        <xdr:cNvCxnSpPr/>
      </xdr:nvCxnSpPr>
      <xdr:spPr>
        <a:xfrm>
          <a:off x="8305638" y="3299298"/>
          <a:ext cx="2978447" cy="3931596"/>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419100</xdr:colOff>
      <xdr:row>21</xdr:row>
      <xdr:rowOff>15240</xdr:rowOff>
    </xdr:from>
    <xdr:to>
      <xdr:col>10</xdr:col>
      <xdr:colOff>194553</xdr:colOff>
      <xdr:row>42</xdr:row>
      <xdr:rowOff>81063</xdr:rowOff>
    </xdr:to>
    <xdr:cxnSp macro="">
      <xdr:nvCxnSpPr>
        <xdr:cNvPr id="19" name="直線矢印コネクタ 18">
          <a:extLst>
            <a:ext uri="{FF2B5EF4-FFF2-40B4-BE49-F238E27FC236}">
              <a16:creationId xmlns:a16="http://schemas.microsoft.com/office/drawing/2014/main" id="{5DE9193B-CF27-4BD5-85CF-DC2A8488CAC8}"/>
            </a:ext>
          </a:extLst>
        </xdr:cNvPr>
        <xdr:cNvCxnSpPr/>
      </xdr:nvCxnSpPr>
      <xdr:spPr>
        <a:xfrm>
          <a:off x="1805291" y="3314538"/>
          <a:ext cx="3009900" cy="3616419"/>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15240</xdr:colOff>
      <xdr:row>0</xdr:row>
      <xdr:rowOff>13335</xdr:rowOff>
    </xdr:from>
    <xdr:to>
      <xdr:col>2</xdr:col>
      <xdr:colOff>798195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6002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agrifact.jp/pesticide-residue-limits-have-not-been-loosened-what-truth-about-glyphosate7/" TargetMode="External"/><Relationship Id="rId1" Type="http://schemas.openxmlformats.org/officeDocument/2006/relationships/hyperlink" Target="https://www.pref.miyagi.jp/documents/20258/69540.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news.goo.ne.jp/article/tokaitv/nation/tokaitv-20211125-0618-13808.html" TargetMode="External"/><Relationship Id="rId7" Type="http://schemas.openxmlformats.org/officeDocument/2006/relationships/hyperlink" Target="https://www.cna.com.tw/news/firstnews/202111230307.aspx" TargetMode="External"/><Relationship Id="rId2" Type="http://schemas.openxmlformats.org/officeDocument/2006/relationships/hyperlink" Target="https://www3.nhk.or.jp/lnews/mito/20211125/1070015197.html" TargetMode="External"/><Relationship Id="rId1" Type="http://schemas.openxmlformats.org/officeDocument/2006/relationships/hyperlink" Target="https://nordot.app/836765977567281152?c=39546741839462401" TargetMode="External"/><Relationship Id="rId6" Type="http://schemas.openxmlformats.org/officeDocument/2006/relationships/hyperlink" Target="https://news.yahoo.co.jp/articles/58dc0ff51722035beafa7af31101275365547792" TargetMode="External"/><Relationship Id="rId5" Type="http://schemas.openxmlformats.org/officeDocument/2006/relationships/hyperlink" Target="https://www3.nhk.or.jp/lnews/miyazaki/20211124/5060011148.html" TargetMode="External"/><Relationship Id="rId4" Type="http://schemas.openxmlformats.org/officeDocument/2006/relationships/hyperlink" Target="https://topics.smt.docomo.ne.jp/article/sanyo/region/sanyo-20211124214248"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itmedia.co.jp/news/articles/2111/19/news070.html" TargetMode="External"/><Relationship Id="rId3" Type="http://schemas.openxmlformats.org/officeDocument/2006/relationships/hyperlink" Target="https://bit.ly/30NPi9r" TargetMode="External"/><Relationship Id="rId7" Type="http://schemas.openxmlformats.org/officeDocument/2006/relationships/hyperlink" Target="https://nordot.app/834237891190063104" TargetMode="External"/><Relationship Id="rId2" Type="http://schemas.openxmlformats.org/officeDocument/2006/relationships/hyperlink" Target="https://www.jetro.go.jp/biznews/2021/11/8438d4cfb60a70a9.html" TargetMode="External"/><Relationship Id="rId1" Type="http://schemas.openxmlformats.org/officeDocument/2006/relationships/hyperlink" Target="https://www.jetro.go.jp/biznews/2021/11/32e25668f0bff6d3.html" TargetMode="External"/><Relationship Id="rId6" Type="http://schemas.openxmlformats.org/officeDocument/2006/relationships/hyperlink" Target="https://www.jetro.go.jp/biznews/2021/11/31b5774e929b25d4.html" TargetMode="External"/><Relationship Id="rId5" Type="http://schemas.openxmlformats.org/officeDocument/2006/relationships/hyperlink" Target="https://gigazine.net/news/20211122-lobster-octopus-crab-sentient-being/" TargetMode="External"/><Relationship Id="rId4" Type="http://schemas.openxmlformats.org/officeDocument/2006/relationships/hyperlink" Target="https://jp.chemlinked.com/news/niyusu/zhong-guo-shi-pin-jie-hong-yong-tu-liao-ji-bikoteinguniguan-suruxin-guo-jia-biao-zhun-cao-wogong-bu" TargetMode="External"/><Relationship Id="rId9"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F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78" t="s">
        <v>266</v>
      </c>
      <c r="B1" s="279"/>
      <c r="C1" s="279"/>
      <c r="D1" s="279"/>
      <c r="E1" s="279"/>
      <c r="F1" s="279"/>
      <c r="G1" s="279"/>
      <c r="H1" s="279"/>
      <c r="I1" s="138"/>
    </row>
    <row r="2" spans="1:10">
      <c r="A2" s="280" t="s">
        <v>124</v>
      </c>
      <c r="B2" s="281"/>
      <c r="C2" s="281"/>
      <c r="D2" s="281"/>
      <c r="E2" s="281"/>
      <c r="F2" s="281"/>
      <c r="G2" s="281"/>
      <c r="H2" s="281"/>
      <c r="I2" s="138"/>
    </row>
    <row r="3" spans="1:10" ht="15.75" customHeight="1">
      <c r="A3" s="582" t="s">
        <v>30</v>
      </c>
      <c r="B3" s="583"/>
      <c r="C3" s="583"/>
      <c r="D3" s="583"/>
      <c r="E3" s="583"/>
      <c r="F3" s="583"/>
      <c r="G3" s="583"/>
      <c r="H3" s="584"/>
      <c r="I3" s="138"/>
    </row>
    <row r="4" spans="1:10">
      <c r="A4" s="280" t="s">
        <v>199</v>
      </c>
      <c r="B4" s="281"/>
      <c r="C4" s="281"/>
      <c r="D4" s="281"/>
      <c r="E4" s="281"/>
      <c r="F4" s="281"/>
      <c r="G4" s="281"/>
      <c r="H4" s="281"/>
      <c r="I4" s="138"/>
    </row>
    <row r="5" spans="1:10">
      <c r="A5" s="280" t="s">
        <v>125</v>
      </c>
      <c r="B5" s="281"/>
      <c r="C5" s="281"/>
      <c r="D5" s="281"/>
      <c r="E5" s="281"/>
      <c r="F5" s="281"/>
      <c r="G5" s="281"/>
      <c r="H5" s="281"/>
      <c r="I5" s="138"/>
    </row>
    <row r="6" spans="1:10">
      <c r="A6" s="282" t="s">
        <v>124</v>
      </c>
      <c r="B6" s="283"/>
      <c r="C6" s="283"/>
      <c r="D6" s="283"/>
      <c r="E6" s="283"/>
      <c r="F6" s="283"/>
      <c r="G6" s="283"/>
      <c r="H6" s="283"/>
      <c r="I6" s="138"/>
    </row>
    <row r="7" spans="1:10">
      <c r="A7" s="282" t="s">
        <v>126</v>
      </c>
      <c r="B7" s="283"/>
      <c r="C7" s="283"/>
      <c r="D7" s="283"/>
      <c r="E7" s="283"/>
      <c r="F7" s="283"/>
      <c r="G7" s="283"/>
      <c r="H7" s="283"/>
      <c r="I7" s="138"/>
    </row>
    <row r="8" spans="1:10">
      <c r="A8" s="284" t="s">
        <v>127</v>
      </c>
      <c r="B8" s="285"/>
      <c r="C8" s="285"/>
      <c r="D8" s="285"/>
      <c r="E8" s="285"/>
      <c r="F8" s="285"/>
      <c r="G8" s="285"/>
      <c r="H8" s="285"/>
      <c r="I8" s="138"/>
    </row>
    <row r="9" spans="1:10" ht="15" customHeight="1">
      <c r="A9" s="433" t="s">
        <v>128</v>
      </c>
      <c r="B9" s="434" t="str">
        <f>+'46　食中毒記事等 '!A5</f>
        <v>古河市のこども園でノロウイルスの集団感染か</v>
      </c>
      <c r="C9" s="435"/>
      <c r="D9" s="435"/>
      <c r="E9" s="435"/>
      <c r="F9" s="435"/>
      <c r="G9" s="435"/>
      <c r="H9" s="435"/>
      <c r="I9" s="138"/>
    </row>
    <row r="10" spans="1:10" ht="15" customHeight="1">
      <c r="A10" s="433" t="s">
        <v>129</v>
      </c>
      <c r="B10" s="555" t="str">
        <f>+'46　ノロウイルス関連情報 '!H72</f>
        <v>管理レベル「1」　</v>
      </c>
      <c r="C10" s="555" t="s">
        <v>264</v>
      </c>
      <c r="D10" s="436">
        <f>+'46　ノロウイルス関連情報 '!G73</f>
        <v>3.83</v>
      </c>
      <c r="E10" s="555" t="s">
        <v>265</v>
      </c>
      <c r="F10" s="437">
        <f>+'46　ノロウイルス関連情報 '!I73</f>
        <v>0.51000000000000023</v>
      </c>
      <c r="G10" s="435" t="s">
        <v>141</v>
      </c>
      <c r="H10" s="435"/>
      <c r="I10" s="138"/>
    </row>
    <row r="11" spans="1:10" s="165" customFormat="1" ht="15" customHeight="1">
      <c r="A11" s="438" t="s">
        <v>130</v>
      </c>
      <c r="B11" s="588" t="str">
        <f>+'46 残留農薬　等 '!A2</f>
        <v>生産地で実施できる残留農薬の出荷前検査法</v>
      </c>
      <c r="C11" s="588"/>
      <c r="D11" s="588"/>
      <c r="E11" s="588"/>
      <c r="F11" s="588"/>
      <c r="G11" s="588"/>
      <c r="H11" s="439"/>
      <c r="I11" s="164"/>
      <c r="J11" s="165" t="s">
        <v>131</v>
      </c>
    </row>
    <row r="12" spans="1:10" ht="15" customHeight="1">
      <c r="A12" s="433" t="s">
        <v>132</v>
      </c>
      <c r="B12" s="434" t="str">
        <f>+'46　食品表示'!A2</f>
        <v>もつ鍋セットに福岡市が回収命令　加熱殺菌不十分、パック膨張も</v>
      </c>
      <c r="C12" s="435"/>
      <c r="D12" s="435"/>
      <c r="E12" s="435"/>
      <c r="F12" s="435"/>
      <c r="G12" s="435"/>
      <c r="H12" s="435"/>
      <c r="I12" s="138"/>
    </row>
    <row r="13" spans="1:10" ht="15" customHeight="1">
      <c r="A13" s="433" t="s">
        <v>133</v>
      </c>
      <c r="B13" s="440" t="str">
        <f>+'46 海外情報'!B6</f>
        <v>タイ</v>
      </c>
      <c r="C13" s="435" t="str">
        <f>+'46 海外情報'!A5</f>
        <v>食品包材利用、来年告示へ（タイ、再生ＰＥＴに追い風／上） | 化学工業日報</v>
      </c>
      <c r="D13" s="435"/>
      <c r="E13" s="435"/>
      <c r="F13" s="435"/>
      <c r="G13" s="435"/>
      <c r="H13" s="435"/>
      <c r="I13" s="138"/>
    </row>
    <row r="14" spans="1:10" ht="15" customHeight="1">
      <c r="A14" s="440" t="s">
        <v>134</v>
      </c>
      <c r="B14" s="441" t="str">
        <f>+'46 海外情報'!B3</f>
        <v>ブラジル</v>
      </c>
      <c r="C14" s="585" t="str">
        <f>+'46 海外情報'!A2</f>
        <v>ブラジルがアルゼンチン産遺伝子組み換え小麦の輸入承認、反発の声も(アルゼンチン、ブラジル) | ビジネス短信 - ジェトロ</v>
      </c>
      <c r="D14" s="585"/>
      <c r="E14" s="585"/>
      <c r="F14" s="585"/>
      <c r="G14" s="585"/>
      <c r="H14" s="586"/>
      <c r="I14" s="138"/>
    </row>
    <row r="15" spans="1:10" ht="15" customHeight="1">
      <c r="A15" s="433" t="s">
        <v>135</v>
      </c>
      <c r="B15" s="434" t="str">
        <f>+'46　感染症統計'!A19</f>
        <v>※2021年 第46週（11/15～11/21） 現在</v>
      </c>
      <c r="C15" s="435"/>
      <c r="D15" s="434" t="s">
        <v>179</v>
      </c>
      <c r="E15" s="435"/>
      <c r="F15" s="435"/>
      <c r="G15" s="435"/>
      <c r="H15" s="435"/>
      <c r="I15" s="138"/>
    </row>
    <row r="16" spans="1:10" ht="15" customHeight="1">
      <c r="A16" s="433" t="s">
        <v>136</v>
      </c>
      <c r="B16" s="587" t="s">
        <v>513</v>
      </c>
      <c r="C16" s="587"/>
      <c r="D16" s="587"/>
      <c r="E16" s="587"/>
      <c r="F16" s="587"/>
      <c r="G16" s="587"/>
      <c r="H16" s="435"/>
      <c r="I16" s="138"/>
    </row>
    <row r="17" spans="1:14" ht="15" customHeight="1">
      <c r="A17" s="433" t="s">
        <v>512</v>
      </c>
      <c r="B17" s="448" t="str">
        <f>+'46 衛生教養'!B2</f>
        <v>食の安全を目指す　③　衛生計画</v>
      </c>
      <c r="C17" s="435"/>
      <c r="D17" s="435"/>
      <c r="E17" s="435"/>
      <c r="F17" s="442"/>
      <c r="G17" s="435"/>
      <c r="H17" s="435"/>
      <c r="I17" s="138"/>
    </row>
    <row r="18" spans="1:14" ht="15" customHeight="1">
      <c r="A18" s="433" t="s">
        <v>142</v>
      </c>
      <c r="B18" s="435" t="str">
        <f>+'46　新型コロナウイルス情報'!C4</f>
        <v>今週の新型コロナ 新規感染者数　世界で390万人(対前週の増加に対して10万人増加)　</v>
      </c>
      <c r="C18" s="435"/>
      <c r="D18" s="435"/>
      <c r="E18" s="435"/>
      <c r="F18" s="435" t="s">
        <v>22</v>
      </c>
      <c r="G18" s="435"/>
      <c r="H18" s="435"/>
      <c r="I18" s="138"/>
    </row>
    <row r="19" spans="1:14" s="205" customFormat="1" ht="15" customHeight="1">
      <c r="A19" s="433" t="s">
        <v>203</v>
      </c>
      <c r="B19" s="435" t="s">
        <v>287</v>
      </c>
      <c r="C19" s="435"/>
      <c r="D19" s="435"/>
      <c r="E19" s="435"/>
      <c r="F19" s="435"/>
      <c r="G19" s="435"/>
      <c r="H19" s="435"/>
      <c r="I19" s="138"/>
    </row>
    <row r="20" spans="1:14">
      <c r="A20" s="284" t="s">
        <v>127</v>
      </c>
      <c r="B20" s="285"/>
      <c r="C20" s="285"/>
      <c r="D20" s="285"/>
      <c r="E20" s="285"/>
      <c r="F20" s="285"/>
      <c r="G20" s="285"/>
      <c r="H20" s="285"/>
      <c r="I20" s="138"/>
    </row>
    <row r="21" spans="1:14">
      <c r="A21" s="282" t="s">
        <v>22</v>
      </c>
      <c r="B21" s="283"/>
      <c r="C21" s="283"/>
      <c r="D21" s="283"/>
      <c r="E21" s="283"/>
      <c r="F21" s="283"/>
      <c r="G21" s="283"/>
      <c r="H21" s="283"/>
      <c r="I21" s="138"/>
    </row>
    <row r="22" spans="1:14">
      <c r="A22" s="139" t="s">
        <v>137</v>
      </c>
      <c r="I22" s="138"/>
    </row>
    <row r="23" spans="1:14">
      <c r="A23" s="138"/>
      <c r="I23" s="138"/>
    </row>
    <row r="24" spans="1:14">
      <c r="A24" s="138"/>
      <c r="I24" s="138"/>
    </row>
    <row r="25" spans="1:14">
      <c r="A25" s="138"/>
      <c r="I25" s="138"/>
      <c r="N25" t="s">
        <v>179</v>
      </c>
    </row>
    <row r="26" spans="1:14">
      <c r="A26" s="138"/>
      <c r="I26" s="138"/>
    </row>
    <row r="27" spans="1:14">
      <c r="A27" s="138"/>
      <c r="I27" s="138"/>
    </row>
    <row r="28" spans="1:14">
      <c r="A28" s="138"/>
      <c r="I28" s="138"/>
    </row>
    <row r="29" spans="1:14">
      <c r="A29" s="138"/>
      <c r="I29" s="138"/>
    </row>
    <row r="30" spans="1:14">
      <c r="A30" s="138"/>
      <c r="I30" s="138"/>
    </row>
    <row r="31" spans="1:14">
      <c r="A31" s="138"/>
      <c r="I31" s="138"/>
    </row>
    <row r="32" spans="1:14">
      <c r="A32" s="138"/>
      <c r="I32" s="138"/>
    </row>
    <row r="33" spans="1:9" ht="13.8" thickBot="1">
      <c r="A33" s="140"/>
      <c r="B33" s="141"/>
      <c r="C33" s="141"/>
      <c r="D33" s="141"/>
      <c r="E33" s="141"/>
      <c r="F33" s="141"/>
      <c r="G33" s="141"/>
      <c r="H33" s="141"/>
      <c r="I33" s="138"/>
    </row>
    <row r="34" spans="1:9" ht="13.8" thickTop="1"/>
    <row r="37" spans="1:9" ht="24.6">
      <c r="A37" s="179" t="s">
        <v>163</v>
      </c>
    </row>
    <row r="38" spans="1:9" ht="40.5" customHeight="1">
      <c r="A38" s="589" t="s">
        <v>164</v>
      </c>
      <c r="B38" s="589"/>
      <c r="C38" s="589"/>
      <c r="D38" s="589"/>
      <c r="E38" s="589"/>
      <c r="F38" s="589"/>
      <c r="G38" s="589"/>
    </row>
    <row r="39" spans="1:9" ht="30.75" customHeight="1">
      <c r="A39" s="593" t="s">
        <v>165</v>
      </c>
      <c r="B39" s="593"/>
      <c r="C39" s="593"/>
      <c r="D39" s="593"/>
      <c r="E39" s="593"/>
      <c r="F39" s="593"/>
      <c r="G39" s="593"/>
    </row>
    <row r="40" spans="1:9" ht="15">
      <c r="A40" s="180"/>
    </row>
    <row r="41" spans="1:9" ht="69.75" customHeight="1">
      <c r="A41" s="591" t="s">
        <v>173</v>
      </c>
      <c r="B41" s="591"/>
      <c r="C41" s="591"/>
      <c r="D41" s="591"/>
      <c r="E41" s="591"/>
      <c r="F41" s="591"/>
      <c r="G41" s="591"/>
    </row>
    <row r="42" spans="1:9" ht="35.25" customHeight="1">
      <c r="A42" s="593" t="s">
        <v>166</v>
      </c>
      <c r="B42" s="593"/>
      <c r="C42" s="593"/>
      <c r="D42" s="593"/>
      <c r="E42" s="593"/>
      <c r="F42" s="593"/>
      <c r="G42" s="593"/>
    </row>
    <row r="43" spans="1:9" ht="59.25" customHeight="1">
      <c r="A43" s="591" t="s">
        <v>167</v>
      </c>
      <c r="B43" s="591"/>
      <c r="C43" s="591"/>
      <c r="D43" s="591"/>
      <c r="E43" s="591"/>
      <c r="F43" s="591"/>
      <c r="G43" s="591"/>
    </row>
    <row r="44" spans="1:9" ht="15">
      <c r="A44" s="181"/>
    </row>
    <row r="45" spans="1:9" ht="27.75" customHeight="1">
      <c r="A45" s="592" t="s">
        <v>168</v>
      </c>
      <c r="B45" s="592"/>
      <c r="C45" s="592"/>
      <c r="D45" s="592"/>
      <c r="E45" s="592"/>
      <c r="F45" s="592"/>
      <c r="G45" s="592"/>
    </row>
    <row r="46" spans="1:9" ht="53.25" customHeight="1">
      <c r="A46" s="590" t="s">
        <v>174</v>
      </c>
      <c r="B46" s="591"/>
      <c r="C46" s="591"/>
      <c r="D46" s="591"/>
      <c r="E46" s="591"/>
      <c r="F46" s="591"/>
      <c r="G46" s="591"/>
    </row>
    <row r="47" spans="1:9" ht="15">
      <c r="A47" s="181"/>
    </row>
    <row r="48" spans="1:9" ht="32.25" customHeight="1">
      <c r="A48" s="592" t="s">
        <v>169</v>
      </c>
      <c r="B48" s="592"/>
      <c r="C48" s="592"/>
      <c r="D48" s="592"/>
      <c r="E48" s="592"/>
      <c r="F48" s="592"/>
      <c r="G48" s="592"/>
    </row>
    <row r="49" spans="1:7" ht="15">
      <c r="A49" s="180"/>
    </row>
    <row r="50" spans="1:7" ht="87" customHeight="1">
      <c r="A50" s="590" t="s">
        <v>175</v>
      </c>
      <c r="B50" s="591"/>
      <c r="C50" s="591"/>
      <c r="D50" s="591"/>
      <c r="E50" s="591"/>
      <c r="F50" s="591"/>
      <c r="G50" s="591"/>
    </row>
    <row r="51" spans="1:7" ht="15">
      <c r="A51" s="181"/>
    </row>
    <row r="52" spans="1:7" ht="32.25" customHeight="1">
      <c r="A52" s="592" t="s">
        <v>170</v>
      </c>
      <c r="B52" s="592"/>
      <c r="C52" s="592"/>
      <c r="D52" s="592"/>
      <c r="E52" s="592"/>
      <c r="F52" s="592"/>
      <c r="G52" s="592"/>
    </row>
    <row r="53" spans="1:7" ht="29.25" customHeight="1">
      <c r="A53" s="591" t="s">
        <v>171</v>
      </c>
      <c r="B53" s="591"/>
      <c r="C53" s="591"/>
      <c r="D53" s="591"/>
      <c r="E53" s="591"/>
      <c r="F53" s="591"/>
      <c r="G53" s="591"/>
    </row>
    <row r="54" spans="1:7" ht="15">
      <c r="A54" s="181"/>
    </row>
    <row r="55" spans="1:7" s="165" customFormat="1" ht="110.25" customHeight="1">
      <c r="A55" s="594" t="s">
        <v>176</v>
      </c>
      <c r="B55" s="595"/>
      <c r="C55" s="595"/>
      <c r="D55" s="595"/>
      <c r="E55" s="595"/>
      <c r="F55" s="595"/>
      <c r="G55" s="595"/>
    </row>
    <row r="56" spans="1:7" ht="34.5" customHeight="1">
      <c r="A56" s="593" t="s">
        <v>172</v>
      </c>
      <c r="B56" s="593"/>
      <c r="C56" s="593"/>
      <c r="D56" s="593"/>
      <c r="E56" s="593"/>
      <c r="F56" s="593"/>
      <c r="G56" s="593"/>
    </row>
    <row r="57" spans="1:7" ht="114" customHeight="1">
      <c r="A57" s="590" t="s">
        <v>177</v>
      </c>
      <c r="B57" s="591"/>
      <c r="C57" s="591"/>
      <c r="D57" s="591"/>
      <c r="E57" s="591"/>
      <c r="F57" s="591"/>
      <c r="G57" s="591"/>
    </row>
    <row r="58" spans="1:7" ht="109.5" customHeight="1">
      <c r="A58" s="591"/>
      <c r="B58" s="591"/>
      <c r="C58" s="591"/>
      <c r="D58" s="591"/>
      <c r="E58" s="591"/>
      <c r="F58" s="591"/>
      <c r="G58" s="591"/>
    </row>
    <row r="59" spans="1:7" ht="15">
      <c r="A59" s="181"/>
    </row>
    <row r="60" spans="1:7" s="178" customFormat="1" ht="57.75" customHeight="1">
      <c r="A60" s="591"/>
      <c r="B60" s="591"/>
      <c r="C60" s="591"/>
      <c r="D60" s="591"/>
      <c r="E60" s="591"/>
      <c r="F60" s="591"/>
      <c r="G60" s="591"/>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6"/>
  <sheetViews>
    <sheetView view="pageBreakPreview" zoomScale="102" zoomScaleNormal="100" zoomScaleSheetLayoutView="102" workbookViewId="0">
      <selection activeCell="G8" sqref="G8"/>
    </sheetView>
  </sheetViews>
  <sheetFormatPr defaultColWidth="9" defaultRowHeight="13.2"/>
  <cols>
    <col min="1" max="1" width="21.33203125" style="53" customWidth="1"/>
    <col min="2" max="2" width="19.6640625" style="53" customWidth="1"/>
    <col min="3" max="3" width="80.21875" style="251" customWidth="1"/>
    <col min="4" max="4" width="14.44140625" style="54" customWidth="1"/>
    <col min="5" max="5" width="13.6640625" style="54" customWidth="1"/>
    <col min="6" max="6" width="13.88671875" style="48" customWidth="1"/>
    <col min="7" max="7" width="58.6640625" style="48" customWidth="1"/>
    <col min="8" max="10" width="9" style="48"/>
    <col min="11" max="11" width="14.109375" style="48" customWidth="1"/>
    <col min="12" max="16384" width="9" style="48"/>
  </cols>
  <sheetData>
    <row r="1" spans="1:5" ht="44.25" customHeight="1">
      <c r="A1" s="260" t="s">
        <v>291</v>
      </c>
      <c r="B1" s="408" t="s">
        <v>248</v>
      </c>
      <c r="C1" s="331" t="s">
        <v>249</v>
      </c>
      <c r="D1" s="261" t="s">
        <v>26</v>
      </c>
      <c r="E1" s="262" t="s">
        <v>27</v>
      </c>
    </row>
    <row r="2" spans="1:5" s="201" customFormat="1" ht="22.8" customHeight="1">
      <c r="A2" s="394" t="s">
        <v>297</v>
      </c>
      <c r="B2" s="419" t="s">
        <v>298</v>
      </c>
      <c r="C2" s="572" t="s">
        <v>340</v>
      </c>
      <c r="D2" s="392">
        <v>44526</v>
      </c>
      <c r="E2" s="393">
        <v>44526</v>
      </c>
    </row>
    <row r="3" spans="1:5" s="201" customFormat="1" ht="22.8" customHeight="1">
      <c r="A3" s="394" t="s">
        <v>299</v>
      </c>
      <c r="B3" s="391" t="s">
        <v>300</v>
      </c>
      <c r="C3" s="573" t="s">
        <v>341</v>
      </c>
      <c r="D3" s="392">
        <v>44526</v>
      </c>
      <c r="E3" s="393">
        <v>44526</v>
      </c>
    </row>
    <row r="4" spans="1:5" s="201" customFormat="1" ht="22.8" customHeight="1">
      <c r="A4" s="394" t="s">
        <v>299</v>
      </c>
      <c r="B4" s="391" t="s">
        <v>301</v>
      </c>
      <c r="C4" s="574" t="s">
        <v>342</v>
      </c>
      <c r="D4" s="392">
        <v>44526</v>
      </c>
      <c r="E4" s="393">
        <v>44526</v>
      </c>
    </row>
    <row r="5" spans="1:5" s="201" customFormat="1" ht="22.8" customHeight="1">
      <c r="A5" s="394" t="s">
        <v>302</v>
      </c>
      <c r="B5" s="391" t="s">
        <v>303</v>
      </c>
      <c r="C5" s="574" t="s">
        <v>343</v>
      </c>
      <c r="D5" s="392">
        <v>44526</v>
      </c>
      <c r="E5" s="393">
        <v>44526</v>
      </c>
    </row>
    <row r="6" spans="1:5" s="201" customFormat="1" ht="22.8" customHeight="1">
      <c r="A6" s="394" t="s">
        <v>302</v>
      </c>
      <c r="B6" s="391" t="s">
        <v>304</v>
      </c>
      <c r="C6" s="572" t="s">
        <v>344</v>
      </c>
      <c r="D6" s="392">
        <v>44526</v>
      </c>
      <c r="E6" s="393">
        <v>44526</v>
      </c>
    </row>
    <row r="7" spans="1:5" s="201" customFormat="1" ht="22.8" customHeight="1">
      <c r="A7" s="394" t="s">
        <v>305</v>
      </c>
      <c r="B7" s="391" t="s">
        <v>306</v>
      </c>
      <c r="C7" s="575" t="s">
        <v>345</v>
      </c>
      <c r="D7" s="392">
        <v>44525</v>
      </c>
      <c r="E7" s="393">
        <v>44526</v>
      </c>
    </row>
    <row r="8" spans="1:5" s="201" customFormat="1" ht="22.8" customHeight="1">
      <c r="A8" s="394" t="s">
        <v>305</v>
      </c>
      <c r="B8" s="391" t="s">
        <v>307</v>
      </c>
      <c r="C8" s="573" t="s">
        <v>346</v>
      </c>
      <c r="D8" s="392">
        <v>44525</v>
      </c>
      <c r="E8" s="393">
        <v>44526</v>
      </c>
    </row>
    <row r="9" spans="1:5" s="201" customFormat="1" ht="22.8" customHeight="1">
      <c r="A9" s="394" t="s">
        <v>302</v>
      </c>
      <c r="B9" s="391" t="s">
        <v>308</v>
      </c>
      <c r="C9" s="572" t="s">
        <v>347</v>
      </c>
      <c r="D9" s="392">
        <v>44525</v>
      </c>
      <c r="E9" s="393">
        <v>44526</v>
      </c>
    </row>
    <row r="10" spans="1:5" s="201" customFormat="1" ht="22.8" customHeight="1">
      <c r="A10" s="394" t="s">
        <v>299</v>
      </c>
      <c r="B10" s="391" t="s">
        <v>309</v>
      </c>
      <c r="C10" s="573" t="s">
        <v>348</v>
      </c>
      <c r="D10" s="392">
        <v>44525</v>
      </c>
      <c r="E10" s="393">
        <v>44526</v>
      </c>
    </row>
    <row r="11" spans="1:5" s="201" customFormat="1" ht="22.8" customHeight="1">
      <c r="A11" s="394" t="s">
        <v>302</v>
      </c>
      <c r="B11" s="391" t="s">
        <v>310</v>
      </c>
      <c r="C11" s="573" t="s">
        <v>349</v>
      </c>
      <c r="D11" s="392">
        <v>44525</v>
      </c>
      <c r="E11" s="393">
        <v>44526</v>
      </c>
    </row>
    <row r="12" spans="1:5" s="201" customFormat="1" ht="22.8" customHeight="1">
      <c r="A12" s="394" t="s">
        <v>302</v>
      </c>
      <c r="B12" s="391" t="s">
        <v>311</v>
      </c>
      <c r="C12" s="576" t="s">
        <v>350</v>
      </c>
      <c r="D12" s="392">
        <v>44525</v>
      </c>
      <c r="E12" s="393">
        <v>44525</v>
      </c>
    </row>
    <row r="13" spans="1:5" s="201" customFormat="1" ht="22.8" customHeight="1">
      <c r="A13" s="394" t="s">
        <v>302</v>
      </c>
      <c r="B13" s="391" t="s">
        <v>312</v>
      </c>
      <c r="C13" s="575" t="s">
        <v>351</v>
      </c>
      <c r="D13" s="392">
        <v>44525</v>
      </c>
      <c r="E13" s="393">
        <v>44525</v>
      </c>
    </row>
    <row r="14" spans="1:5" s="201" customFormat="1" ht="22.8" customHeight="1">
      <c r="A14" s="394" t="s">
        <v>302</v>
      </c>
      <c r="B14" s="391" t="s">
        <v>313</v>
      </c>
      <c r="C14" s="573" t="s">
        <v>352</v>
      </c>
      <c r="D14" s="392">
        <v>44525</v>
      </c>
      <c r="E14" s="393">
        <v>44525</v>
      </c>
    </row>
    <row r="15" spans="1:5" s="201" customFormat="1" ht="22.8" customHeight="1">
      <c r="A15" s="394" t="s">
        <v>302</v>
      </c>
      <c r="B15" s="391" t="s">
        <v>309</v>
      </c>
      <c r="C15" s="573" t="s">
        <v>353</v>
      </c>
      <c r="D15" s="392">
        <v>44525</v>
      </c>
      <c r="E15" s="393">
        <v>44525</v>
      </c>
    </row>
    <row r="16" spans="1:5" s="201" customFormat="1" ht="22.8" customHeight="1">
      <c r="A16" s="394" t="s">
        <v>302</v>
      </c>
      <c r="B16" s="391" t="s">
        <v>313</v>
      </c>
      <c r="C16" s="573" t="s">
        <v>354</v>
      </c>
      <c r="D16" s="392">
        <v>44524</v>
      </c>
      <c r="E16" s="393">
        <v>44525</v>
      </c>
    </row>
    <row r="17" spans="1:5" s="201" customFormat="1" ht="22.8" customHeight="1">
      <c r="A17" s="394" t="s">
        <v>299</v>
      </c>
      <c r="B17" s="391" t="s">
        <v>314</v>
      </c>
      <c r="C17" s="572" t="s">
        <v>355</v>
      </c>
      <c r="D17" s="392">
        <v>44525</v>
      </c>
      <c r="E17" s="393">
        <v>44525</v>
      </c>
    </row>
    <row r="18" spans="1:5" s="201" customFormat="1" ht="22.8" customHeight="1">
      <c r="A18" s="394" t="s">
        <v>302</v>
      </c>
      <c r="B18" s="391" t="s">
        <v>313</v>
      </c>
      <c r="C18" s="573" t="s">
        <v>356</v>
      </c>
      <c r="D18" s="392">
        <v>44524</v>
      </c>
      <c r="E18" s="393">
        <v>44525</v>
      </c>
    </row>
    <row r="19" spans="1:5" s="201" customFormat="1" ht="22.8" customHeight="1">
      <c r="A19" s="394" t="s">
        <v>299</v>
      </c>
      <c r="B19" s="391" t="s">
        <v>315</v>
      </c>
      <c r="C19" s="576" t="s">
        <v>357</v>
      </c>
      <c r="D19" s="392">
        <v>44524</v>
      </c>
      <c r="E19" s="393">
        <v>44525</v>
      </c>
    </row>
    <row r="20" spans="1:5" s="201" customFormat="1" ht="22.8" customHeight="1">
      <c r="A20" s="394" t="s">
        <v>302</v>
      </c>
      <c r="B20" s="391" t="s">
        <v>316</v>
      </c>
      <c r="C20" s="575" t="s">
        <v>358</v>
      </c>
      <c r="D20" s="392">
        <v>44524</v>
      </c>
      <c r="E20" s="393">
        <v>44524</v>
      </c>
    </row>
    <row r="21" spans="1:5" s="201" customFormat="1" ht="22.8" customHeight="1">
      <c r="A21" s="394" t="s">
        <v>302</v>
      </c>
      <c r="B21" s="391" t="s">
        <v>317</v>
      </c>
      <c r="C21" s="573" t="s">
        <v>359</v>
      </c>
      <c r="D21" s="392">
        <v>44524</v>
      </c>
      <c r="E21" s="393">
        <v>44524</v>
      </c>
    </row>
    <row r="22" spans="1:5" s="201" customFormat="1" ht="22.8" customHeight="1">
      <c r="A22" s="394" t="s">
        <v>302</v>
      </c>
      <c r="B22" s="391" t="s">
        <v>317</v>
      </c>
      <c r="C22" s="573" t="s">
        <v>360</v>
      </c>
      <c r="D22" s="392">
        <v>44524</v>
      </c>
      <c r="E22" s="393">
        <v>44524</v>
      </c>
    </row>
    <row r="23" spans="1:5" s="201" customFormat="1" ht="22.8" customHeight="1">
      <c r="A23" s="394" t="s">
        <v>305</v>
      </c>
      <c r="B23" s="391" t="s">
        <v>318</v>
      </c>
      <c r="C23" s="576" t="s">
        <v>361</v>
      </c>
      <c r="D23" s="392">
        <v>44524</v>
      </c>
      <c r="E23" s="393">
        <v>44524</v>
      </c>
    </row>
    <row r="24" spans="1:5" s="201" customFormat="1" ht="22.8" customHeight="1">
      <c r="A24" s="394" t="s">
        <v>305</v>
      </c>
      <c r="B24" s="391" t="s">
        <v>319</v>
      </c>
      <c r="C24" s="573" t="s">
        <v>362</v>
      </c>
      <c r="D24" s="392">
        <v>44523</v>
      </c>
      <c r="E24" s="393">
        <v>44524</v>
      </c>
    </row>
    <row r="25" spans="1:5" s="201" customFormat="1" ht="22.8" customHeight="1">
      <c r="A25" s="394" t="s">
        <v>302</v>
      </c>
      <c r="B25" s="391" t="s">
        <v>320</v>
      </c>
      <c r="C25" s="575" t="s">
        <v>363</v>
      </c>
      <c r="D25" s="392">
        <v>44522</v>
      </c>
      <c r="E25" s="393">
        <v>44524</v>
      </c>
    </row>
    <row r="26" spans="1:5" s="201" customFormat="1" ht="22.8" customHeight="1">
      <c r="A26" s="394" t="s">
        <v>305</v>
      </c>
      <c r="B26" s="391" t="s">
        <v>321</v>
      </c>
      <c r="C26" s="575" t="s">
        <v>364</v>
      </c>
      <c r="D26" s="392">
        <v>44522</v>
      </c>
      <c r="E26" s="393">
        <v>44524</v>
      </c>
    </row>
    <row r="27" spans="1:5" s="201" customFormat="1" ht="22.8" customHeight="1">
      <c r="A27" s="394" t="s">
        <v>302</v>
      </c>
      <c r="B27" s="391" t="s">
        <v>322</v>
      </c>
      <c r="C27" s="572" t="s">
        <v>365</v>
      </c>
      <c r="D27" s="392">
        <v>44522</v>
      </c>
      <c r="E27" s="393">
        <v>44524</v>
      </c>
    </row>
    <row r="28" spans="1:5" s="201" customFormat="1" ht="22.8" customHeight="1">
      <c r="A28" s="394" t="s">
        <v>305</v>
      </c>
      <c r="B28" s="391" t="s">
        <v>68</v>
      </c>
      <c r="C28" s="572" t="s">
        <v>366</v>
      </c>
      <c r="D28" s="392">
        <v>44522</v>
      </c>
      <c r="E28" s="393">
        <v>44524</v>
      </c>
    </row>
    <row r="29" spans="1:5" s="201" customFormat="1" ht="22.8" customHeight="1">
      <c r="A29" s="394" t="s">
        <v>302</v>
      </c>
      <c r="B29" s="391" t="s">
        <v>323</v>
      </c>
      <c r="C29" s="572" t="s">
        <v>367</v>
      </c>
      <c r="D29" s="392">
        <v>44522</v>
      </c>
      <c r="E29" s="393">
        <v>44524</v>
      </c>
    </row>
    <row r="30" spans="1:5" s="201" customFormat="1" ht="22.8" customHeight="1">
      <c r="A30" s="394" t="s">
        <v>299</v>
      </c>
      <c r="B30" s="391" t="s">
        <v>324</v>
      </c>
      <c r="C30" s="572" t="s">
        <v>325</v>
      </c>
      <c r="D30" s="392">
        <v>44522</v>
      </c>
      <c r="E30" s="393">
        <v>44522</v>
      </c>
    </row>
    <row r="31" spans="1:5" s="201" customFormat="1" ht="22.8" customHeight="1">
      <c r="A31" s="394" t="s">
        <v>299</v>
      </c>
      <c r="B31" s="391" t="s">
        <v>326</v>
      </c>
      <c r="C31" s="575" t="s">
        <v>327</v>
      </c>
      <c r="D31" s="392">
        <v>44519</v>
      </c>
      <c r="E31" s="393">
        <v>44522</v>
      </c>
    </row>
    <row r="32" spans="1:5" s="201" customFormat="1" ht="22.8" customHeight="1">
      <c r="A32" s="394" t="s">
        <v>299</v>
      </c>
      <c r="B32" s="391" t="s">
        <v>328</v>
      </c>
      <c r="C32" s="572" t="s">
        <v>329</v>
      </c>
      <c r="D32" s="392">
        <v>44519</v>
      </c>
      <c r="E32" s="393">
        <v>44522</v>
      </c>
    </row>
    <row r="33" spans="1:11" s="201" customFormat="1" ht="22.8" customHeight="1">
      <c r="A33" s="394" t="s">
        <v>302</v>
      </c>
      <c r="B33" s="391" t="s">
        <v>330</v>
      </c>
      <c r="C33" s="576" t="s">
        <v>331</v>
      </c>
      <c r="D33" s="392">
        <v>44519</v>
      </c>
      <c r="E33" s="393">
        <v>44522</v>
      </c>
    </row>
    <row r="34" spans="1:11" s="201" customFormat="1" ht="22.8" customHeight="1">
      <c r="A34" s="394" t="s">
        <v>302</v>
      </c>
      <c r="B34" s="391" t="s">
        <v>332</v>
      </c>
      <c r="C34" s="576" t="s">
        <v>333</v>
      </c>
      <c r="D34" s="392">
        <v>44519</v>
      </c>
      <c r="E34" s="393">
        <v>44522</v>
      </c>
    </row>
    <row r="35" spans="1:11" s="201" customFormat="1" ht="22.8" customHeight="1">
      <c r="A35" s="394" t="s">
        <v>302</v>
      </c>
      <c r="B35" s="391" t="s">
        <v>334</v>
      </c>
      <c r="C35" s="573" t="s">
        <v>335</v>
      </c>
      <c r="D35" s="392">
        <v>44519</v>
      </c>
      <c r="E35" s="393">
        <v>44522</v>
      </c>
    </row>
    <row r="36" spans="1:11" s="201" customFormat="1" ht="22.8" customHeight="1">
      <c r="A36" s="394" t="s">
        <v>302</v>
      </c>
      <c r="B36" s="391" t="s">
        <v>336</v>
      </c>
      <c r="C36" s="395" t="s">
        <v>337</v>
      </c>
      <c r="D36" s="392">
        <v>44519</v>
      </c>
      <c r="E36" s="393">
        <v>44522</v>
      </c>
    </row>
    <row r="37" spans="1:11" s="201" customFormat="1" ht="22.8" customHeight="1">
      <c r="A37" s="394" t="s">
        <v>299</v>
      </c>
      <c r="B37" s="391" t="s">
        <v>338</v>
      </c>
      <c r="C37" s="574" t="s">
        <v>339</v>
      </c>
      <c r="D37" s="392">
        <v>44519</v>
      </c>
      <c r="E37" s="393">
        <v>44522</v>
      </c>
    </row>
    <row r="38" spans="1:11" s="201" customFormat="1" ht="22.8" customHeight="1">
      <c r="A38" s="394"/>
      <c r="B38" s="391"/>
      <c r="C38" s="395"/>
      <c r="D38" s="392"/>
      <c r="E38" s="393"/>
    </row>
    <row r="39" spans="1:11" s="201" customFormat="1" ht="22.8" customHeight="1">
      <c r="A39" s="394"/>
      <c r="B39" s="391"/>
      <c r="C39" s="395"/>
      <c r="D39" s="392"/>
      <c r="E39" s="393"/>
    </row>
    <row r="40" spans="1:11" s="201" customFormat="1" ht="22.2" customHeight="1" thickBot="1">
      <c r="A40" s="346"/>
      <c r="B40" s="347"/>
      <c r="C40" s="347"/>
      <c r="D40" s="341"/>
      <c r="E40" s="342"/>
    </row>
    <row r="41" spans="1:11" s="201" customFormat="1" ht="22.2" customHeight="1">
      <c r="A41" s="343"/>
      <c r="B41" s="344"/>
      <c r="C41" s="345"/>
      <c r="D41" s="344"/>
      <c r="E41" s="344"/>
    </row>
    <row r="42" spans="1:11" s="201" customFormat="1" ht="18" customHeight="1">
      <c r="A42" s="335"/>
      <c r="B42" s="336"/>
      <c r="C42" s="249" t="s">
        <v>243</v>
      </c>
      <c r="D42" s="337"/>
      <c r="E42" s="337"/>
    </row>
    <row r="43" spans="1:11" ht="18.75" customHeight="1">
      <c r="A43" s="48"/>
      <c r="B43" s="48"/>
      <c r="C43" s="48"/>
      <c r="D43" s="48"/>
      <c r="E43" s="48"/>
    </row>
    <row r="44" spans="1:11" ht="9" customHeight="1">
      <c r="A44" s="49"/>
      <c r="B44" s="50"/>
      <c r="C44" s="250"/>
      <c r="D44" s="51"/>
      <c r="E44" s="51"/>
    </row>
    <row r="45" spans="1:11" s="52" customFormat="1" ht="20.25" customHeight="1">
      <c r="A45" s="203" t="s">
        <v>180</v>
      </c>
      <c r="B45" s="203"/>
      <c r="C45" s="203"/>
      <c r="D45" s="65"/>
      <c r="E45" s="65"/>
    </row>
    <row r="46" spans="1:11" s="52" customFormat="1" ht="20.25" customHeight="1">
      <c r="A46" s="799" t="s">
        <v>28</v>
      </c>
      <c r="B46" s="799"/>
      <c r="C46" s="799"/>
      <c r="D46" s="66"/>
      <c r="E46" s="66"/>
      <c r="J46" s="202"/>
      <c r="K46" s="202"/>
    </row>
  </sheetData>
  <mergeCells count="1">
    <mergeCell ref="A46:C46"/>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9"/>
  <sheetViews>
    <sheetView zoomScale="91" zoomScaleNormal="91" zoomScaleSheetLayoutView="100" workbookViewId="0">
      <selection activeCell="A5" sqref="A5:N5"/>
    </sheetView>
  </sheetViews>
  <sheetFormatPr defaultColWidth="9" defaultRowHeight="14.4" customHeight="1"/>
  <cols>
    <col min="1" max="13" width="9" style="1"/>
    <col min="14" max="14" width="108.6640625" style="1" customWidth="1"/>
    <col min="15" max="15" width="26.88671875" style="14" customWidth="1"/>
    <col min="16" max="16384" width="9" style="1"/>
  </cols>
  <sheetData>
    <row r="1" spans="1:16" ht="40.799999999999997" customHeight="1" thickBot="1">
      <c r="A1" s="820" t="s">
        <v>292</v>
      </c>
      <c r="B1" s="821"/>
      <c r="C1" s="821"/>
      <c r="D1" s="821"/>
      <c r="E1" s="821"/>
      <c r="F1" s="821"/>
      <c r="G1" s="821"/>
      <c r="H1" s="821"/>
      <c r="I1" s="821"/>
      <c r="J1" s="821"/>
      <c r="K1" s="821"/>
      <c r="L1" s="821"/>
      <c r="M1" s="821"/>
      <c r="N1" s="822"/>
    </row>
    <row r="2" spans="1:16" s="413" customFormat="1" ht="40.799999999999997" customHeight="1" thickBot="1">
      <c r="A2" s="830" t="s">
        <v>428</v>
      </c>
      <c r="B2" s="831"/>
      <c r="C2" s="831"/>
      <c r="D2" s="831"/>
      <c r="E2" s="831"/>
      <c r="F2" s="831"/>
      <c r="G2" s="831"/>
      <c r="H2" s="831"/>
      <c r="I2" s="831"/>
      <c r="J2" s="831"/>
      <c r="K2" s="831"/>
      <c r="L2" s="831"/>
      <c r="M2" s="831"/>
      <c r="N2" s="832"/>
      <c r="O2" s="14"/>
    </row>
    <row r="3" spans="1:16" s="413" customFormat="1" ht="131.4" customHeight="1" thickBot="1">
      <c r="A3" s="833" t="s">
        <v>429</v>
      </c>
      <c r="B3" s="834"/>
      <c r="C3" s="834"/>
      <c r="D3" s="834"/>
      <c r="E3" s="834"/>
      <c r="F3" s="834"/>
      <c r="G3" s="834"/>
      <c r="H3" s="834"/>
      <c r="I3" s="834"/>
      <c r="J3" s="834"/>
      <c r="K3" s="834"/>
      <c r="L3" s="834"/>
      <c r="M3" s="834"/>
      <c r="N3" s="835"/>
      <c r="O3" s="14"/>
    </row>
    <row r="4" spans="1:16" ht="61.8" customHeight="1">
      <c r="A4" s="824" t="s">
        <v>430</v>
      </c>
      <c r="B4" s="825"/>
      <c r="C4" s="825"/>
      <c r="D4" s="825"/>
      <c r="E4" s="825"/>
      <c r="F4" s="825"/>
      <c r="G4" s="825"/>
      <c r="H4" s="825"/>
      <c r="I4" s="825"/>
      <c r="J4" s="825"/>
      <c r="K4" s="825"/>
      <c r="L4" s="825"/>
      <c r="M4" s="825"/>
      <c r="N4" s="826"/>
    </row>
    <row r="5" spans="1:16" ht="282" customHeight="1" thickBot="1">
      <c r="A5" s="827" t="s">
        <v>431</v>
      </c>
      <c r="B5" s="828"/>
      <c r="C5" s="828"/>
      <c r="D5" s="828"/>
      <c r="E5" s="828"/>
      <c r="F5" s="828"/>
      <c r="G5" s="828"/>
      <c r="H5" s="828"/>
      <c r="I5" s="828"/>
      <c r="J5" s="828"/>
      <c r="K5" s="828"/>
      <c r="L5" s="828"/>
      <c r="M5" s="828"/>
      <c r="N5" s="829"/>
      <c r="O5" s="61"/>
    </row>
    <row r="6" spans="1:16" ht="52.2" customHeight="1">
      <c r="A6" s="823" t="s">
        <v>432</v>
      </c>
      <c r="B6" s="807"/>
      <c r="C6" s="807"/>
      <c r="D6" s="807"/>
      <c r="E6" s="807"/>
      <c r="F6" s="807"/>
      <c r="G6" s="807"/>
      <c r="H6" s="807"/>
      <c r="I6" s="807"/>
      <c r="J6" s="807"/>
      <c r="K6" s="807"/>
      <c r="L6" s="807"/>
      <c r="M6" s="807"/>
      <c r="N6" s="808"/>
    </row>
    <row r="7" spans="1:16" ht="136.19999999999999" customHeight="1" thickBot="1">
      <c r="A7" s="809" t="s">
        <v>433</v>
      </c>
      <c r="B7" s="810"/>
      <c r="C7" s="810"/>
      <c r="D7" s="810"/>
      <c r="E7" s="810"/>
      <c r="F7" s="810"/>
      <c r="G7" s="810"/>
      <c r="H7" s="810"/>
      <c r="I7" s="810"/>
      <c r="J7" s="810"/>
      <c r="K7" s="810"/>
      <c r="L7" s="810"/>
      <c r="M7" s="810"/>
      <c r="N7" s="811"/>
      <c r="O7" s="55"/>
    </row>
    <row r="8" spans="1:16" ht="55.2" customHeight="1">
      <c r="A8" s="817" t="s">
        <v>434</v>
      </c>
      <c r="B8" s="818"/>
      <c r="C8" s="818"/>
      <c r="D8" s="818"/>
      <c r="E8" s="818"/>
      <c r="F8" s="818"/>
      <c r="G8" s="818"/>
      <c r="H8" s="818"/>
      <c r="I8" s="818"/>
      <c r="J8" s="818"/>
      <c r="K8" s="818"/>
      <c r="L8" s="818"/>
      <c r="M8" s="818"/>
      <c r="N8" s="819"/>
    </row>
    <row r="9" spans="1:16" ht="299.39999999999998" customHeight="1" thickBot="1">
      <c r="A9" s="800" t="s">
        <v>435</v>
      </c>
      <c r="B9" s="801"/>
      <c r="C9" s="801"/>
      <c r="D9" s="801"/>
      <c r="E9" s="801"/>
      <c r="F9" s="801"/>
      <c r="G9" s="801"/>
      <c r="H9" s="801"/>
      <c r="I9" s="801"/>
      <c r="J9" s="801"/>
      <c r="K9" s="801"/>
      <c r="L9" s="801"/>
      <c r="M9" s="801"/>
      <c r="N9" s="802"/>
      <c r="O9" s="61"/>
    </row>
    <row r="10" spans="1:16" s="204" customFormat="1" ht="59.4" customHeight="1">
      <c r="A10" s="806" t="s">
        <v>436</v>
      </c>
      <c r="B10" s="807"/>
      <c r="C10" s="807"/>
      <c r="D10" s="807"/>
      <c r="E10" s="807"/>
      <c r="F10" s="807"/>
      <c r="G10" s="807"/>
      <c r="H10" s="807"/>
      <c r="I10" s="807"/>
      <c r="J10" s="807"/>
      <c r="K10" s="807"/>
      <c r="L10" s="807"/>
      <c r="M10" s="807"/>
      <c r="N10" s="808"/>
      <c r="O10" s="61"/>
    </row>
    <row r="11" spans="1:16" s="204" customFormat="1" ht="116.4" customHeight="1" thickBot="1">
      <c r="A11" s="809" t="s">
        <v>437</v>
      </c>
      <c r="B11" s="810"/>
      <c r="C11" s="810"/>
      <c r="D11" s="810"/>
      <c r="E11" s="810"/>
      <c r="F11" s="810"/>
      <c r="G11" s="810"/>
      <c r="H11" s="810"/>
      <c r="I11" s="810"/>
      <c r="J11" s="810"/>
      <c r="K11" s="810"/>
      <c r="L11" s="810"/>
      <c r="M11" s="810"/>
      <c r="N11" s="811"/>
      <c r="O11" s="61"/>
    </row>
    <row r="12" spans="1:16" s="151" customFormat="1" ht="28.2" customHeight="1">
      <c r="A12" s="147"/>
      <c r="B12" s="148"/>
      <c r="C12" s="148"/>
      <c r="D12" s="148"/>
      <c r="E12" s="148"/>
      <c r="F12" s="148"/>
      <c r="G12" s="148"/>
      <c r="H12" s="148"/>
      <c r="I12" s="148"/>
      <c r="J12" s="148"/>
      <c r="K12" s="148"/>
      <c r="L12" s="148"/>
      <c r="M12" s="148"/>
      <c r="N12" s="149"/>
      <c r="O12" s="150"/>
    </row>
    <row r="13" spans="1:16" s="151" customFormat="1" ht="28.2" customHeight="1" thickBot="1">
      <c r="A13" s="147"/>
      <c r="B13" s="148"/>
      <c r="C13" s="148"/>
      <c r="D13" s="148"/>
      <c r="E13" s="148"/>
      <c r="F13" s="148"/>
      <c r="G13" s="148"/>
      <c r="H13" s="148"/>
      <c r="I13" s="148"/>
      <c r="J13" s="148"/>
      <c r="K13" s="148"/>
      <c r="L13" s="148"/>
      <c r="M13" s="148"/>
      <c r="N13" s="149"/>
      <c r="O13" s="150"/>
    </row>
    <row r="14" spans="1:16" ht="77.400000000000006" customHeight="1">
      <c r="A14" s="812" t="s">
        <v>378</v>
      </c>
      <c r="B14" s="812"/>
      <c r="C14" s="812"/>
      <c r="D14" s="812"/>
      <c r="E14" s="812"/>
      <c r="F14" s="812"/>
      <c r="G14" s="812"/>
      <c r="H14" s="812"/>
      <c r="I14" s="812"/>
      <c r="J14" s="812"/>
      <c r="K14" s="812"/>
      <c r="L14" s="812"/>
      <c r="M14" s="812"/>
      <c r="N14" s="813"/>
      <c r="P14" s="56"/>
    </row>
    <row r="15" spans="1:16" ht="249" customHeight="1" thickBot="1">
      <c r="A15" s="803" t="s">
        <v>376</v>
      </c>
      <c r="B15" s="804"/>
      <c r="C15" s="804"/>
      <c r="D15" s="804"/>
      <c r="E15" s="804"/>
      <c r="F15" s="804"/>
      <c r="G15" s="804"/>
      <c r="H15" s="804"/>
      <c r="I15" s="804"/>
      <c r="J15" s="804"/>
      <c r="K15" s="804"/>
      <c r="L15" s="804"/>
      <c r="M15" s="804"/>
      <c r="N15" s="805"/>
      <c r="O15" s="68" t="s">
        <v>223</v>
      </c>
      <c r="P15" s="56"/>
    </row>
    <row r="16" spans="1:16" s="334" customFormat="1" ht="196.2" customHeight="1" thickBot="1">
      <c r="A16" s="814" t="s">
        <v>377</v>
      </c>
      <c r="B16" s="815"/>
      <c r="C16" s="815"/>
      <c r="D16" s="815"/>
      <c r="E16" s="815"/>
      <c r="F16" s="815"/>
      <c r="G16" s="815"/>
      <c r="H16" s="815"/>
      <c r="I16" s="815"/>
      <c r="J16" s="815"/>
      <c r="K16" s="815"/>
      <c r="L16" s="815"/>
      <c r="M16" s="815"/>
      <c r="N16" s="816"/>
      <c r="O16" s="14"/>
      <c r="P16" s="56"/>
    </row>
    <row r="17" spans="1:16" ht="30" customHeight="1" thickBot="1">
      <c r="A17" s="62"/>
      <c r="B17" s="63"/>
      <c r="C17" s="63"/>
      <c r="D17" s="63"/>
      <c r="E17" s="63"/>
      <c r="F17" s="63"/>
      <c r="G17" s="63"/>
      <c r="H17" s="63"/>
      <c r="I17" s="63"/>
      <c r="J17" s="63"/>
      <c r="K17" s="63"/>
      <c r="L17" s="63"/>
      <c r="M17" s="63"/>
      <c r="N17" s="64"/>
      <c r="P17" s="56"/>
    </row>
    <row r="18" spans="1:16" ht="30" customHeight="1">
      <c r="A18" s="764" t="s">
        <v>29</v>
      </c>
      <c r="B18" s="765"/>
      <c r="C18" s="765"/>
      <c r="D18" s="765"/>
      <c r="E18" s="765"/>
      <c r="F18" s="765"/>
      <c r="G18" s="765"/>
      <c r="H18" s="765"/>
      <c r="I18" s="765"/>
      <c r="J18" s="765"/>
      <c r="K18" s="765"/>
      <c r="L18" s="765"/>
      <c r="M18" s="765"/>
      <c r="N18" s="765"/>
      <c r="O18" s="57"/>
      <c r="P18" s="52"/>
    </row>
    <row r="19" spans="1:16" ht="30" customHeight="1">
      <c r="A19" s="766" t="s">
        <v>28</v>
      </c>
      <c r="B19" s="767"/>
      <c r="C19" s="767"/>
      <c r="D19" s="767"/>
      <c r="E19" s="767"/>
      <c r="F19" s="767"/>
      <c r="G19" s="767"/>
      <c r="H19" s="767"/>
      <c r="I19" s="767"/>
      <c r="J19" s="767"/>
      <c r="K19" s="767"/>
      <c r="L19" s="767"/>
      <c r="M19" s="767"/>
      <c r="N19" s="767"/>
      <c r="O19" s="57"/>
      <c r="P19" s="52"/>
    </row>
  </sheetData>
  <mergeCells count="16">
    <mergeCell ref="A8:N8"/>
    <mergeCell ref="A1:N1"/>
    <mergeCell ref="A6:N6"/>
    <mergeCell ref="A7:N7"/>
    <mergeCell ref="A4:N4"/>
    <mergeCell ref="A5:N5"/>
    <mergeCell ref="A2:N2"/>
    <mergeCell ref="A3:N3"/>
    <mergeCell ref="A9:N9"/>
    <mergeCell ref="A19:N19"/>
    <mergeCell ref="A18:N18"/>
    <mergeCell ref="A15:N15"/>
    <mergeCell ref="A10:N10"/>
    <mergeCell ref="A11:N11"/>
    <mergeCell ref="A14:N14"/>
    <mergeCell ref="A16:N16"/>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82" zoomScaleNormal="75" zoomScaleSheetLayoutView="82" workbookViewId="0">
      <selection activeCell="A3" sqref="A3"/>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60" customFormat="1" ht="46.2" customHeight="1" thickBot="1">
      <c r="A1" s="226" t="s">
        <v>293</v>
      </c>
      <c r="B1" s="58" t="s">
        <v>0</v>
      </c>
      <c r="C1" s="59" t="s">
        <v>2</v>
      </c>
    </row>
    <row r="2" spans="1:14" s="56" customFormat="1" ht="53.25" customHeight="1">
      <c r="A2" s="338" t="s">
        <v>438</v>
      </c>
      <c r="B2" s="3"/>
      <c r="C2" s="836"/>
    </row>
    <row r="3" spans="1:14" s="56" customFormat="1" ht="311.39999999999998" customHeight="1">
      <c r="A3" s="324" t="s">
        <v>439</v>
      </c>
      <c r="B3" s="69"/>
      <c r="C3" s="837"/>
    </row>
    <row r="4" spans="1:14" s="56" customFormat="1" ht="46.2" customHeight="1" thickBot="1">
      <c r="A4" s="190" t="s">
        <v>440</v>
      </c>
    </row>
    <row r="5" spans="1:14" s="56" customFormat="1" ht="53.25" customHeight="1">
      <c r="A5" s="375" t="s">
        <v>441</v>
      </c>
      <c r="B5" s="3"/>
      <c r="C5" s="836"/>
    </row>
    <row r="6" spans="1:14" s="56" customFormat="1" ht="311.39999999999998" customHeight="1">
      <c r="A6" s="421" t="s">
        <v>442</v>
      </c>
      <c r="B6" s="69"/>
      <c r="C6" s="837"/>
      <c r="D6" t="s">
        <v>223</v>
      </c>
    </row>
    <row r="7" spans="1:14" s="56" customFormat="1" ht="43.2" customHeight="1" thickBot="1">
      <c r="A7" s="190" t="s">
        <v>443</v>
      </c>
    </row>
    <row r="8" spans="1:14" s="56" customFormat="1" ht="53.25" hidden="1" customHeight="1">
      <c r="A8" s="339"/>
      <c r="B8" s="299"/>
      <c r="C8" s="836"/>
    </row>
    <row r="9" spans="1:14" s="56" customFormat="1" ht="382.2" hidden="1" customHeight="1">
      <c r="A9" s="325"/>
      <c r="B9" s="300"/>
      <c r="C9" s="837"/>
    </row>
    <row r="10" spans="1:14" s="56" customFormat="1" ht="40.200000000000003" hidden="1" customHeight="1" thickBot="1">
      <c r="A10" s="301"/>
    </row>
    <row r="11" spans="1:14" s="56" customFormat="1" ht="53.25" hidden="1" customHeight="1">
      <c r="A11" s="378"/>
      <c r="B11" s="376"/>
      <c r="C11" s="376"/>
      <c r="D11" s="376"/>
      <c r="E11" s="376"/>
      <c r="F11" s="376"/>
      <c r="G11" s="376"/>
      <c r="H11" s="376"/>
      <c r="I11" s="376"/>
      <c r="J11" s="376"/>
      <c r="K11" s="376"/>
      <c r="L11" s="376"/>
      <c r="M11" s="376"/>
      <c r="N11" s="377"/>
    </row>
    <row r="12" spans="1:14" s="56" customFormat="1" ht="249.6" hidden="1" customHeight="1" thickBot="1">
      <c r="A12" s="396"/>
      <c r="B12" s="397"/>
      <c r="C12" s="397"/>
      <c r="D12" s="397"/>
      <c r="E12" s="397"/>
      <c r="F12" s="397"/>
      <c r="G12" s="397"/>
      <c r="H12" s="397"/>
      <c r="I12" s="397"/>
      <c r="J12" s="397"/>
      <c r="K12" s="397"/>
      <c r="L12" s="397"/>
      <c r="M12" s="397"/>
      <c r="N12" s="398"/>
    </row>
    <row r="13" spans="1:14" s="56" customFormat="1" ht="42.6" hidden="1" customHeight="1" thickBot="1">
      <c r="A13" s="190"/>
    </row>
    <row r="14" spans="1:14" s="56" customFormat="1" ht="42.6" customHeight="1">
      <c r="A14" s="340"/>
    </row>
    <row r="15" spans="1:14" s="56" customFormat="1" ht="39" customHeight="1">
      <c r="A15" s="56" t="s">
        <v>230</v>
      </c>
    </row>
    <row r="16" spans="1:14" s="56" customFormat="1" ht="32.25" customHeight="1">
      <c r="A16" s="56" t="s">
        <v>231</v>
      </c>
    </row>
    <row r="17" spans="1:3" s="56" customFormat="1" ht="36.75" customHeight="1">
      <c r="A17" s="6"/>
      <c r="B17" s="4"/>
      <c r="C17" s="5"/>
    </row>
    <row r="18" spans="1:3" s="56" customFormat="1" ht="33" customHeight="1">
      <c r="A18" s="6"/>
      <c r="B18" s="4"/>
      <c r="C18" s="5"/>
    </row>
    <row r="19" spans="1:3" s="56" customFormat="1" ht="36.75" customHeight="1">
      <c r="A19" s="6"/>
      <c r="B19" s="4"/>
      <c r="C19" s="5"/>
    </row>
    <row r="20" spans="1:3" s="56" customFormat="1" ht="36.75" customHeight="1">
      <c r="A20" s="6"/>
      <c r="B20" s="4"/>
      <c r="C20" s="5"/>
    </row>
    <row r="21" spans="1:3" s="56" customFormat="1" ht="25.5" customHeight="1">
      <c r="A21" s="6"/>
      <c r="B21" s="4"/>
      <c r="C21" s="5"/>
    </row>
    <row r="22" spans="1:3" s="56" customFormat="1" ht="32.25" customHeight="1">
      <c r="A22" s="6"/>
      <c r="B22" s="4"/>
      <c r="C22" s="5"/>
    </row>
    <row r="23" spans="1:3" s="56" customFormat="1" ht="30.75" customHeight="1">
      <c r="A23" s="6"/>
      <c r="B23" s="4"/>
      <c r="C23" s="5"/>
    </row>
    <row r="24" spans="1:3" s="56" customFormat="1" ht="42.75" customHeight="1">
      <c r="A24" s="6"/>
      <c r="B24" s="4"/>
      <c r="C24" s="5"/>
    </row>
    <row r="25" spans="1:3" s="56" customFormat="1" ht="43.5" customHeight="1">
      <c r="A25" s="6"/>
      <c r="B25" s="4"/>
      <c r="C25" s="5"/>
    </row>
    <row r="26" spans="1:3" s="56" customFormat="1" ht="27.75" customHeight="1">
      <c r="A26" s="6"/>
      <c r="B26" s="4"/>
      <c r="C26" s="5"/>
    </row>
    <row r="27" spans="1:3" s="56" customFormat="1" ht="30.75" customHeight="1">
      <c r="A27" s="6"/>
      <c r="B27" s="4"/>
      <c r="C27" s="5"/>
    </row>
    <row r="28" spans="1:3" s="8" customFormat="1" ht="29.25" customHeight="1">
      <c r="A28" s="6"/>
      <c r="B28" s="4"/>
      <c r="C28" s="5"/>
    </row>
    <row r="29" spans="1:3" ht="27" customHeight="1"/>
    <row r="30" spans="1:3" ht="27" customHeight="1"/>
    <row r="31" spans="1:3" s="56" customFormat="1" ht="27" customHeight="1">
      <c r="A31" s="6"/>
      <c r="B31" s="4"/>
      <c r="C31" s="5"/>
    </row>
    <row r="32" spans="1:3" s="56" customFormat="1" ht="27" customHeight="1">
      <c r="A32" s="6"/>
      <c r="B32" s="4"/>
      <c r="C32" s="5"/>
    </row>
    <row r="33" spans="1:3" s="56" customFormat="1" ht="27" customHeight="1">
      <c r="A33" s="6"/>
      <c r="B33" s="4"/>
      <c r="C33" s="5"/>
    </row>
    <row r="34" spans="1:3" s="56" customFormat="1" ht="27" customHeight="1">
      <c r="A34" s="6"/>
      <c r="B34" s="4"/>
      <c r="C34" s="5"/>
    </row>
    <row r="35" spans="1:3" s="56" customFormat="1" ht="27" customHeight="1">
      <c r="A35" s="6"/>
      <c r="B35" s="4"/>
      <c r="C35" s="5"/>
    </row>
    <row r="36" spans="1:3" s="56" customFormat="1" ht="27" customHeight="1">
      <c r="A36" s="6"/>
      <c r="B36" s="4"/>
      <c r="C36" s="5"/>
    </row>
    <row r="37" spans="1:3" s="56" customFormat="1" ht="27" customHeight="1">
      <c r="A37" s="6"/>
      <c r="B37" s="4"/>
      <c r="C37" s="5"/>
    </row>
  </sheetData>
  <mergeCells count="3">
    <mergeCell ref="C2:C3"/>
    <mergeCell ref="C5:C6"/>
    <mergeCell ref="C8:C9"/>
  </mergeCells>
  <phoneticPr fontId="16"/>
  <hyperlinks>
    <hyperlink ref="A4" r:id="rId1" xr:uid="{DABFFAF3-296B-4AC8-8B58-2DF619536F46}"/>
    <hyperlink ref="A7" r:id="rId2" xr:uid="{98CE2780-9536-4F4B-93C9-99CC26259C8C}"/>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AB104"/>
  <sheetViews>
    <sheetView topLeftCell="A7" zoomScale="94" zoomScaleNormal="94" workbookViewId="0">
      <selection activeCell="Y16" sqref="Y16"/>
    </sheetView>
  </sheetViews>
  <sheetFormatPr defaultRowHeight="13.2"/>
  <cols>
    <col min="1" max="1" width="3.109375" style="205" customWidth="1"/>
    <col min="2" max="2" width="2.6640625" style="205" customWidth="1"/>
    <col min="3" max="3" width="8.88671875" style="205"/>
    <col min="4" max="5" width="14.77734375" style="205" customWidth="1"/>
    <col min="6" max="6" width="14.77734375" style="431" customWidth="1"/>
    <col min="7" max="7" width="8.88671875" style="431"/>
    <col min="8" max="8" width="5.21875" style="431" customWidth="1"/>
    <col min="9" max="10" width="8.88671875" style="205"/>
    <col min="11" max="11" width="6.33203125" style="205" customWidth="1"/>
    <col min="12" max="14" width="8.88671875" style="205"/>
    <col min="15" max="15" width="4.33203125" style="205" customWidth="1"/>
    <col min="16" max="16" width="6.44140625" style="205" customWidth="1"/>
    <col min="17" max="27" width="8.88671875" style="205"/>
    <col min="28" max="28" width="5.44140625" style="205" customWidth="1"/>
    <col min="29" max="16384" width="8.88671875" style="205"/>
  </cols>
  <sheetData>
    <row r="1" spans="1:28" ht="39.6" customHeight="1">
      <c r="A1" s="423"/>
      <c r="B1" s="423"/>
      <c r="C1" s="423"/>
      <c r="D1" s="423"/>
      <c r="E1" s="423"/>
      <c r="F1" s="423"/>
      <c r="G1" s="423"/>
      <c r="H1" s="423"/>
      <c r="I1" s="423"/>
      <c r="J1" s="423"/>
      <c r="K1" s="423"/>
      <c r="L1" s="423"/>
      <c r="M1" s="423"/>
      <c r="N1" s="423"/>
      <c r="O1" s="423"/>
      <c r="P1" s="423"/>
      <c r="Q1" s="423"/>
      <c r="R1" s="423"/>
      <c r="S1" s="423"/>
      <c r="T1" s="423"/>
      <c r="U1" s="423"/>
      <c r="V1" s="423"/>
      <c r="W1" s="424"/>
      <c r="X1" s="424"/>
      <c r="Y1" s="424"/>
      <c r="Z1" s="424"/>
      <c r="AA1" s="424"/>
      <c r="AB1" s="424"/>
    </row>
    <row r="2" spans="1:28" ht="37.200000000000003" customHeight="1">
      <c r="A2" s="423"/>
      <c r="B2" s="423"/>
      <c r="C2" s="423"/>
      <c r="D2" s="599" t="s">
        <v>282</v>
      </c>
      <c r="E2" s="599"/>
      <c r="F2" s="599"/>
      <c r="G2" s="599"/>
      <c r="H2" s="599"/>
      <c r="I2" s="423"/>
      <c r="J2" s="423"/>
      <c r="K2" s="596"/>
      <c r="L2" s="596"/>
      <c r="M2" s="596"/>
      <c r="N2" s="596"/>
      <c r="O2" s="596"/>
      <c r="P2" s="596"/>
      <c r="Q2" s="596"/>
      <c r="R2" s="596"/>
      <c r="S2" s="596"/>
      <c r="T2" s="596"/>
      <c r="U2" s="424"/>
      <c r="V2" s="424"/>
      <c r="W2" s="424"/>
      <c r="X2" s="424"/>
      <c r="Y2" s="424"/>
      <c r="Z2" s="424"/>
      <c r="AA2" s="424"/>
      <c r="AB2" s="424"/>
    </row>
    <row r="3" spans="1:28" ht="32.4" customHeight="1">
      <c r="A3" s="423"/>
      <c r="B3" s="423"/>
      <c r="C3" s="423"/>
      <c r="D3" s="600" t="s">
        <v>283</v>
      </c>
      <c r="E3" s="600"/>
      <c r="F3" s="600"/>
      <c r="G3" s="600"/>
      <c r="H3" s="600"/>
      <c r="I3" s="600"/>
      <c r="J3" s="600"/>
      <c r="K3" s="600"/>
      <c r="L3" s="600"/>
      <c r="M3" s="600"/>
      <c r="N3" s="600"/>
      <c r="O3" s="600"/>
      <c r="P3" s="424"/>
      <c r="Q3" s="424"/>
      <c r="R3" s="424"/>
      <c r="S3" s="424"/>
      <c r="T3" s="424"/>
      <c r="U3" s="424"/>
      <c r="V3" s="424"/>
      <c r="W3" s="424"/>
      <c r="X3" s="424"/>
      <c r="Y3" s="424"/>
      <c r="Z3" s="424"/>
      <c r="AA3" s="424"/>
      <c r="AB3" s="424"/>
    </row>
    <row r="4" spans="1:28" ht="11.4" customHeight="1">
      <c r="A4" s="423"/>
      <c r="B4" s="423"/>
      <c r="C4" s="423"/>
      <c r="D4" s="600" t="s">
        <v>284</v>
      </c>
      <c r="E4" s="600"/>
      <c r="F4" s="600"/>
      <c r="G4" s="600"/>
      <c r="H4" s="600"/>
      <c r="I4" s="600"/>
      <c r="J4" s="600"/>
      <c r="K4" s="600"/>
      <c r="L4" s="600"/>
      <c r="M4" s="600"/>
      <c r="N4" s="600"/>
      <c r="O4" s="600"/>
      <c r="P4" s="423"/>
      <c r="Q4" s="423"/>
      <c r="R4" s="423"/>
      <c r="S4" s="423"/>
      <c r="T4" s="423"/>
      <c r="U4" s="423"/>
      <c r="V4" s="424"/>
      <c r="W4" s="424"/>
      <c r="X4" s="424"/>
      <c r="Y4" s="424"/>
      <c r="Z4" s="424"/>
      <c r="AA4" s="424"/>
      <c r="AB4" s="424"/>
    </row>
    <row r="5" spans="1:28" ht="23.4" customHeight="1">
      <c r="A5" s="423"/>
      <c r="B5" s="423"/>
      <c r="C5" s="423"/>
      <c r="D5" s="600"/>
      <c r="E5" s="600"/>
      <c r="F5" s="600"/>
      <c r="G5" s="600"/>
      <c r="H5" s="600"/>
      <c r="I5" s="600"/>
      <c r="J5" s="600"/>
      <c r="K5" s="600"/>
      <c r="L5" s="600"/>
      <c r="M5" s="600"/>
      <c r="N5" s="600"/>
      <c r="O5" s="600"/>
      <c r="P5" s="423"/>
      <c r="Q5" s="423"/>
      <c r="R5" s="423"/>
      <c r="S5" s="423"/>
      <c r="T5" s="423"/>
      <c r="U5" s="423"/>
      <c r="V5" s="424"/>
      <c r="W5" s="424"/>
      <c r="X5" s="424"/>
      <c r="Y5" s="424"/>
      <c r="Z5" s="424"/>
      <c r="AA5" s="424"/>
      <c r="AB5" s="424"/>
    </row>
    <row r="6" spans="1:28" ht="16.2">
      <c r="A6" s="423"/>
      <c r="B6" s="423"/>
      <c r="C6" s="423"/>
      <c r="D6" s="423"/>
      <c r="E6" s="423"/>
      <c r="F6" s="423"/>
      <c r="G6" s="423"/>
      <c r="H6" s="423"/>
      <c r="I6" s="423"/>
      <c r="J6" s="423"/>
      <c r="K6" s="423"/>
      <c r="L6" s="423"/>
      <c r="M6" s="423"/>
      <c r="N6" s="423"/>
      <c r="O6" s="423"/>
      <c r="P6" s="423"/>
      <c r="Q6" s="423"/>
      <c r="R6" s="423"/>
      <c r="S6" s="423"/>
      <c r="T6" s="423"/>
      <c r="U6" s="423"/>
      <c r="V6" s="424"/>
      <c r="W6" s="424"/>
      <c r="X6" s="424"/>
      <c r="Y6" s="424"/>
      <c r="Z6" s="424"/>
      <c r="AA6" s="424"/>
      <c r="AB6" s="424"/>
    </row>
    <row r="7" spans="1:28" ht="11.4" customHeight="1">
      <c r="A7" s="423"/>
      <c r="B7" s="423"/>
      <c r="C7" s="423"/>
      <c r="D7" s="423"/>
      <c r="E7" s="423"/>
      <c r="F7" s="423"/>
      <c r="G7" s="423"/>
      <c r="H7" s="423"/>
      <c r="I7" s="423"/>
      <c r="J7" s="423"/>
      <c r="K7" s="423"/>
      <c r="L7" s="423"/>
      <c r="M7" s="423"/>
      <c r="N7" s="423"/>
      <c r="O7" s="423"/>
      <c r="P7" s="423"/>
      <c r="Q7" s="423"/>
      <c r="R7" s="423"/>
      <c r="S7" s="423"/>
      <c r="T7" s="423"/>
      <c r="U7" s="423"/>
      <c r="V7" s="424"/>
      <c r="W7" s="424"/>
      <c r="X7" s="424"/>
      <c r="Y7" s="424"/>
      <c r="Z7" s="424"/>
      <c r="AA7" s="424"/>
      <c r="AB7" s="424"/>
    </row>
    <row r="8" spans="1:28" ht="16.2">
      <c r="A8" s="423"/>
      <c r="B8" s="423"/>
      <c r="C8" s="423"/>
      <c r="D8" s="423"/>
      <c r="E8" s="423"/>
      <c r="F8" s="423"/>
      <c r="G8" s="423"/>
      <c r="H8" s="423"/>
      <c r="I8" s="423"/>
      <c r="J8" s="423"/>
      <c r="K8" s="423"/>
      <c r="L8" s="423"/>
      <c r="M8" s="423"/>
      <c r="N8" s="423"/>
      <c r="O8" s="423"/>
      <c r="P8" s="423"/>
      <c r="Q8" s="423"/>
      <c r="R8" s="423"/>
      <c r="S8" s="423"/>
      <c r="T8" s="423"/>
      <c r="U8" s="423"/>
      <c r="V8" s="424"/>
      <c r="W8" s="424"/>
      <c r="X8" s="424"/>
      <c r="Y8" s="424"/>
      <c r="Z8" s="424"/>
      <c r="AA8" s="424"/>
      <c r="AB8" s="424"/>
    </row>
    <row r="9" spans="1:28" ht="28.8">
      <c r="A9" s="423"/>
      <c r="B9" s="423"/>
      <c r="C9" s="423"/>
      <c r="D9" s="601" t="s">
        <v>285</v>
      </c>
      <c r="E9" s="601"/>
      <c r="F9" s="601"/>
      <c r="G9" s="601"/>
      <c r="H9" s="601"/>
      <c r="I9" s="423"/>
      <c r="J9" s="423"/>
      <c r="K9" s="423"/>
      <c r="L9" s="423"/>
      <c r="M9" s="423"/>
      <c r="N9" s="423"/>
      <c r="O9" s="423"/>
      <c r="P9" s="423"/>
      <c r="Q9" s="423"/>
      <c r="R9" s="423"/>
      <c r="S9" s="423"/>
      <c r="T9" s="423"/>
      <c r="U9" s="423"/>
      <c r="V9" s="424"/>
      <c r="W9" s="424"/>
      <c r="X9" s="424"/>
      <c r="Y9" s="424"/>
      <c r="Z9" s="424"/>
      <c r="AA9" s="424"/>
      <c r="AB9" s="424"/>
    </row>
    <row r="10" spans="1:28" ht="11.4" customHeight="1">
      <c r="A10" s="423"/>
      <c r="B10" s="423"/>
      <c r="C10" s="423"/>
      <c r="D10" s="423"/>
      <c r="E10" s="423"/>
      <c r="F10" s="423"/>
      <c r="G10" s="423"/>
      <c r="H10" s="423"/>
      <c r="I10" s="423"/>
      <c r="J10" s="423"/>
      <c r="K10" s="423"/>
      <c r="L10" s="423"/>
      <c r="M10" s="423"/>
      <c r="N10" s="423"/>
      <c r="O10" s="423"/>
      <c r="P10" s="423"/>
      <c r="Q10" s="423"/>
      <c r="R10" s="423"/>
      <c r="S10" s="423"/>
      <c r="T10" s="423"/>
      <c r="U10" s="423"/>
      <c r="V10" s="424"/>
      <c r="W10" s="424"/>
      <c r="X10" s="424"/>
      <c r="Y10" s="424"/>
      <c r="Z10" s="424"/>
      <c r="AA10" s="424"/>
      <c r="AB10" s="424"/>
    </row>
    <row r="11" spans="1:28" ht="107.4" customHeight="1">
      <c r="A11" s="423"/>
      <c r="B11" s="423"/>
      <c r="C11" s="423"/>
      <c r="D11" s="602" t="s">
        <v>286</v>
      </c>
      <c r="E11" s="602"/>
      <c r="F11" s="602"/>
      <c r="G11" s="602"/>
      <c r="H11" s="602"/>
      <c r="I11" s="602"/>
      <c r="J11" s="602"/>
      <c r="K11" s="602"/>
      <c r="L11" s="602"/>
      <c r="M11" s="602"/>
      <c r="N11" s="602"/>
      <c r="O11" s="602"/>
      <c r="P11" s="423"/>
      <c r="Q11" s="423"/>
      <c r="R11" s="423"/>
      <c r="S11" s="423"/>
      <c r="T11" s="423"/>
      <c r="U11" s="423"/>
      <c r="V11" s="424"/>
      <c r="W11" s="424"/>
      <c r="X11" s="424"/>
      <c r="Y11" s="424"/>
      <c r="Z11" s="424"/>
      <c r="AA11" s="424"/>
      <c r="AB11" s="424"/>
    </row>
    <row r="12" spans="1:28" ht="16.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4"/>
      <c r="Y12" s="424"/>
      <c r="Z12" s="424"/>
      <c r="AA12" s="424"/>
      <c r="AB12" s="424"/>
    </row>
    <row r="13" spans="1:28" ht="11.4" customHeight="1">
      <c r="A13" s="423"/>
      <c r="B13" s="423"/>
      <c r="C13" s="423"/>
      <c r="D13" s="423"/>
      <c r="E13" s="423"/>
      <c r="F13" s="423"/>
      <c r="G13" s="423"/>
      <c r="H13" s="423"/>
      <c r="I13" s="423"/>
      <c r="J13" s="423"/>
      <c r="K13" s="423"/>
      <c r="L13" s="423"/>
      <c r="M13" s="423"/>
      <c r="N13" s="423"/>
      <c r="O13" s="423"/>
      <c r="P13" s="423"/>
      <c r="Q13" s="423"/>
      <c r="R13" s="423"/>
      <c r="S13" s="423"/>
      <c r="T13" s="423"/>
      <c r="U13" s="423"/>
      <c r="V13" s="424"/>
      <c r="W13" s="424"/>
      <c r="X13" s="424"/>
      <c r="Y13" s="424"/>
      <c r="Z13" s="424"/>
      <c r="AA13" s="424"/>
      <c r="AB13" s="424"/>
    </row>
    <row r="14" spans="1:28" ht="24" customHeight="1">
      <c r="A14" s="423"/>
      <c r="B14" s="423"/>
      <c r="C14" s="423"/>
      <c r="D14" s="423"/>
      <c r="E14" s="423"/>
      <c r="F14" s="423"/>
      <c r="G14" s="423"/>
      <c r="H14" s="423"/>
      <c r="I14" s="423"/>
      <c r="J14" s="423"/>
      <c r="K14" s="423"/>
      <c r="L14" s="423"/>
      <c r="M14" s="423"/>
      <c r="N14" s="423"/>
      <c r="O14" s="423"/>
      <c r="P14" s="423"/>
      <c r="Q14" s="423"/>
      <c r="R14" s="423"/>
      <c r="S14" s="423"/>
      <c r="T14" s="423"/>
      <c r="U14" s="423"/>
      <c r="V14" s="424"/>
      <c r="W14" s="424"/>
      <c r="X14" s="424"/>
      <c r="Y14" s="424"/>
      <c r="Z14" s="424"/>
      <c r="AA14" s="424"/>
      <c r="AB14" s="424"/>
    </row>
    <row r="15" spans="1:28" ht="16.2">
      <c r="A15" s="423"/>
      <c r="B15" s="423"/>
      <c r="C15" s="423"/>
      <c r="D15" s="423"/>
      <c r="E15" s="423"/>
      <c r="F15" s="423"/>
      <c r="G15" s="423"/>
      <c r="H15" s="423"/>
      <c r="I15" s="423"/>
      <c r="J15" s="423"/>
      <c r="K15" s="423"/>
      <c r="L15" s="423"/>
      <c r="M15" s="423"/>
      <c r="N15" s="423"/>
      <c r="O15" s="423"/>
      <c r="P15" s="423"/>
      <c r="Q15" s="423"/>
      <c r="R15" s="423"/>
      <c r="S15" s="423"/>
      <c r="T15" s="423"/>
      <c r="U15" s="423"/>
      <c r="V15" s="424"/>
      <c r="W15" s="424"/>
      <c r="X15" s="424"/>
      <c r="Y15" s="424"/>
      <c r="Z15" s="424"/>
      <c r="AA15" s="424"/>
      <c r="AB15" s="424"/>
    </row>
    <row r="16" spans="1:28" ht="16.2">
      <c r="A16" s="423"/>
      <c r="B16" s="423"/>
      <c r="C16" s="423"/>
      <c r="D16" s="423"/>
      <c r="E16" s="423"/>
      <c r="F16" s="423"/>
      <c r="G16" s="423"/>
      <c r="H16" s="423"/>
      <c r="I16" s="423"/>
      <c r="J16" s="423"/>
      <c r="K16" s="423"/>
      <c r="L16" s="423"/>
      <c r="M16" s="423"/>
      <c r="N16" s="423"/>
      <c r="O16" s="423"/>
      <c r="P16" s="423"/>
      <c r="Q16" s="423"/>
      <c r="R16" s="423"/>
      <c r="S16" s="423"/>
      <c r="T16" s="423"/>
      <c r="U16" s="423"/>
      <c r="V16" s="424"/>
      <c r="W16" s="424"/>
      <c r="X16" s="424"/>
      <c r="Y16" s="424"/>
      <c r="Z16" s="424"/>
      <c r="AA16" s="424"/>
      <c r="AB16" s="424"/>
    </row>
    <row r="17" spans="1:28" ht="16.2">
      <c r="A17" s="423"/>
      <c r="B17" s="423"/>
      <c r="C17" s="423"/>
      <c r="D17" s="423"/>
      <c r="E17" s="423"/>
      <c r="F17" s="423"/>
      <c r="G17" s="423"/>
      <c r="H17" s="423"/>
      <c r="I17" s="423"/>
      <c r="J17" s="423"/>
      <c r="K17" s="423"/>
      <c r="L17" s="423"/>
      <c r="M17" s="423"/>
      <c r="N17" s="423"/>
      <c r="O17" s="423"/>
      <c r="P17" s="423"/>
      <c r="Q17" s="423"/>
      <c r="R17" s="423"/>
      <c r="S17" s="423"/>
      <c r="T17" s="423"/>
      <c r="U17" s="423"/>
      <c r="V17" s="424"/>
      <c r="W17" s="424"/>
      <c r="X17" s="424"/>
      <c r="Y17" s="424"/>
      <c r="Z17" s="424"/>
      <c r="AA17" s="424"/>
      <c r="AB17" s="424"/>
    </row>
    <row r="18" spans="1:28" ht="6.6" customHeight="1">
      <c r="A18" s="423"/>
      <c r="B18" s="423"/>
      <c r="C18" s="423"/>
      <c r="D18" s="423"/>
      <c r="E18" s="423"/>
      <c r="F18" s="423"/>
      <c r="G18" s="423"/>
      <c r="H18" s="423"/>
      <c r="I18" s="423"/>
      <c r="J18" s="423"/>
      <c r="K18" s="423"/>
      <c r="L18" s="423"/>
      <c r="M18" s="423"/>
      <c r="N18" s="423"/>
      <c r="O18" s="423"/>
      <c r="P18" s="423"/>
      <c r="Q18" s="423"/>
      <c r="R18" s="423"/>
      <c r="S18" s="423"/>
      <c r="T18" s="423"/>
      <c r="U18" s="423"/>
      <c r="V18" s="424"/>
      <c r="W18" s="424"/>
      <c r="X18" s="424"/>
      <c r="Y18" s="424"/>
      <c r="Z18" s="424"/>
      <c r="AA18" s="424"/>
      <c r="AB18" s="424"/>
    </row>
    <row r="19" spans="1:28" ht="16.2">
      <c r="A19" s="423"/>
      <c r="B19" s="423"/>
      <c r="C19" s="423"/>
      <c r="D19" s="423"/>
      <c r="E19" s="423"/>
      <c r="F19" s="423"/>
      <c r="G19" s="423"/>
      <c r="H19" s="423"/>
      <c r="I19" s="423"/>
      <c r="J19" s="423"/>
      <c r="K19" s="423"/>
      <c r="L19" s="423"/>
      <c r="M19" s="423"/>
      <c r="N19" s="423"/>
      <c r="O19" s="423"/>
      <c r="P19" s="423"/>
      <c r="Q19" s="423"/>
      <c r="R19" s="423"/>
      <c r="S19" s="423"/>
      <c r="T19" s="423"/>
      <c r="U19" s="423"/>
      <c r="V19" s="424"/>
      <c r="W19" s="424"/>
      <c r="X19" s="424"/>
      <c r="Y19" s="424"/>
      <c r="Z19" s="424"/>
      <c r="AA19" s="424"/>
      <c r="AB19" s="424"/>
    </row>
    <row r="20" spans="1:28" ht="16.2">
      <c r="A20" s="423"/>
      <c r="B20" s="423"/>
      <c r="C20" s="423"/>
      <c r="D20" s="423"/>
      <c r="E20" s="423"/>
      <c r="F20" s="423"/>
      <c r="G20" s="423"/>
      <c r="H20" s="423"/>
      <c r="I20" s="423"/>
      <c r="J20" s="423"/>
      <c r="K20" s="423"/>
      <c r="L20" s="423"/>
      <c r="M20" s="423"/>
      <c r="N20" s="423"/>
      <c r="O20" s="423"/>
      <c r="P20" s="423"/>
      <c r="Q20" s="423"/>
      <c r="R20" s="423"/>
      <c r="S20" s="423"/>
      <c r="T20" s="423"/>
      <c r="U20" s="423"/>
      <c r="V20" s="424"/>
      <c r="W20" s="424"/>
      <c r="X20" s="424"/>
      <c r="Y20" s="424"/>
      <c r="Z20" s="424"/>
      <c r="AA20" s="424"/>
      <c r="AB20" s="424"/>
    </row>
    <row r="21" spans="1:28" ht="16.2">
      <c r="A21" s="423"/>
      <c r="B21" s="423"/>
      <c r="C21" s="423"/>
      <c r="D21" s="423"/>
      <c r="E21" s="423"/>
      <c r="F21" s="423"/>
      <c r="G21" s="423"/>
      <c r="H21" s="423"/>
      <c r="I21" s="423"/>
      <c r="J21" s="423"/>
      <c r="K21" s="423"/>
      <c r="L21" s="423"/>
      <c r="M21" s="423"/>
      <c r="N21" s="423"/>
      <c r="O21" s="423"/>
      <c r="P21" s="423"/>
      <c r="Q21" s="423"/>
      <c r="R21" s="423"/>
      <c r="S21" s="423"/>
      <c r="T21" s="423"/>
      <c r="U21" s="423"/>
      <c r="V21" s="424"/>
      <c r="W21" s="424"/>
      <c r="X21" s="424"/>
      <c r="Y21" s="424"/>
      <c r="Z21" s="424"/>
      <c r="AA21" s="424"/>
      <c r="AB21" s="424"/>
    </row>
    <row r="22" spans="1:28" ht="48.6" customHeight="1">
      <c r="A22" s="423"/>
      <c r="B22" s="423"/>
      <c r="C22" s="423"/>
      <c r="D22" s="598"/>
      <c r="E22" s="598"/>
      <c r="F22" s="598"/>
      <c r="G22" s="447"/>
      <c r="H22" s="423"/>
      <c r="I22" s="423"/>
      <c r="J22" s="423"/>
      <c r="K22" s="423"/>
      <c r="L22" s="423"/>
      <c r="M22" s="423"/>
      <c r="N22" s="423"/>
      <c r="O22" s="423"/>
      <c r="P22" s="423"/>
      <c r="Q22" s="423"/>
      <c r="R22" s="423"/>
      <c r="S22" s="423"/>
      <c r="T22" s="423"/>
      <c r="U22" s="424"/>
      <c r="V22" s="424"/>
      <c r="W22" s="424"/>
      <c r="X22" s="424"/>
      <c r="Y22" s="424"/>
      <c r="Z22" s="424"/>
      <c r="AA22" s="424"/>
      <c r="AB22" s="424"/>
    </row>
    <row r="23" spans="1:28" ht="48.6" customHeight="1">
      <c r="A23" s="423"/>
      <c r="B23" s="423"/>
      <c r="C23" s="423"/>
      <c r="D23" s="423"/>
      <c r="E23" s="423"/>
      <c r="F23" s="423"/>
      <c r="G23" s="598"/>
      <c r="H23" s="598"/>
      <c r="I23" s="598"/>
      <c r="J23" s="598"/>
      <c r="K23" s="598"/>
      <c r="L23" s="598"/>
      <c r="M23" s="598"/>
      <c r="N23" s="598"/>
      <c r="O23" s="598"/>
      <c r="P23" s="598"/>
      <c r="Q23" s="423"/>
      <c r="R23" s="423"/>
      <c r="S23" s="423"/>
      <c r="T23" s="423"/>
      <c r="U23" s="424"/>
      <c r="V23" s="424"/>
      <c r="W23" s="424"/>
      <c r="X23" s="424"/>
      <c r="Y23" s="424"/>
      <c r="Z23" s="424"/>
      <c r="AA23" s="424"/>
      <c r="AB23" s="424"/>
    </row>
    <row r="24" spans="1:28" ht="16.2" customHeight="1">
      <c r="A24" s="423"/>
      <c r="B24" s="423"/>
      <c r="C24" s="423"/>
      <c r="D24" s="423"/>
      <c r="E24" s="423"/>
      <c r="F24" s="423"/>
      <c r="G24" s="423"/>
      <c r="H24" s="423"/>
      <c r="I24" s="423"/>
      <c r="J24" s="423"/>
      <c r="K24" s="425"/>
      <c r="L24" s="425"/>
      <c r="M24" s="425"/>
      <c r="N24" s="425"/>
      <c r="O24" s="425"/>
      <c r="P24" s="425"/>
      <c r="Q24" s="425"/>
      <c r="R24" s="425"/>
      <c r="S24" s="425"/>
      <c r="T24" s="425"/>
      <c r="U24" s="425"/>
      <c r="V24" s="425"/>
      <c r="W24" s="424"/>
      <c r="X24" s="424"/>
      <c r="Y24" s="424"/>
      <c r="Z24" s="424"/>
      <c r="AA24" s="424"/>
      <c r="AB24" s="424"/>
    </row>
    <row r="25" spans="1:28" ht="16.2" customHeight="1">
      <c r="A25" s="423"/>
      <c r="B25" s="423"/>
      <c r="C25" s="423"/>
      <c r="D25" s="423"/>
      <c r="E25" s="423"/>
      <c r="F25" s="423"/>
      <c r="G25" s="423"/>
      <c r="H25" s="423"/>
      <c r="I25" s="423"/>
      <c r="J25" s="423"/>
      <c r="K25" s="597"/>
      <c r="L25" s="597"/>
      <c r="M25" s="597"/>
      <c r="N25" s="597"/>
      <c r="O25" s="597"/>
      <c r="P25" s="597"/>
      <c r="Q25" s="597"/>
      <c r="R25" s="597"/>
      <c r="S25" s="597"/>
      <c r="T25" s="597"/>
      <c r="U25" s="597"/>
      <c r="V25" s="597"/>
      <c r="W25" s="424"/>
      <c r="X25" s="424"/>
      <c r="Y25" s="424"/>
      <c r="Z25" s="424"/>
      <c r="AA25" s="424"/>
      <c r="AB25" s="424"/>
    </row>
    <row r="26" spans="1:28" ht="13.2" customHeight="1">
      <c r="A26" s="426"/>
      <c r="B26" s="426"/>
      <c r="C26" s="426"/>
      <c r="D26" s="426"/>
      <c r="E26" s="426"/>
      <c r="F26" s="427"/>
      <c r="G26" s="427"/>
      <c r="H26" s="427"/>
      <c r="I26" s="427"/>
      <c r="J26" s="427"/>
      <c r="K26" s="597"/>
      <c r="L26" s="597"/>
      <c r="M26" s="597"/>
      <c r="N26" s="597"/>
      <c r="O26" s="597"/>
      <c r="P26" s="597"/>
      <c r="Q26" s="597"/>
      <c r="R26" s="597"/>
      <c r="S26" s="597"/>
      <c r="T26" s="597"/>
      <c r="U26" s="597"/>
      <c r="V26" s="597"/>
      <c r="W26" s="424"/>
      <c r="X26" s="424"/>
      <c r="Y26" s="424"/>
      <c r="Z26" s="424"/>
      <c r="AA26" s="424"/>
      <c r="AB26" s="424"/>
    </row>
    <row r="27" spans="1:28" ht="13.2" customHeight="1">
      <c r="A27" s="426"/>
      <c r="B27" s="426"/>
      <c r="C27" s="426"/>
      <c r="D27" s="426"/>
      <c r="E27" s="426"/>
      <c r="F27" s="427"/>
      <c r="G27" s="427"/>
      <c r="H27" s="427"/>
      <c r="I27" s="427"/>
      <c r="J27" s="427"/>
      <c r="K27" s="597"/>
      <c r="L27" s="597"/>
      <c r="M27" s="597"/>
      <c r="N27" s="597"/>
      <c r="O27" s="597"/>
      <c r="P27" s="597"/>
      <c r="Q27" s="597"/>
      <c r="R27" s="597"/>
      <c r="S27" s="597"/>
      <c r="T27" s="597"/>
      <c r="U27" s="597"/>
      <c r="V27" s="597"/>
      <c r="W27" s="424"/>
      <c r="X27" s="424"/>
      <c r="Y27" s="424"/>
      <c r="Z27" s="424"/>
      <c r="AA27" s="424"/>
      <c r="AB27" s="424"/>
    </row>
    <row r="28" spans="1:28" ht="13.2" customHeight="1">
      <c r="A28" s="426"/>
      <c r="B28" s="426"/>
      <c r="C28" s="426"/>
      <c r="D28" s="426"/>
      <c r="E28" s="426"/>
      <c r="F28" s="427"/>
      <c r="G28" s="427"/>
      <c r="H28" s="427"/>
      <c r="I28" s="427"/>
      <c r="J28" s="427"/>
      <c r="K28" s="425"/>
      <c r="L28" s="425"/>
      <c r="M28" s="425"/>
      <c r="N28" s="425"/>
      <c r="O28" s="425"/>
      <c r="P28" s="425"/>
      <c r="Q28" s="425"/>
      <c r="R28" s="425"/>
      <c r="S28" s="425"/>
      <c r="T28" s="425"/>
      <c r="U28" s="425"/>
      <c r="V28" s="425"/>
      <c r="W28" s="424"/>
      <c r="X28" s="424"/>
      <c r="Y28" s="424"/>
      <c r="Z28" s="424"/>
      <c r="AA28" s="424"/>
      <c r="AB28" s="424"/>
    </row>
    <row r="29" spans="1:28" ht="13.2" customHeight="1">
      <c r="A29" s="426"/>
      <c r="B29" s="426"/>
      <c r="C29" s="426"/>
      <c r="D29" s="426"/>
      <c r="E29" s="426"/>
      <c r="F29" s="427"/>
      <c r="G29" s="427"/>
      <c r="H29" s="427"/>
      <c r="I29" s="427"/>
      <c r="J29" s="427"/>
      <c r="K29" s="425"/>
      <c r="L29" s="425"/>
      <c r="M29" s="425"/>
      <c r="N29" s="425"/>
      <c r="O29" s="425"/>
      <c r="P29" s="425"/>
      <c r="Q29" s="425"/>
      <c r="R29" s="425"/>
      <c r="S29" s="425"/>
      <c r="T29" s="425"/>
      <c r="U29" s="425"/>
      <c r="V29" s="425"/>
      <c r="W29" s="424"/>
      <c r="X29" s="424"/>
      <c r="Y29" s="424"/>
      <c r="Z29" s="424"/>
      <c r="AA29" s="424"/>
      <c r="AB29" s="424"/>
    </row>
    <row r="30" spans="1:28">
      <c r="A30" s="426"/>
      <c r="B30" s="426"/>
      <c r="C30" s="426"/>
      <c r="D30" s="426"/>
      <c r="E30" s="426"/>
      <c r="F30" s="427"/>
      <c r="G30" s="427"/>
      <c r="H30" s="427"/>
      <c r="I30" s="427"/>
      <c r="J30" s="427"/>
      <c r="K30" s="427"/>
      <c r="L30" s="427"/>
      <c r="M30" s="427"/>
      <c r="N30" s="427"/>
      <c r="O30" s="427"/>
      <c r="P30" s="424"/>
      <c r="Q30" s="424"/>
      <c r="R30" s="424"/>
      <c r="S30" s="424"/>
      <c r="T30" s="424"/>
      <c r="U30" s="424"/>
      <c r="V30" s="424"/>
      <c r="W30" s="424"/>
      <c r="X30" s="424"/>
      <c r="Y30" s="424"/>
      <c r="Z30" s="424"/>
      <c r="AA30" s="424"/>
      <c r="AB30" s="424"/>
    </row>
    <row r="31" spans="1:28">
      <c r="A31" s="426"/>
      <c r="B31" s="426"/>
      <c r="C31" s="426"/>
      <c r="D31" s="426"/>
      <c r="E31" s="426"/>
      <c r="F31" s="427"/>
      <c r="G31" s="427"/>
      <c r="H31" s="427"/>
      <c r="I31" s="424"/>
      <c r="J31" s="424"/>
      <c r="K31" s="424"/>
      <c r="L31" s="424"/>
      <c r="M31" s="424"/>
      <c r="N31" s="424"/>
      <c r="O31" s="424"/>
      <c r="P31" s="424"/>
      <c r="Q31" s="424"/>
      <c r="R31" s="424"/>
      <c r="S31" s="424"/>
      <c r="T31" s="424"/>
      <c r="U31" s="424"/>
      <c r="V31" s="424"/>
      <c r="W31" s="424"/>
      <c r="X31" s="424"/>
      <c r="Y31" s="424"/>
      <c r="Z31" s="424"/>
      <c r="AA31" s="424"/>
      <c r="AB31" s="424"/>
    </row>
    <row r="32" spans="1:28">
      <c r="A32" s="424"/>
      <c r="B32" s="424"/>
      <c r="C32" s="424"/>
      <c r="D32" s="424"/>
      <c r="E32" s="424"/>
      <c r="F32" s="427"/>
      <c r="G32" s="427"/>
      <c r="H32" s="427"/>
      <c r="I32" s="424"/>
      <c r="J32" s="424"/>
      <c r="K32" s="424"/>
      <c r="L32" s="424"/>
      <c r="M32" s="424"/>
      <c r="N32" s="424"/>
      <c r="O32" s="424"/>
      <c r="P32" s="424"/>
      <c r="Q32" s="424"/>
      <c r="R32" s="424"/>
      <c r="S32" s="424"/>
      <c r="T32" s="424"/>
      <c r="U32" s="424"/>
      <c r="V32" s="424"/>
      <c r="W32" s="424"/>
      <c r="X32" s="424"/>
      <c r="Y32" s="424"/>
      <c r="Z32" s="424"/>
      <c r="AA32" s="424"/>
      <c r="AB32" s="424"/>
    </row>
    <row r="33" spans="1:28" ht="156.6" customHeight="1">
      <c r="A33" s="424"/>
      <c r="B33" s="424"/>
      <c r="C33" s="424"/>
      <c r="D33" s="424"/>
      <c r="E33" s="424"/>
      <c r="F33" s="428"/>
      <c r="G33" s="429"/>
      <c r="H33" s="429"/>
      <c r="I33" s="429"/>
      <c r="J33" s="429"/>
      <c r="K33" s="429"/>
      <c r="L33" s="429"/>
      <c r="M33" s="429"/>
      <c r="N33" s="429"/>
      <c r="O33" s="429"/>
      <c r="P33" s="424"/>
      <c r="Q33" s="424"/>
      <c r="R33" s="424"/>
      <c r="S33" s="424"/>
      <c r="T33" s="424"/>
      <c r="U33" s="424"/>
      <c r="V33" s="424"/>
      <c r="W33" s="424"/>
      <c r="X33" s="424"/>
      <c r="Y33" s="424"/>
      <c r="Z33" s="424"/>
      <c r="AA33" s="424"/>
      <c r="AB33" s="424"/>
    </row>
    <row r="34" spans="1:28">
      <c r="A34" s="424"/>
      <c r="B34" s="424"/>
      <c r="C34" s="424"/>
      <c r="D34" s="424"/>
      <c r="E34" s="424"/>
      <c r="F34" s="424"/>
      <c r="G34" s="427"/>
      <c r="H34" s="427"/>
      <c r="I34" s="424"/>
      <c r="J34" s="424"/>
      <c r="K34" s="424"/>
      <c r="L34" s="424"/>
      <c r="M34" s="424"/>
      <c r="N34" s="424"/>
      <c r="O34" s="424"/>
      <c r="P34" s="424"/>
      <c r="Q34" s="424"/>
      <c r="R34" s="424"/>
      <c r="S34" s="424"/>
      <c r="T34" s="424"/>
      <c r="U34" s="424"/>
      <c r="V34" s="424"/>
      <c r="W34" s="424"/>
      <c r="X34" s="424"/>
      <c r="Y34" s="424"/>
      <c r="Z34" s="424"/>
      <c r="AA34" s="424"/>
      <c r="AB34" s="424"/>
    </row>
    <row r="35" spans="1:28">
      <c r="A35" s="424"/>
      <c r="B35" s="424"/>
      <c r="C35" s="424"/>
      <c r="D35" s="424"/>
      <c r="E35" s="424"/>
      <c r="F35" s="424"/>
      <c r="G35" s="427"/>
      <c r="H35" s="427"/>
      <c r="I35" s="424"/>
      <c r="J35" s="424"/>
      <c r="K35" s="424"/>
      <c r="L35" s="424"/>
      <c r="M35" s="424"/>
      <c r="N35" s="424"/>
      <c r="O35" s="424"/>
      <c r="P35" s="424"/>
      <c r="Q35" s="424"/>
      <c r="R35" s="424"/>
      <c r="S35" s="424"/>
      <c r="T35" s="424"/>
      <c r="U35" s="424"/>
      <c r="V35" s="424"/>
      <c r="W35" s="424"/>
      <c r="X35" s="424"/>
      <c r="Y35" s="424"/>
      <c r="Z35" s="424"/>
      <c r="AA35" s="424"/>
      <c r="AB35" s="424"/>
    </row>
    <row r="36" spans="1:28">
      <c r="A36" s="424"/>
      <c r="B36" s="424"/>
      <c r="C36" s="424"/>
      <c r="D36" s="424"/>
      <c r="E36" s="424"/>
      <c r="F36" s="424"/>
      <c r="G36" s="427"/>
      <c r="H36" s="427"/>
      <c r="I36" s="424"/>
      <c r="J36" s="424"/>
      <c r="K36" s="424"/>
      <c r="L36" s="424"/>
      <c r="M36" s="424"/>
      <c r="N36" s="424"/>
      <c r="O36" s="424"/>
      <c r="P36" s="424"/>
      <c r="Q36" s="424"/>
      <c r="R36" s="424"/>
      <c r="S36" s="424"/>
      <c r="T36" s="424"/>
      <c r="U36" s="424"/>
      <c r="V36" s="424"/>
      <c r="W36" s="424"/>
      <c r="X36" s="424"/>
      <c r="Y36" s="424"/>
      <c r="Z36" s="424"/>
      <c r="AA36" s="424"/>
      <c r="AB36" s="424"/>
    </row>
    <row r="37" spans="1:28">
      <c r="A37" s="424"/>
      <c r="B37" s="424"/>
      <c r="C37" s="424"/>
      <c r="D37" s="424"/>
      <c r="E37" s="424"/>
      <c r="F37" s="424"/>
      <c r="G37" s="427"/>
      <c r="H37" s="427"/>
      <c r="I37" s="424"/>
      <c r="J37" s="424"/>
      <c r="K37" s="424"/>
      <c r="L37" s="424"/>
      <c r="M37" s="424"/>
      <c r="N37" s="424"/>
      <c r="O37" s="424"/>
      <c r="P37" s="424"/>
      <c r="Q37" s="424"/>
      <c r="R37" s="424"/>
      <c r="S37" s="424"/>
      <c r="T37" s="424"/>
      <c r="U37" s="424"/>
      <c r="V37" s="424"/>
      <c r="W37" s="424"/>
      <c r="X37" s="424"/>
      <c r="Y37" s="424"/>
      <c r="Z37" s="424"/>
      <c r="AA37" s="424"/>
      <c r="AB37" s="424"/>
    </row>
    <row r="38" spans="1:28">
      <c r="A38" s="424"/>
      <c r="B38" s="424"/>
      <c r="C38" s="424"/>
      <c r="D38" s="424"/>
      <c r="E38" s="424"/>
      <c r="F38" s="424"/>
      <c r="G38" s="427"/>
      <c r="H38" s="427"/>
      <c r="I38" s="424"/>
      <c r="J38" s="424"/>
      <c r="K38" s="424"/>
      <c r="L38" s="424"/>
      <c r="M38" s="424"/>
      <c r="N38" s="424"/>
      <c r="O38" s="424"/>
      <c r="P38" s="424"/>
      <c r="Q38" s="424"/>
      <c r="R38" s="424"/>
      <c r="S38" s="424"/>
      <c r="T38" s="424"/>
      <c r="U38" s="424"/>
      <c r="V38" s="424"/>
      <c r="W38" s="424"/>
      <c r="X38" s="424"/>
      <c r="Y38" s="424"/>
      <c r="Z38" s="424"/>
      <c r="AA38" s="424"/>
      <c r="AB38" s="424"/>
    </row>
    <row r="39" spans="1:28">
      <c r="A39" s="424"/>
      <c r="B39" s="424"/>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row>
    <row r="40" spans="1:28">
      <c r="A40" s="424"/>
      <c r="B40" s="424"/>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row>
    <row r="41" spans="1:28">
      <c r="A41" s="424"/>
      <c r="B41" s="424"/>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row>
    <row r="42" spans="1:28">
      <c r="A42" s="424"/>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row>
    <row r="43" spans="1:28">
      <c r="A43" s="424"/>
      <c r="B43" s="424"/>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row>
    <row r="44" spans="1:28">
      <c r="A44" s="424"/>
      <c r="B44" s="424"/>
      <c r="C44" s="424"/>
      <c r="D44" s="424"/>
      <c r="E44" s="424"/>
      <c r="F44" s="430"/>
      <c r="G44" s="427"/>
      <c r="H44" s="427"/>
      <c r="I44" s="424"/>
      <c r="J44" s="424"/>
      <c r="K44" s="424"/>
      <c r="L44" s="424"/>
      <c r="M44" s="424"/>
      <c r="N44" s="424"/>
      <c r="O44" s="424"/>
      <c r="P44" s="424"/>
      <c r="Q44" s="424"/>
      <c r="R44" s="424"/>
      <c r="S44" s="424"/>
      <c r="T44" s="424"/>
      <c r="U44" s="424"/>
      <c r="V44" s="424"/>
      <c r="W44" s="424"/>
      <c r="X44" s="424"/>
      <c r="Y44" s="424"/>
      <c r="Z44" s="424"/>
      <c r="AA44" s="424"/>
      <c r="AB44" s="424"/>
    </row>
    <row r="45" spans="1:28">
      <c r="A45" s="424"/>
      <c r="B45" s="424"/>
      <c r="C45" s="424"/>
      <c r="D45" s="424"/>
      <c r="E45" s="424"/>
      <c r="F45" s="427"/>
      <c r="G45" s="427"/>
      <c r="H45" s="427"/>
      <c r="I45" s="424"/>
      <c r="J45" s="424"/>
      <c r="K45" s="424"/>
      <c r="L45" s="424"/>
      <c r="M45" s="424"/>
      <c r="N45" s="424"/>
      <c r="O45" s="424"/>
      <c r="P45" s="424"/>
      <c r="Q45" s="424"/>
      <c r="R45" s="424"/>
      <c r="S45" s="424"/>
      <c r="T45" s="424"/>
      <c r="U45" s="424"/>
      <c r="V45" s="424"/>
      <c r="W45" s="424"/>
      <c r="X45" s="424"/>
      <c r="Y45" s="424"/>
      <c r="Z45" s="424"/>
      <c r="AA45" s="424"/>
      <c r="AB45" s="424"/>
    </row>
    <row r="46" spans="1:28">
      <c r="A46" s="424"/>
      <c r="B46" s="424"/>
      <c r="C46" s="424"/>
      <c r="D46" s="424"/>
      <c r="E46" s="424"/>
      <c r="F46" s="427"/>
      <c r="G46" s="427"/>
      <c r="H46" s="427"/>
      <c r="I46" s="424"/>
      <c r="J46" s="424"/>
      <c r="K46" s="424"/>
      <c r="L46" s="424"/>
      <c r="M46" s="424"/>
      <c r="N46" s="424"/>
      <c r="O46" s="424"/>
      <c r="P46" s="424"/>
      <c r="Q46" s="424"/>
      <c r="R46" s="424"/>
      <c r="S46" s="424"/>
      <c r="T46" s="424"/>
      <c r="U46" s="424"/>
      <c r="V46" s="424"/>
      <c r="W46" s="424"/>
      <c r="X46" s="424"/>
      <c r="Y46" s="424"/>
      <c r="Z46" s="424"/>
      <c r="AA46" s="424"/>
      <c r="AB46" s="424"/>
    </row>
    <row r="47" spans="1:28">
      <c r="A47" s="424"/>
      <c r="B47" s="424"/>
      <c r="C47" s="424"/>
      <c r="D47" s="424"/>
      <c r="E47" s="424"/>
      <c r="F47" s="427"/>
      <c r="G47" s="427"/>
      <c r="H47" s="427"/>
      <c r="I47" s="424"/>
      <c r="J47" s="424"/>
      <c r="K47" s="424"/>
      <c r="L47" s="424"/>
      <c r="M47" s="424"/>
      <c r="N47" s="424"/>
      <c r="O47" s="424"/>
      <c r="P47" s="424"/>
      <c r="Q47" s="424"/>
      <c r="R47" s="424"/>
      <c r="S47" s="424"/>
      <c r="T47" s="424"/>
      <c r="U47" s="424"/>
      <c r="V47" s="424"/>
      <c r="W47" s="424"/>
      <c r="X47" s="424"/>
      <c r="Y47" s="424"/>
      <c r="Z47" s="424"/>
      <c r="AA47" s="424"/>
      <c r="AB47" s="424"/>
    </row>
    <row r="48" spans="1:28">
      <c r="A48" s="424"/>
      <c r="B48" s="424"/>
      <c r="C48" s="424"/>
      <c r="D48" s="424"/>
      <c r="E48" s="424"/>
      <c r="F48" s="427"/>
      <c r="G48" s="427"/>
      <c r="H48" s="427"/>
      <c r="I48" s="424"/>
      <c r="J48" s="424"/>
      <c r="K48" s="424"/>
      <c r="L48" s="424"/>
      <c r="M48" s="424"/>
      <c r="N48" s="424"/>
      <c r="O48" s="424"/>
      <c r="P48" s="424"/>
      <c r="Q48" s="424"/>
      <c r="R48" s="424"/>
      <c r="S48" s="424"/>
      <c r="T48" s="424"/>
      <c r="U48" s="424"/>
      <c r="V48" s="424"/>
      <c r="W48" s="424"/>
      <c r="X48" s="424"/>
      <c r="Y48" s="424"/>
      <c r="Z48" s="424"/>
      <c r="AA48" s="424"/>
      <c r="AB48" s="424"/>
    </row>
    <row r="49" spans="1:28">
      <c r="A49" s="424"/>
      <c r="B49" s="424"/>
      <c r="C49" s="424"/>
      <c r="D49" s="424"/>
      <c r="E49" s="424"/>
      <c r="F49" s="427"/>
      <c r="G49" s="427"/>
      <c r="H49" s="427"/>
      <c r="I49" s="424"/>
      <c r="J49" s="424"/>
      <c r="K49" s="424"/>
      <c r="L49" s="424"/>
      <c r="M49" s="424"/>
      <c r="N49" s="424"/>
      <c r="O49" s="424"/>
      <c r="P49" s="424"/>
      <c r="Q49" s="424"/>
      <c r="R49" s="424"/>
      <c r="S49" s="424"/>
      <c r="T49" s="424"/>
      <c r="U49" s="424"/>
      <c r="V49" s="424"/>
      <c r="W49" s="424"/>
      <c r="X49" s="424"/>
      <c r="Y49" s="424"/>
      <c r="Z49" s="424"/>
      <c r="AA49" s="424"/>
      <c r="AB49" s="424"/>
    </row>
    <row r="50" spans="1:28">
      <c r="A50" s="424"/>
      <c r="B50" s="424"/>
      <c r="C50" s="424"/>
      <c r="D50" s="424"/>
      <c r="E50" s="424"/>
      <c r="F50" s="427"/>
      <c r="G50" s="427"/>
      <c r="H50" s="427"/>
      <c r="I50" s="424"/>
      <c r="J50" s="424"/>
      <c r="K50" s="424"/>
      <c r="L50" s="424"/>
      <c r="M50" s="424"/>
      <c r="N50" s="424"/>
      <c r="O50" s="424"/>
      <c r="P50" s="424"/>
      <c r="Q50" s="424"/>
      <c r="R50" s="424"/>
      <c r="S50" s="424"/>
      <c r="T50" s="424"/>
      <c r="U50" s="424"/>
      <c r="V50" s="424"/>
      <c r="W50" s="424"/>
      <c r="X50" s="424"/>
      <c r="Y50" s="424"/>
      <c r="Z50" s="424"/>
      <c r="AA50" s="424"/>
      <c r="AB50" s="424"/>
    </row>
    <row r="51" spans="1:28">
      <c r="A51" s="424"/>
      <c r="B51" s="424"/>
      <c r="C51" s="424"/>
      <c r="D51" s="424"/>
      <c r="E51" s="424"/>
      <c r="F51" s="427"/>
      <c r="G51" s="427"/>
      <c r="H51" s="427"/>
      <c r="I51" s="424"/>
      <c r="J51" s="424"/>
      <c r="K51" s="424"/>
      <c r="L51" s="424"/>
      <c r="M51" s="424"/>
      <c r="N51" s="424"/>
      <c r="O51" s="424"/>
      <c r="P51" s="424"/>
      <c r="Q51" s="424"/>
      <c r="R51" s="424"/>
      <c r="S51" s="424"/>
      <c r="T51" s="424"/>
      <c r="U51" s="424"/>
      <c r="V51" s="424"/>
      <c r="W51" s="424"/>
      <c r="X51" s="424"/>
      <c r="Y51" s="424"/>
      <c r="Z51" s="424"/>
      <c r="AA51" s="424"/>
      <c r="AB51" s="424"/>
    </row>
    <row r="52" spans="1:28">
      <c r="A52" s="424"/>
      <c r="B52" s="424"/>
      <c r="C52" s="424"/>
      <c r="D52" s="424"/>
      <c r="E52" s="424"/>
      <c r="F52" s="427"/>
      <c r="G52" s="427"/>
      <c r="H52" s="427"/>
      <c r="I52" s="424"/>
      <c r="J52" s="424"/>
      <c r="K52" s="424"/>
      <c r="L52" s="424"/>
      <c r="M52" s="424"/>
      <c r="N52" s="424"/>
      <c r="O52" s="424"/>
      <c r="P52" s="424"/>
      <c r="Q52" s="424"/>
      <c r="R52" s="424"/>
      <c r="S52" s="424"/>
      <c r="T52" s="424"/>
      <c r="U52" s="424"/>
      <c r="V52" s="424"/>
      <c r="W52" s="424"/>
      <c r="X52" s="424"/>
      <c r="Y52" s="424"/>
      <c r="Z52" s="424"/>
      <c r="AA52" s="424"/>
      <c r="AB52" s="424"/>
    </row>
    <row r="53" spans="1:28">
      <c r="A53" s="424"/>
      <c r="B53" s="424"/>
      <c r="C53" s="424"/>
      <c r="D53" s="424"/>
      <c r="E53" s="424"/>
      <c r="F53" s="427"/>
      <c r="G53" s="427"/>
      <c r="H53" s="427"/>
      <c r="I53" s="424"/>
      <c r="J53" s="424"/>
      <c r="K53" s="424"/>
      <c r="L53" s="424"/>
      <c r="M53" s="424"/>
      <c r="N53" s="424"/>
      <c r="O53" s="424"/>
      <c r="P53" s="424"/>
      <c r="Q53" s="424"/>
      <c r="R53" s="424"/>
      <c r="S53" s="424"/>
      <c r="T53" s="424"/>
      <c r="U53" s="424"/>
      <c r="V53" s="424"/>
      <c r="W53" s="424"/>
      <c r="X53" s="424"/>
      <c r="Y53" s="424"/>
      <c r="Z53" s="424"/>
      <c r="AA53" s="424"/>
      <c r="AB53" s="424"/>
    </row>
    <row r="54" spans="1:28">
      <c r="A54" s="424"/>
      <c r="B54" s="424"/>
      <c r="C54" s="424"/>
      <c r="D54" s="424"/>
      <c r="E54" s="424"/>
      <c r="F54" s="427"/>
      <c r="G54" s="427"/>
      <c r="H54" s="427"/>
      <c r="I54" s="424"/>
      <c r="J54" s="424"/>
      <c r="K54" s="424"/>
      <c r="L54" s="424"/>
      <c r="M54" s="424"/>
      <c r="N54" s="424"/>
      <c r="O54" s="424"/>
      <c r="P54" s="424"/>
      <c r="Q54" s="424"/>
      <c r="R54" s="424"/>
      <c r="S54" s="424"/>
      <c r="T54" s="424"/>
      <c r="U54" s="424"/>
      <c r="V54" s="424"/>
      <c r="W54" s="424"/>
      <c r="X54" s="424"/>
      <c r="Y54" s="424"/>
      <c r="Z54" s="424"/>
      <c r="AA54" s="424"/>
      <c r="AB54" s="424"/>
    </row>
    <row r="55" spans="1:28">
      <c r="A55" s="424"/>
      <c r="B55" s="424"/>
      <c r="C55" s="424"/>
      <c r="D55" s="424"/>
      <c r="E55" s="424"/>
      <c r="F55" s="427"/>
      <c r="G55" s="427"/>
      <c r="H55" s="427"/>
      <c r="I55" s="424"/>
      <c r="J55" s="424"/>
      <c r="K55" s="424"/>
      <c r="L55" s="424"/>
      <c r="M55" s="424"/>
      <c r="N55" s="424"/>
      <c r="O55" s="424"/>
      <c r="P55" s="424"/>
      <c r="Q55" s="424"/>
      <c r="R55" s="424"/>
      <c r="S55" s="424"/>
      <c r="T55" s="424"/>
      <c r="U55" s="424"/>
      <c r="V55" s="424"/>
      <c r="W55" s="424"/>
      <c r="X55" s="424"/>
      <c r="Y55" s="424"/>
      <c r="Z55" s="424"/>
      <c r="AA55" s="424"/>
      <c r="AB55" s="424"/>
    </row>
    <row r="56" spans="1:28">
      <c r="A56" s="424"/>
      <c r="B56" s="424"/>
      <c r="C56" s="424"/>
      <c r="D56" s="424"/>
      <c r="E56" s="424"/>
      <c r="F56" s="427"/>
      <c r="G56" s="427"/>
      <c r="H56" s="427"/>
      <c r="I56" s="424"/>
      <c r="J56" s="424"/>
      <c r="K56" s="424"/>
      <c r="L56" s="424"/>
      <c r="M56" s="424"/>
      <c r="N56" s="424"/>
      <c r="O56" s="424"/>
      <c r="P56" s="424"/>
      <c r="Q56" s="424"/>
      <c r="R56" s="424"/>
      <c r="S56" s="424"/>
      <c r="T56" s="424"/>
      <c r="U56" s="424"/>
      <c r="V56" s="424"/>
      <c r="W56" s="424"/>
      <c r="X56" s="424"/>
      <c r="Y56" s="424"/>
      <c r="Z56" s="424"/>
      <c r="AA56" s="424"/>
      <c r="AB56" s="424"/>
    </row>
    <row r="57" spans="1:28">
      <c r="A57" s="424"/>
      <c r="B57" s="424"/>
      <c r="C57" s="424"/>
      <c r="D57" s="424"/>
      <c r="E57" s="424"/>
      <c r="F57" s="427"/>
      <c r="G57" s="427"/>
      <c r="H57" s="427"/>
      <c r="I57" s="424"/>
      <c r="J57" s="424"/>
      <c r="K57" s="424"/>
      <c r="L57" s="424"/>
      <c r="M57" s="424"/>
      <c r="N57" s="424"/>
      <c r="O57" s="424"/>
      <c r="P57" s="424"/>
      <c r="Q57" s="424"/>
      <c r="R57" s="424"/>
      <c r="S57" s="424"/>
      <c r="T57" s="424"/>
      <c r="U57" s="424"/>
      <c r="V57" s="424"/>
      <c r="W57" s="424"/>
      <c r="X57" s="424"/>
      <c r="Y57" s="424"/>
      <c r="Z57" s="424"/>
      <c r="AA57" s="424"/>
      <c r="AB57" s="424"/>
    </row>
    <row r="58" spans="1:28">
      <c r="A58" s="424"/>
      <c r="B58" s="424"/>
      <c r="C58" s="424"/>
      <c r="D58" s="424"/>
      <c r="E58" s="424"/>
      <c r="F58" s="427"/>
      <c r="G58" s="427"/>
      <c r="H58" s="427"/>
      <c r="I58" s="424"/>
      <c r="J58" s="424"/>
      <c r="K58" s="424"/>
      <c r="L58" s="424"/>
      <c r="M58" s="424"/>
      <c r="N58" s="424"/>
      <c r="O58" s="424"/>
      <c r="P58" s="424"/>
      <c r="Q58" s="424"/>
      <c r="R58" s="424"/>
      <c r="S58" s="424"/>
      <c r="T58" s="424"/>
      <c r="U58" s="424"/>
      <c r="V58" s="424"/>
      <c r="W58" s="424"/>
      <c r="X58" s="424"/>
      <c r="Y58" s="424"/>
      <c r="Z58" s="424"/>
      <c r="AA58" s="424"/>
      <c r="AB58" s="424"/>
    </row>
    <row r="59" spans="1:28">
      <c r="A59" s="424"/>
      <c r="B59" s="424"/>
      <c r="C59" s="424"/>
      <c r="D59" s="424"/>
      <c r="E59" s="424"/>
      <c r="F59" s="427"/>
      <c r="G59" s="427"/>
      <c r="H59" s="427"/>
      <c r="I59" s="424"/>
      <c r="J59" s="424"/>
      <c r="K59" s="424"/>
      <c r="L59" s="424"/>
      <c r="M59" s="424"/>
      <c r="N59" s="424"/>
      <c r="O59" s="424"/>
      <c r="P59" s="424"/>
      <c r="Q59" s="424"/>
      <c r="R59" s="424"/>
      <c r="S59" s="424"/>
      <c r="T59" s="424"/>
      <c r="U59" s="424"/>
      <c r="V59" s="424"/>
      <c r="W59" s="424"/>
      <c r="X59" s="424"/>
      <c r="Y59" s="424"/>
      <c r="Z59" s="424"/>
      <c r="AA59" s="424"/>
      <c r="AB59" s="424"/>
    </row>
    <row r="60" spans="1:28">
      <c r="A60" s="424"/>
      <c r="B60" s="424"/>
      <c r="C60" s="424"/>
      <c r="D60" s="424"/>
      <c r="E60" s="424"/>
      <c r="F60" s="427"/>
      <c r="G60" s="427"/>
      <c r="H60" s="427"/>
      <c r="I60" s="424"/>
      <c r="J60" s="424"/>
      <c r="K60" s="424"/>
      <c r="L60" s="424"/>
      <c r="M60" s="424"/>
      <c r="N60" s="424"/>
      <c r="O60" s="424"/>
      <c r="P60" s="424"/>
      <c r="Q60" s="424"/>
      <c r="R60" s="424"/>
      <c r="S60" s="424"/>
      <c r="T60" s="424"/>
      <c r="U60" s="424"/>
      <c r="V60" s="424"/>
      <c r="W60" s="424"/>
      <c r="X60" s="424"/>
      <c r="Y60" s="424"/>
      <c r="Z60" s="424"/>
      <c r="AA60" s="424"/>
      <c r="AB60" s="424"/>
    </row>
    <row r="61" spans="1:28">
      <c r="A61" s="424"/>
      <c r="B61" s="424"/>
      <c r="C61" s="424"/>
      <c r="D61" s="424"/>
      <c r="E61" s="424"/>
      <c r="F61" s="427"/>
      <c r="G61" s="427"/>
      <c r="H61" s="427"/>
      <c r="I61" s="424"/>
      <c r="J61" s="424"/>
      <c r="K61" s="424"/>
      <c r="L61" s="424"/>
      <c r="M61" s="424"/>
      <c r="N61" s="424"/>
      <c r="O61" s="424"/>
      <c r="P61" s="424"/>
      <c r="Q61" s="424"/>
      <c r="R61" s="424"/>
      <c r="S61" s="424"/>
      <c r="T61" s="424"/>
      <c r="U61" s="424"/>
      <c r="V61" s="424"/>
      <c r="W61" s="424"/>
      <c r="X61" s="424"/>
      <c r="Y61" s="424"/>
      <c r="Z61" s="424"/>
      <c r="AA61" s="424"/>
      <c r="AB61" s="424"/>
    </row>
    <row r="62" spans="1:28">
      <c r="A62" s="424"/>
      <c r="B62" s="424"/>
      <c r="C62" s="424"/>
      <c r="D62" s="424"/>
      <c r="E62" s="424"/>
      <c r="F62" s="427"/>
      <c r="G62" s="427"/>
      <c r="H62" s="427"/>
      <c r="I62" s="424"/>
      <c r="J62" s="424"/>
      <c r="K62" s="424"/>
      <c r="L62" s="424"/>
      <c r="M62" s="424"/>
      <c r="N62" s="424"/>
      <c r="O62" s="424"/>
      <c r="P62" s="424"/>
      <c r="Q62" s="424"/>
      <c r="R62" s="424"/>
      <c r="S62" s="424"/>
      <c r="T62" s="424"/>
      <c r="U62" s="424"/>
      <c r="V62" s="424"/>
      <c r="W62" s="424"/>
      <c r="X62" s="424"/>
      <c r="Y62" s="424"/>
      <c r="Z62" s="424"/>
      <c r="AA62" s="424"/>
      <c r="AB62" s="424"/>
    </row>
    <row r="63" spans="1:28">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row>
    <row r="64" spans="1:28">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row>
    <row r="65" spans="1:28">
      <c r="A65" s="424"/>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row>
    <row r="66" spans="1:28">
      <c r="A66" s="424"/>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row>
    <row r="67" spans="1:28">
      <c r="A67" s="424"/>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row>
    <row r="68" spans="1:28">
      <c r="A68" s="424"/>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row>
    <row r="69" spans="1:28">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row>
    <row r="70" spans="1:28">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row>
    <row r="71" spans="1:28">
      <c r="A71" s="424"/>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row>
    <row r="72" spans="1:28">
      <c r="A72" s="424"/>
      <c r="B72" s="424"/>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row>
    <row r="73" spans="1:28">
      <c r="A73" s="424"/>
      <c r="B73" s="424"/>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row>
    <row r="74" spans="1:28">
      <c r="A74" s="424"/>
      <c r="B74" s="424"/>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row>
    <row r="75" spans="1:28">
      <c r="A75" s="424"/>
      <c r="B75" s="424"/>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row>
    <row r="76" spans="1:28">
      <c r="A76" s="424"/>
      <c r="B76" s="424"/>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row>
    <row r="77" spans="1:28">
      <c r="A77" s="424"/>
      <c r="B77" s="424"/>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row>
    <row r="78" spans="1:28">
      <c r="A78" s="424"/>
      <c r="B78" s="424"/>
      <c r="C78" s="424"/>
      <c r="D78" s="424"/>
      <c r="E78" s="424"/>
      <c r="F78" s="424"/>
      <c r="G78" s="424"/>
      <c r="H78" s="424"/>
      <c r="I78" s="424"/>
      <c r="J78" s="424"/>
      <c r="K78" s="424"/>
      <c r="L78" s="424"/>
      <c r="M78" s="424"/>
      <c r="N78" s="424"/>
      <c r="O78" s="424"/>
      <c r="P78" s="424"/>
      <c r="Q78" s="424"/>
      <c r="R78" s="424"/>
      <c r="S78" s="424"/>
      <c r="T78" s="424"/>
      <c r="U78" s="424"/>
      <c r="V78" s="424"/>
      <c r="W78" s="424"/>
      <c r="X78" s="424"/>
      <c r="Y78" s="424"/>
      <c r="Z78" s="424"/>
      <c r="AA78" s="424"/>
      <c r="AB78" s="424"/>
    </row>
    <row r="79" spans="1:28">
      <c r="A79" s="424"/>
      <c r="B79" s="424"/>
      <c r="C79" s="424"/>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row>
    <row r="80" spans="1:28">
      <c r="A80" s="424"/>
      <c r="B80" s="424"/>
      <c r="C80" s="424"/>
      <c r="D80" s="424"/>
      <c r="E80" s="424"/>
      <c r="F80" s="424"/>
      <c r="G80" s="424"/>
      <c r="H80" s="424"/>
      <c r="I80" s="424"/>
      <c r="J80" s="424"/>
      <c r="K80" s="424"/>
      <c r="L80" s="424"/>
      <c r="M80" s="424"/>
      <c r="N80" s="424"/>
      <c r="O80" s="424"/>
      <c r="P80" s="424"/>
      <c r="Q80" s="424"/>
      <c r="R80" s="424"/>
      <c r="S80" s="424"/>
      <c r="T80" s="424"/>
      <c r="U80" s="424"/>
      <c r="V80" s="424"/>
      <c r="W80" s="424"/>
      <c r="X80" s="424"/>
      <c r="Y80" s="424"/>
      <c r="Z80" s="424"/>
      <c r="AA80" s="424"/>
      <c r="AB80" s="424"/>
    </row>
    <row r="81" spans="1:28">
      <c r="A81" s="424"/>
      <c r="B81" s="424"/>
      <c r="C81" s="424"/>
      <c r="D81" s="424"/>
      <c r="E81" s="424"/>
      <c r="F81" s="424"/>
      <c r="G81" s="424"/>
      <c r="H81" s="424"/>
      <c r="I81" s="424"/>
      <c r="J81" s="424"/>
      <c r="K81" s="424"/>
      <c r="L81" s="424"/>
      <c r="M81" s="424"/>
      <c r="N81" s="424"/>
      <c r="O81" s="424"/>
      <c r="P81" s="424"/>
      <c r="Q81" s="424"/>
      <c r="R81" s="424"/>
      <c r="S81" s="424"/>
      <c r="T81" s="424"/>
      <c r="U81" s="424"/>
      <c r="V81" s="424"/>
      <c r="W81" s="424"/>
      <c r="X81" s="424"/>
      <c r="Y81" s="424"/>
      <c r="Z81" s="424"/>
      <c r="AA81" s="424"/>
      <c r="AB81" s="424"/>
    </row>
    <row r="82" spans="1:28">
      <c r="A82" s="424"/>
      <c r="B82" s="424"/>
      <c r="C82" s="424"/>
      <c r="D82" s="424"/>
      <c r="E82" s="424"/>
      <c r="F82" s="424"/>
      <c r="G82" s="424"/>
      <c r="H82" s="424"/>
      <c r="I82" s="424"/>
      <c r="J82" s="424"/>
      <c r="K82" s="424"/>
      <c r="L82" s="424"/>
      <c r="M82" s="424"/>
      <c r="N82" s="424"/>
      <c r="O82" s="424"/>
      <c r="P82" s="424"/>
      <c r="Q82" s="424"/>
      <c r="R82" s="424"/>
      <c r="S82" s="424"/>
      <c r="T82" s="424"/>
      <c r="U82" s="424"/>
      <c r="V82" s="424"/>
      <c r="W82" s="424"/>
      <c r="X82" s="424"/>
      <c r="Y82" s="424"/>
      <c r="Z82" s="424"/>
      <c r="AA82" s="424"/>
      <c r="AB82" s="424"/>
    </row>
    <row r="83" spans="1:28">
      <c r="A83" s="424"/>
      <c r="B83" s="424"/>
      <c r="C83" s="424"/>
      <c r="D83" s="424"/>
      <c r="E83" s="424"/>
      <c r="F83" s="424"/>
      <c r="G83" s="424"/>
      <c r="H83" s="424"/>
      <c r="I83" s="424"/>
      <c r="J83" s="424"/>
      <c r="K83" s="424"/>
      <c r="L83" s="424"/>
      <c r="M83" s="424"/>
      <c r="N83" s="424"/>
      <c r="O83" s="424"/>
      <c r="P83" s="424"/>
      <c r="Q83" s="424"/>
      <c r="R83" s="424"/>
      <c r="S83" s="424"/>
      <c r="T83" s="424"/>
      <c r="U83" s="424"/>
      <c r="V83" s="424"/>
      <c r="W83" s="424"/>
      <c r="X83" s="424"/>
      <c r="Y83" s="424"/>
      <c r="Z83" s="424"/>
      <c r="AA83" s="424"/>
      <c r="AB83" s="424"/>
    </row>
    <row r="84" spans="1:28">
      <c r="A84" s="424"/>
      <c r="B84" s="424"/>
      <c r="C84" s="424"/>
      <c r="D84" s="424"/>
      <c r="E84" s="424"/>
      <c r="F84" s="424"/>
      <c r="G84" s="424"/>
      <c r="H84" s="424"/>
      <c r="I84" s="424"/>
      <c r="J84" s="424"/>
      <c r="K84" s="424"/>
      <c r="L84" s="424"/>
      <c r="M84" s="424"/>
      <c r="N84" s="424"/>
      <c r="O84" s="424"/>
      <c r="P84" s="424"/>
      <c r="Q84" s="424"/>
      <c r="R84" s="424"/>
      <c r="S84" s="424"/>
      <c r="T84" s="424"/>
      <c r="U84" s="424"/>
      <c r="V84" s="424"/>
      <c r="W84" s="424"/>
      <c r="X84" s="424"/>
      <c r="Y84" s="424"/>
      <c r="Z84" s="424"/>
      <c r="AA84" s="424"/>
      <c r="AB84" s="424"/>
    </row>
    <row r="85" spans="1:28">
      <c r="A85" s="424"/>
      <c r="B85" s="424"/>
      <c r="C85" s="424"/>
      <c r="D85" s="424"/>
      <c r="E85" s="424"/>
      <c r="F85" s="424"/>
      <c r="G85" s="424"/>
      <c r="H85" s="424"/>
      <c r="I85" s="424"/>
      <c r="J85" s="424"/>
      <c r="K85" s="424"/>
      <c r="L85" s="424"/>
      <c r="M85" s="424"/>
      <c r="N85" s="424"/>
      <c r="O85" s="424"/>
      <c r="P85" s="424"/>
      <c r="Q85" s="424"/>
      <c r="R85" s="424"/>
      <c r="S85" s="424"/>
      <c r="T85" s="424"/>
      <c r="U85" s="424"/>
      <c r="V85" s="424"/>
      <c r="W85" s="424"/>
      <c r="X85" s="424"/>
      <c r="Y85" s="424"/>
      <c r="Z85" s="424"/>
      <c r="AA85" s="424"/>
      <c r="AB85" s="424"/>
    </row>
    <row r="86" spans="1:28">
      <c r="A86" s="424"/>
      <c r="B86" s="424"/>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row>
    <row r="87" spans="1:28">
      <c r="A87" s="424"/>
      <c r="B87" s="424"/>
      <c r="C87" s="424"/>
      <c r="D87" s="424"/>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row>
    <row r="88" spans="1:28">
      <c r="A88" s="424"/>
      <c r="B88" s="424"/>
      <c r="C88" s="424"/>
      <c r="D88" s="424"/>
      <c r="E88" s="424"/>
      <c r="F88" s="424"/>
      <c r="G88" s="424"/>
      <c r="H88" s="424"/>
      <c r="I88" s="424"/>
      <c r="J88" s="424"/>
      <c r="K88" s="424"/>
      <c r="L88" s="424"/>
      <c r="M88" s="424"/>
      <c r="N88" s="424"/>
      <c r="O88" s="424"/>
      <c r="P88" s="424"/>
      <c r="Q88" s="424"/>
      <c r="R88" s="424"/>
      <c r="S88" s="424"/>
      <c r="T88" s="424"/>
      <c r="U88" s="424"/>
      <c r="V88" s="424"/>
      <c r="W88" s="424"/>
      <c r="X88" s="424"/>
      <c r="Y88" s="424"/>
      <c r="Z88" s="424"/>
      <c r="AA88" s="424"/>
      <c r="AB88" s="424"/>
    </row>
    <row r="89" spans="1:28">
      <c r="A89" s="424"/>
      <c r="B89" s="424"/>
      <c r="C89" s="424"/>
      <c r="D89" s="424"/>
      <c r="E89" s="424"/>
      <c r="F89" s="424"/>
      <c r="G89" s="424"/>
      <c r="H89" s="424"/>
      <c r="I89" s="424"/>
      <c r="J89" s="424"/>
      <c r="K89" s="424"/>
      <c r="L89" s="424"/>
      <c r="M89" s="424"/>
      <c r="N89" s="424"/>
      <c r="O89" s="424"/>
      <c r="P89" s="424"/>
      <c r="Q89" s="424"/>
      <c r="R89" s="424"/>
      <c r="S89" s="424"/>
      <c r="T89" s="424"/>
      <c r="U89" s="424"/>
      <c r="V89" s="424"/>
      <c r="W89" s="424"/>
      <c r="X89" s="424"/>
      <c r="Y89" s="424"/>
      <c r="Z89" s="424"/>
      <c r="AA89" s="424"/>
      <c r="AB89" s="424"/>
    </row>
    <row r="90" spans="1:28">
      <c r="A90" s="424"/>
      <c r="B90" s="424"/>
      <c r="C90" s="424"/>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row>
    <row r="91" spans="1:28">
      <c r="A91" s="424"/>
      <c r="B91" s="424"/>
      <c r="C91" s="424"/>
      <c r="D91" s="424"/>
      <c r="E91" s="424"/>
      <c r="F91" s="424"/>
      <c r="G91" s="424"/>
      <c r="H91" s="424"/>
      <c r="I91" s="424"/>
      <c r="J91" s="424"/>
      <c r="K91" s="424"/>
      <c r="L91" s="424"/>
      <c r="M91" s="424"/>
      <c r="N91" s="424"/>
      <c r="O91" s="424"/>
      <c r="P91" s="424"/>
      <c r="Q91" s="424"/>
      <c r="R91" s="424"/>
      <c r="S91" s="424"/>
      <c r="T91" s="424"/>
      <c r="U91" s="424"/>
      <c r="V91" s="424"/>
      <c r="W91" s="424"/>
      <c r="X91" s="424"/>
      <c r="Y91" s="424"/>
      <c r="Z91" s="424"/>
      <c r="AA91" s="424"/>
      <c r="AB91" s="424"/>
    </row>
    <row r="92" spans="1:28">
      <c r="A92" s="424"/>
      <c r="B92" s="424"/>
      <c r="C92" s="424"/>
      <c r="D92" s="424"/>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row>
    <row r="93" spans="1:28">
      <c r="A93" s="424"/>
      <c r="B93" s="424"/>
      <c r="C93" s="424"/>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row>
    <row r="94" spans="1:28">
      <c r="A94" s="424"/>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row>
    <row r="95" spans="1:28">
      <c r="A95" s="424"/>
      <c r="B95" s="424"/>
      <c r="C95" s="424"/>
      <c r="D95" s="424"/>
      <c r="E95" s="424"/>
      <c r="F95" s="424"/>
      <c r="G95" s="424"/>
      <c r="H95" s="424"/>
      <c r="I95" s="424"/>
      <c r="J95" s="424"/>
      <c r="K95" s="424"/>
      <c r="L95" s="424"/>
      <c r="M95" s="424"/>
      <c r="N95" s="424"/>
      <c r="O95" s="424"/>
      <c r="P95" s="424"/>
      <c r="Q95" s="424"/>
      <c r="R95" s="424"/>
      <c r="S95" s="424"/>
      <c r="T95" s="424"/>
      <c r="U95" s="424"/>
      <c r="V95" s="424"/>
      <c r="W95" s="424"/>
      <c r="X95" s="424"/>
      <c r="Y95" s="424"/>
      <c r="Z95" s="424"/>
      <c r="AA95" s="424"/>
      <c r="AB95" s="424"/>
    </row>
    <row r="96" spans="1:28">
      <c r="A96" s="424"/>
      <c r="B96" s="424"/>
      <c r="C96" s="424"/>
      <c r="D96" s="424"/>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row>
    <row r="97" spans="1:28">
      <c r="A97" s="424"/>
      <c r="B97" s="424"/>
      <c r="C97" s="424"/>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row>
    <row r="98" spans="1:28">
      <c r="A98" s="424"/>
      <c r="B98" s="424"/>
      <c r="C98" s="424"/>
      <c r="D98" s="424"/>
      <c r="E98" s="424"/>
      <c r="F98" s="424"/>
      <c r="G98" s="424"/>
      <c r="H98" s="424"/>
      <c r="I98" s="424"/>
      <c r="J98" s="424"/>
      <c r="K98" s="424"/>
      <c r="L98" s="424"/>
      <c r="M98" s="424"/>
      <c r="N98" s="424"/>
      <c r="O98" s="424"/>
      <c r="P98" s="424"/>
      <c r="Q98" s="424"/>
      <c r="R98" s="424"/>
      <c r="S98" s="424"/>
      <c r="T98" s="424"/>
      <c r="U98" s="424"/>
      <c r="V98" s="424"/>
      <c r="W98" s="424"/>
      <c r="X98" s="424"/>
      <c r="Y98" s="424"/>
      <c r="Z98" s="424"/>
      <c r="AA98" s="424"/>
      <c r="AB98" s="424"/>
    </row>
    <row r="99" spans="1:28">
      <c r="A99" s="424"/>
      <c r="B99" s="424"/>
      <c r="C99" s="424"/>
      <c r="D99" s="424"/>
      <c r="E99" s="424"/>
      <c r="F99" s="424"/>
      <c r="G99" s="424"/>
      <c r="H99" s="424"/>
      <c r="I99" s="424"/>
      <c r="J99" s="424"/>
      <c r="K99" s="424"/>
      <c r="L99" s="424"/>
      <c r="M99" s="424"/>
      <c r="N99" s="424"/>
      <c r="O99" s="424"/>
      <c r="P99" s="424"/>
      <c r="Q99" s="424"/>
      <c r="R99" s="424"/>
      <c r="S99" s="424"/>
      <c r="T99" s="424"/>
      <c r="U99" s="424"/>
      <c r="V99" s="424"/>
      <c r="W99" s="424"/>
      <c r="X99" s="424"/>
      <c r="Y99" s="424"/>
      <c r="Z99" s="424"/>
      <c r="AA99" s="424"/>
      <c r="AB99" s="424"/>
    </row>
    <row r="100" spans="1:28">
      <c r="A100" s="424"/>
      <c r="B100" s="424"/>
      <c r="C100" s="424"/>
      <c r="D100" s="424"/>
      <c r="E100" s="424"/>
      <c r="F100" s="424"/>
      <c r="G100" s="424"/>
      <c r="H100" s="424"/>
      <c r="I100" s="424"/>
      <c r="J100" s="424"/>
      <c r="K100" s="424"/>
      <c r="L100" s="424"/>
      <c r="M100" s="424"/>
      <c r="N100" s="424"/>
      <c r="O100" s="424"/>
      <c r="P100" s="424"/>
      <c r="Q100" s="424"/>
      <c r="R100" s="424"/>
      <c r="S100" s="424"/>
      <c r="T100" s="424"/>
      <c r="U100" s="424"/>
      <c r="V100" s="424"/>
      <c r="W100" s="424"/>
      <c r="X100" s="424"/>
      <c r="Y100" s="424"/>
      <c r="Z100" s="424"/>
      <c r="AA100" s="424"/>
      <c r="AB100" s="424"/>
    </row>
    <row r="101" spans="1:28">
      <c r="A101" s="424"/>
      <c r="B101" s="424"/>
      <c r="C101" s="424"/>
      <c r="D101" s="424"/>
      <c r="E101" s="424"/>
      <c r="F101" s="424"/>
      <c r="G101" s="424"/>
      <c r="H101" s="424"/>
      <c r="I101" s="424"/>
      <c r="J101" s="424"/>
      <c r="K101" s="424"/>
      <c r="L101" s="424"/>
      <c r="M101" s="424"/>
      <c r="N101" s="424"/>
      <c r="O101" s="424"/>
      <c r="P101" s="424"/>
      <c r="Q101" s="424"/>
      <c r="R101" s="424"/>
      <c r="S101" s="424"/>
      <c r="T101" s="424"/>
      <c r="U101" s="424"/>
      <c r="V101" s="424"/>
      <c r="W101" s="424"/>
      <c r="X101" s="424"/>
      <c r="Y101" s="424"/>
      <c r="Z101" s="424"/>
      <c r="AA101" s="424"/>
      <c r="AB101" s="424"/>
    </row>
    <row r="102" spans="1:28">
      <c r="A102" s="424"/>
      <c r="B102" s="424"/>
      <c r="C102" s="424"/>
      <c r="D102" s="424"/>
      <c r="E102" s="424"/>
      <c r="F102" s="424"/>
      <c r="G102" s="424"/>
      <c r="H102" s="424"/>
      <c r="I102" s="424"/>
      <c r="J102" s="424"/>
      <c r="K102" s="424"/>
      <c r="L102" s="424"/>
      <c r="M102" s="424"/>
      <c r="N102" s="424"/>
      <c r="O102" s="424"/>
      <c r="P102" s="424"/>
      <c r="Q102" s="424"/>
      <c r="R102" s="424"/>
      <c r="S102" s="424"/>
      <c r="T102" s="424"/>
      <c r="U102" s="424"/>
      <c r="V102" s="424"/>
      <c r="W102" s="424"/>
      <c r="X102" s="424"/>
      <c r="Y102" s="424"/>
      <c r="Z102" s="424"/>
      <c r="AA102" s="424"/>
      <c r="AB102" s="424"/>
    </row>
    <row r="103" spans="1:28">
      <c r="A103" s="424"/>
      <c r="B103" s="424"/>
      <c r="C103" s="424"/>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row>
    <row r="104" spans="1:28">
      <c r="A104" s="424"/>
      <c r="B104" s="424"/>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row>
  </sheetData>
  <sheetProtection formatCells="0" formatColumns="0" formatRows="0" insertColumns="0" insertRows="0" insertHyperlinks="0" deleteColumns="0" deleteRows="0"/>
  <mergeCells count="9">
    <mergeCell ref="K2:T2"/>
    <mergeCell ref="K25:V27"/>
    <mergeCell ref="D22:F22"/>
    <mergeCell ref="G23:P23"/>
    <mergeCell ref="D2:H2"/>
    <mergeCell ref="D3:O3"/>
    <mergeCell ref="D4:O5"/>
    <mergeCell ref="D9:H9"/>
    <mergeCell ref="D11:O11"/>
  </mergeCells>
  <phoneticPr fontId="109"/>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80" zoomScaleNormal="80" zoomScaleSheetLayoutView="100" workbookViewId="0">
      <selection activeCell="S25" sqref="S25"/>
    </sheetView>
  </sheetViews>
  <sheetFormatPr defaultColWidth="9" defaultRowHeight="13.2"/>
  <cols>
    <col min="1" max="1" width="12.77734375" style="79" customWidth="1"/>
    <col min="2" max="2" width="5.109375" style="79" customWidth="1"/>
    <col min="3" max="3" width="3.77734375" style="79" customWidth="1"/>
    <col min="4" max="4" width="6.88671875" style="79" customWidth="1"/>
    <col min="5" max="5" width="13.109375" style="79" customWidth="1"/>
    <col min="6" max="6" width="13.109375" style="124" customWidth="1"/>
    <col min="7" max="7" width="11.33203125" style="79" customWidth="1"/>
    <col min="8" max="8" width="26.6640625" style="97" customWidth="1"/>
    <col min="9" max="9" width="13" style="87" customWidth="1"/>
    <col min="10" max="10" width="16.109375" style="87" customWidth="1"/>
    <col min="11" max="11" width="13.44140625" style="124" customWidth="1"/>
    <col min="12" max="12" width="20.44140625" style="124" customWidth="1"/>
    <col min="13" max="13" width="13.44140625" style="95" customWidth="1"/>
    <col min="14" max="14" width="15" style="79" customWidth="1"/>
    <col min="15" max="15" width="9" style="80"/>
    <col min="16" max="16384" width="9" style="79"/>
  </cols>
  <sheetData>
    <row r="1" spans="1:17" ht="26.25" customHeight="1" thickTop="1">
      <c r="A1" s="71" t="s">
        <v>39</v>
      </c>
      <c r="B1" s="72"/>
      <c r="C1" s="72"/>
      <c r="D1" s="73"/>
      <c r="E1" s="73"/>
      <c r="F1" s="74"/>
      <c r="G1" s="75"/>
      <c r="H1" s="76"/>
      <c r="I1" s="456" t="s">
        <v>40</v>
      </c>
      <c r="J1" s="97"/>
      <c r="K1" s="77"/>
      <c r="L1" s="457" t="s">
        <v>253</v>
      </c>
      <c r="M1" s="78"/>
    </row>
    <row r="2" spans="1:17" ht="17.399999999999999">
      <c r="A2" s="81"/>
      <c r="B2" s="458"/>
      <c r="C2" s="458"/>
      <c r="D2" s="458"/>
      <c r="E2" s="458"/>
      <c r="F2" s="458"/>
      <c r="G2" s="82"/>
      <c r="H2" s="83"/>
      <c r="I2" s="459" t="s">
        <v>41</v>
      </c>
      <c r="J2" s="84"/>
      <c r="K2" s="460" t="s">
        <v>22</v>
      </c>
      <c r="L2" s="85"/>
      <c r="M2" s="78"/>
      <c r="N2" s="194" t="s">
        <v>254</v>
      </c>
      <c r="O2" s="194"/>
      <c r="P2" s="194"/>
      <c r="Q2" s="194"/>
    </row>
    <row r="3" spans="1:17" ht="17.399999999999999">
      <c r="A3" s="461" t="s">
        <v>30</v>
      </c>
      <c r="B3" s="462"/>
      <c r="D3" s="463"/>
      <c r="E3" s="463"/>
      <c r="F3" s="463"/>
      <c r="G3" s="86"/>
      <c r="H3" s="205"/>
      <c r="J3" s="464"/>
      <c r="L3" s="77"/>
      <c r="M3" s="88"/>
      <c r="N3" s="304" t="s">
        <v>255</v>
      </c>
      <c r="P3" s="195"/>
    </row>
    <row r="4" spans="1:17" ht="17.399999999999999">
      <c r="A4" s="89"/>
      <c r="B4" s="462"/>
      <c r="C4" s="124"/>
      <c r="D4" s="463"/>
      <c r="E4" s="463"/>
      <c r="F4" s="465"/>
      <c r="G4" s="90"/>
      <c r="H4" s="91"/>
      <c r="I4" s="91"/>
      <c r="J4" s="97"/>
      <c r="L4" s="77"/>
      <c r="M4" s="88"/>
    </row>
    <row r="5" spans="1:17">
      <c r="A5" s="466"/>
      <c r="D5" s="463"/>
      <c r="E5" s="92"/>
      <c r="F5" s="467"/>
      <c r="G5" s="93"/>
      <c r="H5"/>
      <c r="I5" s="468"/>
      <c r="J5" s="97"/>
      <c r="M5" s="88"/>
    </row>
    <row r="6" spans="1:17" ht="17.399999999999999">
      <c r="A6" s="466"/>
      <c r="D6" s="463"/>
      <c r="E6" s="467"/>
      <c r="F6" s="467"/>
      <c r="G6" s="93"/>
      <c r="H6" s="83"/>
      <c r="I6" s="469"/>
      <c r="J6" s="97"/>
      <c r="M6" s="88"/>
    </row>
    <row r="7" spans="1:17">
      <c r="A7" s="466"/>
      <c r="D7" s="463"/>
      <c r="E7" s="467"/>
      <c r="F7" s="467"/>
      <c r="G7" s="93"/>
      <c r="H7" s="470"/>
      <c r="I7" s="468"/>
      <c r="J7" s="97"/>
      <c r="M7" s="88"/>
      <c r="N7" s="96" t="s">
        <v>42</v>
      </c>
    </row>
    <row r="8" spans="1:17">
      <c r="A8" s="466"/>
      <c r="D8" s="463"/>
      <c r="E8" s="467"/>
      <c r="F8" s="467"/>
      <c r="G8" s="93"/>
      <c r="H8" s="84"/>
      <c r="I8" s="471"/>
      <c r="J8" s="471"/>
      <c r="K8" s="471"/>
    </row>
    <row r="9" spans="1:17">
      <c r="A9" s="466"/>
      <c r="D9" s="463"/>
      <c r="E9" s="467"/>
      <c r="F9" s="467"/>
      <c r="G9" s="93"/>
      <c r="H9" s="471"/>
      <c r="I9" s="471"/>
      <c r="J9" s="471"/>
      <c r="K9" s="471"/>
      <c r="N9" s="96"/>
    </row>
    <row r="10" spans="1:17">
      <c r="A10" s="466"/>
      <c r="D10" s="463"/>
      <c r="E10" s="467"/>
      <c r="F10" s="467"/>
      <c r="G10" s="93"/>
      <c r="H10" s="471"/>
      <c r="I10" s="471"/>
      <c r="J10" s="471"/>
      <c r="K10" s="471"/>
      <c r="N10" s="96" t="s">
        <v>43</v>
      </c>
    </row>
    <row r="11" spans="1:17">
      <c r="A11" s="466"/>
      <c r="D11" s="463"/>
      <c r="E11" s="467"/>
      <c r="F11" s="467"/>
      <c r="G11" s="93"/>
      <c r="H11" s="471"/>
      <c r="I11" s="471"/>
      <c r="J11" s="471"/>
      <c r="K11" s="471"/>
    </row>
    <row r="12" spans="1:17">
      <c r="A12" s="466"/>
      <c r="D12" s="463"/>
      <c r="E12" s="467"/>
      <c r="F12" s="467"/>
      <c r="G12" s="93"/>
      <c r="H12" s="471"/>
      <c r="I12" s="471"/>
      <c r="J12" s="471"/>
      <c r="K12" s="471"/>
      <c r="N12" s="96"/>
    </row>
    <row r="13" spans="1:17">
      <c r="A13" s="466"/>
      <c r="D13" s="463"/>
      <c r="E13" s="467"/>
      <c r="F13" s="467"/>
      <c r="G13" s="93"/>
      <c r="H13" s="471"/>
      <c r="I13" s="471"/>
      <c r="J13" s="471"/>
      <c r="K13" s="471"/>
      <c r="N13" s="472" t="s">
        <v>44</v>
      </c>
    </row>
    <row r="14" spans="1:17">
      <c r="A14" s="466"/>
      <c r="D14" s="463"/>
      <c r="E14" s="467"/>
      <c r="F14" s="467"/>
      <c r="G14" s="93"/>
      <c r="H14" s="471"/>
      <c r="I14" s="471"/>
      <c r="J14" s="471"/>
      <c r="K14" s="471"/>
      <c r="N14" s="472" t="s">
        <v>139</v>
      </c>
    </row>
    <row r="15" spans="1:17">
      <c r="A15" s="466"/>
      <c r="D15" s="463"/>
      <c r="E15" s="463" t="s">
        <v>22</v>
      </c>
      <c r="F15" s="465"/>
      <c r="G15" s="86"/>
      <c r="H15" s="470"/>
      <c r="I15" s="468"/>
      <c r="J15" s="84"/>
    </row>
    <row r="16" spans="1:17">
      <c r="A16" s="466"/>
      <c r="D16" s="463"/>
      <c r="E16" s="463"/>
      <c r="F16" s="465"/>
      <c r="G16" s="86"/>
      <c r="I16" s="468"/>
      <c r="J16" s="97"/>
      <c r="N16" s="473" t="s">
        <v>138</v>
      </c>
    </row>
    <row r="17" spans="1:19" ht="20.25" customHeight="1" thickBot="1">
      <c r="A17" s="679" t="s">
        <v>368</v>
      </c>
      <c r="B17" s="680"/>
      <c r="C17" s="680"/>
      <c r="D17" s="474"/>
      <c r="E17" s="475"/>
      <c r="F17" s="680" t="s">
        <v>369</v>
      </c>
      <c r="G17" s="681"/>
      <c r="H17" s="470"/>
      <c r="I17" s="468"/>
      <c r="J17" s="84"/>
      <c r="L17" s="85"/>
      <c r="M17" s="88"/>
      <c r="N17" s="94"/>
    </row>
    <row r="18" spans="1:19" ht="39" customHeight="1" thickTop="1">
      <c r="A18" s="682" t="s">
        <v>45</v>
      </c>
      <c r="B18" s="683"/>
      <c r="C18" s="684"/>
      <c r="D18" s="476" t="s">
        <v>46</v>
      </c>
      <c r="E18" s="477"/>
      <c r="F18" s="685" t="s">
        <v>47</v>
      </c>
      <c r="G18" s="686"/>
      <c r="I18" s="468"/>
      <c r="J18" s="97"/>
      <c r="M18" s="88"/>
      <c r="Q18" s="79" t="s">
        <v>30</v>
      </c>
      <c r="S18" s="79" t="s">
        <v>22</v>
      </c>
    </row>
    <row r="19" spans="1:19" ht="30" customHeight="1">
      <c r="A19" s="687" t="s">
        <v>178</v>
      </c>
      <c r="B19" s="687"/>
      <c r="C19" s="687"/>
      <c r="D19" s="687"/>
      <c r="E19" s="687"/>
      <c r="F19" s="687"/>
      <c r="G19" s="687"/>
      <c r="H19" s="478"/>
      <c r="I19" s="98" t="s">
        <v>48</v>
      </c>
      <c r="J19" s="98"/>
      <c r="K19" s="98"/>
      <c r="L19" s="85"/>
      <c r="M19" s="88"/>
    </row>
    <row r="20" spans="1:19" ht="17.399999999999999">
      <c r="E20" s="479" t="s">
        <v>49</v>
      </c>
      <c r="F20" s="480" t="s">
        <v>50</v>
      </c>
      <c r="H20" s="481"/>
      <c r="I20" s="468"/>
      <c r="J20" s="97" t="s">
        <v>22</v>
      </c>
      <c r="K20" s="482" t="s">
        <v>22</v>
      </c>
      <c r="M20" s="88"/>
    </row>
    <row r="21" spans="1:19" ht="16.8" thickBot="1">
      <c r="A21" s="483"/>
      <c r="B21" s="688">
        <v>44528</v>
      </c>
      <c r="C21" s="689"/>
      <c r="D21" s="484" t="s">
        <v>51</v>
      </c>
      <c r="E21" s="690" t="s">
        <v>52</v>
      </c>
      <c r="F21" s="691"/>
      <c r="G21" s="87" t="s">
        <v>53</v>
      </c>
      <c r="H21" s="669" t="s">
        <v>288</v>
      </c>
      <c r="I21" s="670"/>
      <c r="J21" s="670"/>
      <c r="K21" s="670"/>
      <c r="L21" s="670"/>
      <c r="M21" s="99"/>
      <c r="N21" s="100"/>
    </row>
    <row r="22" spans="1:19" ht="36" customHeight="1" thickTop="1" thickBot="1">
      <c r="A22" s="485" t="s">
        <v>54</v>
      </c>
      <c r="B22" s="671" t="s">
        <v>55</v>
      </c>
      <c r="C22" s="672"/>
      <c r="D22" s="673"/>
      <c r="E22" s="101" t="s">
        <v>267</v>
      </c>
      <c r="F22" s="101" t="s">
        <v>295</v>
      </c>
      <c r="G22" s="486" t="s">
        <v>56</v>
      </c>
      <c r="H22" s="674" t="s">
        <v>57</v>
      </c>
      <c r="I22" s="675"/>
      <c r="J22" s="675"/>
      <c r="K22" s="675"/>
      <c r="L22" s="676"/>
      <c r="M22" s="487" t="s">
        <v>58</v>
      </c>
      <c r="N22" s="488" t="s">
        <v>59</v>
      </c>
      <c r="R22" s="79" t="s">
        <v>30</v>
      </c>
    </row>
    <row r="23" spans="1:19" ht="89.4" customHeight="1" thickBot="1">
      <c r="A23" s="489" t="s">
        <v>60</v>
      </c>
      <c r="B23" s="633" t="str">
        <f>IF(G23&gt;5,"☆☆☆☆",IF(AND(G23&gt;=2.39,G23&lt;5),"☆☆☆",IF(AND(G23&gt;=1.39,G23&lt;2.4),"☆☆",IF(AND(G23&gt;0,G23&lt;1.4),"☆",IF(AND(G23&gt;=-1.39,G23&lt;0),"★",IF(AND(G23&gt;=-2.39,G23&lt;-1.4),"★★",IF(AND(G23&gt;=-3.39,G23&lt;-2.4),"★★★")))))))</f>
        <v>☆</v>
      </c>
      <c r="C23" s="634"/>
      <c r="D23" s="635"/>
      <c r="E23" s="198">
        <v>1.76</v>
      </c>
      <c r="F23" s="198">
        <v>1.19</v>
      </c>
      <c r="G23" s="273">
        <f>+E23-F23</f>
        <v>0.57000000000000006</v>
      </c>
      <c r="H23" s="677" t="s">
        <v>280</v>
      </c>
      <c r="I23" s="678"/>
      <c r="J23" s="678"/>
      <c r="K23" s="678"/>
      <c r="L23" s="678"/>
      <c r="M23" s="570" t="s">
        <v>256</v>
      </c>
      <c r="N23" s="571">
        <v>44518</v>
      </c>
      <c r="O23" s="80" t="s">
        <v>268</v>
      </c>
    </row>
    <row r="24" spans="1:19" ht="66" customHeight="1" thickBot="1">
      <c r="A24" s="490" t="s">
        <v>61</v>
      </c>
      <c r="B24" s="633" t="str">
        <f t="shared" ref="B24" si="0">IF(G24&gt;5,"☆☆☆☆",IF(AND(G24&gt;=2.39,G24&lt;5),"☆☆☆",IF(AND(G24&gt;=1.39,G24&lt;2.4),"☆☆",IF(AND(G24&gt;0,G24&lt;1.4),"☆",IF(AND(G24&gt;=-1.39,G24&lt;0),"★",IF(AND(G24&gt;=-2.39,G24&lt;-1.4),"★★",IF(AND(G24&gt;=-3.39,G24&lt;-2.4),"★★★")))))))</f>
        <v>☆</v>
      </c>
      <c r="C24" s="634"/>
      <c r="D24" s="635"/>
      <c r="E24" s="198">
        <v>1.74</v>
      </c>
      <c r="F24" s="198">
        <v>2.36</v>
      </c>
      <c r="G24" s="444">
        <f t="shared" ref="G24:G70" si="1">+F24-E24</f>
        <v>0.61999999999999988</v>
      </c>
      <c r="H24" s="677"/>
      <c r="I24" s="678"/>
      <c r="J24" s="678"/>
      <c r="K24" s="678"/>
      <c r="L24" s="678"/>
      <c r="M24" s="291"/>
      <c r="N24" s="292"/>
      <c r="O24" s="80" t="s">
        <v>61</v>
      </c>
      <c r="Q24" s="79" t="s">
        <v>30</v>
      </c>
    </row>
    <row r="25" spans="1:19" ht="81" customHeight="1" thickBot="1">
      <c r="A25" s="491" t="s">
        <v>62</v>
      </c>
      <c r="B25" s="633" t="str">
        <f t="shared" ref="B25:B70" si="2">IF(G25&gt;5,"☆☆☆☆",IF(AND(G25&gt;=2.39,G25&lt;5),"☆☆☆",IF(AND(G25&gt;=1.39,G25&lt;2.4),"☆☆",IF(AND(G25&gt;0,G25&lt;1.4),"☆",IF(AND(G25&gt;=-1.39,G25&lt;0),"★",IF(AND(G25&gt;=-2.39,G25&lt;-1.4),"★★",IF(AND(G25&gt;=-3.39,G25&lt;-2.4),"★★★")))))))</f>
        <v>☆</v>
      </c>
      <c r="C25" s="634"/>
      <c r="D25" s="635"/>
      <c r="E25" s="198">
        <v>2.5099999999999998</v>
      </c>
      <c r="F25" s="197">
        <v>3.02</v>
      </c>
      <c r="G25" s="256">
        <f t="shared" si="1"/>
        <v>0.51000000000000023</v>
      </c>
      <c r="H25" s="692" t="s">
        <v>374</v>
      </c>
      <c r="I25" s="693"/>
      <c r="J25" s="693"/>
      <c r="K25" s="693"/>
      <c r="L25" s="694"/>
      <c r="M25" s="579" t="s">
        <v>375</v>
      </c>
      <c r="N25" s="577">
        <v>44523</v>
      </c>
      <c r="O25" s="80" t="s">
        <v>62</v>
      </c>
    </row>
    <row r="26" spans="1:19" ht="83.25" customHeight="1" thickBot="1">
      <c r="A26" s="491" t="s">
        <v>63</v>
      </c>
      <c r="B26" s="633" t="str">
        <f t="shared" si="2"/>
        <v>☆</v>
      </c>
      <c r="C26" s="634"/>
      <c r="D26" s="635"/>
      <c r="E26" s="197">
        <v>3.97</v>
      </c>
      <c r="F26" s="197">
        <v>4.43</v>
      </c>
      <c r="G26" s="102">
        <f t="shared" si="1"/>
        <v>0.45999999999999952</v>
      </c>
      <c r="H26" s="662"/>
      <c r="I26" s="663"/>
      <c r="J26" s="663"/>
      <c r="K26" s="663"/>
      <c r="L26" s="664"/>
      <c r="M26" s="492"/>
      <c r="N26" s="493"/>
      <c r="O26" s="80" t="s">
        <v>63</v>
      </c>
    </row>
    <row r="27" spans="1:19" ht="78.599999999999994" customHeight="1" thickBot="1">
      <c r="A27" s="491" t="s">
        <v>64</v>
      </c>
      <c r="B27" s="633" t="str">
        <f t="shared" si="2"/>
        <v>☆</v>
      </c>
      <c r="C27" s="634"/>
      <c r="D27" s="635"/>
      <c r="E27" s="198">
        <v>1.71</v>
      </c>
      <c r="F27" s="198">
        <v>1.88</v>
      </c>
      <c r="G27" s="102">
        <f t="shared" si="1"/>
        <v>0.16999999999999993</v>
      </c>
      <c r="H27" s="668"/>
      <c r="I27" s="663"/>
      <c r="J27" s="663"/>
      <c r="K27" s="663"/>
      <c r="L27" s="664"/>
      <c r="M27" s="291"/>
      <c r="N27" s="292"/>
      <c r="O27" s="80" t="s">
        <v>64</v>
      </c>
    </row>
    <row r="28" spans="1:19" ht="87" customHeight="1" thickBot="1">
      <c r="A28" s="491" t="s">
        <v>65</v>
      </c>
      <c r="B28" s="633" t="str">
        <f t="shared" si="2"/>
        <v>☆</v>
      </c>
      <c r="C28" s="634"/>
      <c r="D28" s="635"/>
      <c r="E28" s="198">
        <v>2.38</v>
      </c>
      <c r="F28" s="197">
        <v>3.55</v>
      </c>
      <c r="G28" s="102">
        <f t="shared" si="1"/>
        <v>1.17</v>
      </c>
      <c r="H28" s="665"/>
      <c r="I28" s="666"/>
      <c r="J28" s="666"/>
      <c r="K28" s="666"/>
      <c r="L28" s="667"/>
      <c r="M28" s="291"/>
      <c r="N28" s="292"/>
      <c r="O28" s="80" t="s">
        <v>65</v>
      </c>
    </row>
    <row r="29" spans="1:19" ht="71.25" customHeight="1" thickBot="1">
      <c r="A29" s="491" t="s">
        <v>66</v>
      </c>
      <c r="B29" s="633" t="str">
        <f t="shared" si="2"/>
        <v>★</v>
      </c>
      <c r="C29" s="634"/>
      <c r="D29" s="635"/>
      <c r="E29" s="198">
        <v>2.2400000000000002</v>
      </c>
      <c r="F29" s="198">
        <v>1.96</v>
      </c>
      <c r="G29" s="102">
        <f t="shared" si="1"/>
        <v>-0.28000000000000025</v>
      </c>
      <c r="H29" s="665"/>
      <c r="I29" s="666"/>
      <c r="J29" s="666"/>
      <c r="K29" s="666"/>
      <c r="L29" s="667"/>
      <c r="M29" s="291"/>
      <c r="N29" s="292"/>
      <c r="O29" s="80" t="s">
        <v>66</v>
      </c>
    </row>
    <row r="30" spans="1:19" ht="73.5" customHeight="1" thickBot="1">
      <c r="A30" s="491" t="s">
        <v>67</v>
      </c>
      <c r="B30" s="633" t="str">
        <f t="shared" si="2"/>
        <v>☆</v>
      </c>
      <c r="C30" s="634"/>
      <c r="D30" s="635"/>
      <c r="E30" s="198">
        <v>2.19</v>
      </c>
      <c r="F30" s="198">
        <v>2.72</v>
      </c>
      <c r="G30" s="102">
        <f t="shared" si="1"/>
        <v>0.53000000000000025</v>
      </c>
      <c r="H30" s="665"/>
      <c r="I30" s="666"/>
      <c r="J30" s="666"/>
      <c r="K30" s="666"/>
      <c r="L30" s="667"/>
      <c r="M30" s="291"/>
      <c r="N30" s="292"/>
      <c r="O30" s="80" t="s">
        <v>67</v>
      </c>
    </row>
    <row r="31" spans="1:19" ht="75.75" customHeight="1" thickBot="1">
      <c r="A31" s="491" t="s">
        <v>68</v>
      </c>
      <c r="B31" s="633" t="str">
        <f t="shared" si="2"/>
        <v>☆</v>
      </c>
      <c r="C31" s="634"/>
      <c r="D31" s="635"/>
      <c r="E31" s="198">
        <v>2.23</v>
      </c>
      <c r="F31" s="197">
        <v>3.52</v>
      </c>
      <c r="G31" s="102">
        <f t="shared" si="1"/>
        <v>1.29</v>
      </c>
      <c r="H31" s="665"/>
      <c r="I31" s="666"/>
      <c r="J31" s="666"/>
      <c r="K31" s="666"/>
      <c r="L31" s="667"/>
      <c r="M31" s="291"/>
      <c r="N31" s="292"/>
      <c r="O31" s="80" t="s">
        <v>68</v>
      </c>
    </row>
    <row r="32" spans="1:19" ht="96" customHeight="1" thickBot="1">
      <c r="A32" s="494" t="s">
        <v>69</v>
      </c>
      <c r="B32" s="633" t="str">
        <f t="shared" si="2"/>
        <v>☆</v>
      </c>
      <c r="C32" s="634"/>
      <c r="D32" s="635"/>
      <c r="E32" s="198">
        <v>1.78</v>
      </c>
      <c r="F32" s="198">
        <v>2.11</v>
      </c>
      <c r="G32" s="102">
        <f t="shared" si="1"/>
        <v>0.32999999999999985</v>
      </c>
      <c r="H32" s="665"/>
      <c r="I32" s="666"/>
      <c r="J32" s="666"/>
      <c r="K32" s="666"/>
      <c r="L32" s="667"/>
      <c r="M32" s="291"/>
      <c r="N32" s="292"/>
      <c r="O32" s="80" t="s">
        <v>69</v>
      </c>
    </row>
    <row r="33" spans="1:16" ht="94.8" customHeight="1" thickBot="1">
      <c r="A33" s="495" t="s">
        <v>70</v>
      </c>
      <c r="B33" s="633" t="str">
        <f t="shared" si="2"/>
        <v>☆☆</v>
      </c>
      <c r="C33" s="634"/>
      <c r="D33" s="635"/>
      <c r="E33" s="197">
        <v>4.53</v>
      </c>
      <c r="F33" s="567">
        <v>6.08</v>
      </c>
      <c r="G33" s="102">
        <f t="shared" si="1"/>
        <v>1.5499999999999998</v>
      </c>
      <c r="H33" s="665"/>
      <c r="I33" s="666"/>
      <c r="J33" s="666"/>
      <c r="K33" s="666"/>
      <c r="L33" s="667"/>
      <c r="M33" s="291"/>
      <c r="N33" s="292"/>
      <c r="O33" s="80" t="s">
        <v>70</v>
      </c>
    </row>
    <row r="34" spans="1:16" ht="81" customHeight="1" thickBot="1">
      <c r="A34" s="490" t="s">
        <v>71</v>
      </c>
      <c r="B34" s="633" t="str">
        <f t="shared" si="2"/>
        <v>☆</v>
      </c>
      <c r="C34" s="634"/>
      <c r="D34" s="635"/>
      <c r="E34" s="198">
        <v>2.27</v>
      </c>
      <c r="F34" s="198">
        <v>2.79</v>
      </c>
      <c r="G34" s="102">
        <f t="shared" si="1"/>
        <v>0.52</v>
      </c>
      <c r="H34" s="665"/>
      <c r="I34" s="666"/>
      <c r="J34" s="666"/>
      <c r="K34" s="666"/>
      <c r="L34" s="667"/>
      <c r="M34" s="319"/>
      <c r="N34" s="496"/>
      <c r="O34" s="80" t="s">
        <v>71</v>
      </c>
    </row>
    <row r="35" spans="1:16" ht="94.5" customHeight="1" thickBot="1">
      <c r="A35" s="494" t="s">
        <v>72</v>
      </c>
      <c r="B35" s="633" t="str">
        <f t="shared" si="2"/>
        <v>☆</v>
      </c>
      <c r="C35" s="634"/>
      <c r="D35" s="635"/>
      <c r="E35" s="197">
        <v>3.79</v>
      </c>
      <c r="F35" s="197">
        <v>4.63</v>
      </c>
      <c r="G35" s="102">
        <f t="shared" si="1"/>
        <v>0.83999999999999986</v>
      </c>
      <c r="H35" s="665"/>
      <c r="I35" s="666"/>
      <c r="J35" s="666"/>
      <c r="K35" s="666"/>
      <c r="L35" s="667"/>
      <c r="M35" s="497"/>
      <c r="N35" s="498"/>
      <c r="O35" s="80" t="s">
        <v>72</v>
      </c>
    </row>
    <row r="36" spans="1:16" ht="92.4" customHeight="1" thickBot="1">
      <c r="A36" s="499" t="s">
        <v>73</v>
      </c>
      <c r="B36" s="633" t="str">
        <f t="shared" si="2"/>
        <v>☆</v>
      </c>
      <c r="C36" s="634"/>
      <c r="D36" s="635"/>
      <c r="E36" s="198">
        <v>2.29</v>
      </c>
      <c r="F36" s="198">
        <v>2.7</v>
      </c>
      <c r="G36" s="102">
        <f t="shared" si="1"/>
        <v>0.41000000000000014</v>
      </c>
      <c r="H36" s="665"/>
      <c r="I36" s="666"/>
      <c r="J36" s="666"/>
      <c r="K36" s="666"/>
      <c r="L36" s="667"/>
      <c r="M36" s="497"/>
      <c r="N36" s="498"/>
      <c r="O36" s="80" t="s">
        <v>73</v>
      </c>
    </row>
    <row r="37" spans="1:16" ht="87.75" customHeight="1" thickBot="1">
      <c r="A37" s="491" t="s">
        <v>74</v>
      </c>
      <c r="B37" s="633" t="str">
        <f t="shared" si="2"/>
        <v>☆</v>
      </c>
      <c r="C37" s="634"/>
      <c r="D37" s="635"/>
      <c r="E37" s="198">
        <v>2.82</v>
      </c>
      <c r="F37" s="197">
        <v>3.81</v>
      </c>
      <c r="G37" s="102">
        <f t="shared" si="1"/>
        <v>0.99000000000000021</v>
      </c>
      <c r="H37" s="665"/>
      <c r="I37" s="666"/>
      <c r="J37" s="666"/>
      <c r="K37" s="666"/>
      <c r="L37" s="667"/>
      <c r="M37" s="291"/>
      <c r="N37" s="292"/>
      <c r="O37" s="80" t="s">
        <v>74</v>
      </c>
    </row>
    <row r="38" spans="1:16" ht="75.75" customHeight="1" thickBot="1">
      <c r="A38" s="491" t="s">
        <v>75</v>
      </c>
      <c r="B38" s="633" t="str">
        <f t="shared" si="2"/>
        <v>☆</v>
      </c>
      <c r="C38" s="634"/>
      <c r="D38" s="635"/>
      <c r="E38" s="197">
        <v>3</v>
      </c>
      <c r="F38" s="197">
        <v>3.38</v>
      </c>
      <c r="G38" s="102">
        <f t="shared" si="1"/>
        <v>0.37999999999999989</v>
      </c>
      <c r="H38" s="662"/>
      <c r="I38" s="663"/>
      <c r="J38" s="663"/>
      <c r="K38" s="663"/>
      <c r="L38" s="664"/>
      <c r="M38" s="492"/>
      <c r="N38" s="493"/>
      <c r="O38" s="80" t="s">
        <v>75</v>
      </c>
    </row>
    <row r="39" spans="1:16" ht="76.8" customHeight="1" thickBot="1">
      <c r="A39" s="491" t="s">
        <v>76</v>
      </c>
      <c r="B39" s="633" t="str">
        <f t="shared" si="2"/>
        <v>★</v>
      </c>
      <c r="C39" s="634"/>
      <c r="D39" s="635"/>
      <c r="E39" s="197">
        <v>3.1</v>
      </c>
      <c r="F39" s="198">
        <v>2.97</v>
      </c>
      <c r="G39" s="102">
        <f t="shared" si="1"/>
        <v>-0.12999999999999989</v>
      </c>
      <c r="H39" s="665"/>
      <c r="I39" s="666"/>
      <c r="J39" s="666"/>
      <c r="K39" s="666"/>
      <c r="L39" s="667"/>
      <c r="M39" s="497"/>
      <c r="N39" s="498"/>
      <c r="O39" s="80" t="s">
        <v>76</v>
      </c>
    </row>
    <row r="40" spans="1:16" ht="78.75" customHeight="1" thickBot="1">
      <c r="A40" s="491" t="s">
        <v>77</v>
      </c>
      <c r="B40" s="633" t="str">
        <f t="shared" si="2"/>
        <v>☆☆</v>
      </c>
      <c r="C40" s="634"/>
      <c r="D40" s="635"/>
      <c r="E40" s="198">
        <v>2.2599999999999998</v>
      </c>
      <c r="F40" s="197">
        <v>4.43</v>
      </c>
      <c r="G40" s="102">
        <f t="shared" si="1"/>
        <v>2.17</v>
      </c>
      <c r="H40" s="662"/>
      <c r="I40" s="663"/>
      <c r="J40" s="663"/>
      <c r="K40" s="663"/>
      <c r="L40" s="664"/>
      <c r="M40" s="492"/>
      <c r="N40" s="493"/>
      <c r="O40" s="80" t="s">
        <v>77</v>
      </c>
    </row>
    <row r="41" spans="1:16" ht="66" customHeight="1" thickBot="1">
      <c r="A41" s="491" t="s">
        <v>78</v>
      </c>
      <c r="B41" s="633" t="str">
        <f t="shared" si="2"/>
        <v>☆☆</v>
      </c>
      <c r="C41" s="634"/>
      <c r="D41" s="635"/>
      <c r="E41" s="198">
        <v>1.79</v>
      </c>
      <c r="F41" s="197">
        <v>3.58</v>
      </c>
      <c r="G41" s="102">
        <f t="shared" si="1"/>
        <v>1.79</v>
      </c>
      <c r="H41" s="662"/>
      <c r="I41" s="663"/>
      <c r="J41" s="663"/>
      <c r="K41" s="663"/>
      <c r="L41" s="664"/>
      <c r="M41" s="492"/>
      <c r="N41" s="493"/>
      <c r="O41" s="80" t="s">
        <v>78</v>
      </c>
    </row>
    <row r="42" spans="1:16" ht="77.25" customHeight="1" thickBot="1">
      <c r="A42" s="491" t="s">
        <v>79</v>
      </c>
      <c r="B42" s="633" t="str">
        <f t="shared" si="2"/>
        <v>☆</v>
      </c>
      <c r="C42" s="634"/>
      <c r="D42" s="635"/>
      <c r="E42" s="197">
        <v>3.64</v>
      </c>
      <c r="F42" s="197">
        <v>3.74</v>
      </c>
      <c r="G42" s="102">
        <f t="shared" si="1"/>
        <v>0.10000000000000009</v>
      </c>
      <c r="H42" s="650"/>
      <c r="I42" s="651"/>
      <c r="J42" s="651"/>
      <c r="K42" s="651"/>
      <c r="L42" s="652"/>
      <c r="M42" s="500"/>
      <c r="N42" s="493"/>
      <c r="O42" s="80" t="s">
        <v>79</v>
      </c>
      <c r="P42" s="79">
        <v>1</v>
      </c>
    </row>
    <row r="43" spans="1:16" ht="69.75" customHeight="1" thickBot="1">
      <c r="A43" s="491" t="s">
        <v>80</v>
      </c>
      <c r="B43" s="633" t="str">
        <f t="shared" si="2"/>
        <v>☆</v>
      </c>
      <c r="C43" s="634"/>
      <c r="D43" s="635"/>
      <c r="E43" s="198">
        <v>1.26</v>
      </c>
      <c r="F43" s="198">
        <v>1.49</v>
      </c>
      <c r="G43" s="102">
        <f t="shared" si="1"/>
        <v>0.22999999999999998</v>
      </c>
      <c r="H43" s="650"/>
      <c r="I43" s="651"/>
      <c r="J43" s="651"/>
      <c r="K43" s="651"/>
      <c r="L43" s="652"/>
      <c r="M43" s="492"/>
      <c r="N43" s="493"/>
      <c r="O43" s="80" t="s">
        <v>80</v>
      </c>
    </row>
    <row r="44" spans="1:16" ht="77.25" customHeight="1" thickBot="1">
      <c r="A44" s="286" t="s">
        <v>81</v>
      </c>
      <c r="B44" s="633" t="str">
        <f t="shared" si="2"/>
        <v>☆</v>
      </c>
      <c r="C44" s="634"/>
      <c r="D44" s="635"/>
      <c r="E44" s="198">
        <v>2.4300000000000002</v>
      </c>
      <c r="F44" s="198">
        <v>2.76</v>
      </c>
      <c r="G44" s="102">
        <f t="shared" si="1"/>
        <v>0.32999999999999963</v>
      </c>
      <c r="H44" s="650"/>
      <c r="I44" s="651"/>
      <c r="J44" s="651"/>
      <c r="K44" s="651"/>
      <c r="L44" s="652"/>
      <c r="M44" s="252"/>
      <c r="N44" s="493"/>
      <c r="O44" s="80" t="s">
        <v>81</v>
      </c>
    </row>
    <row r="45" spans="1:16" ht="81.75" customHeight="1" thickBot="1">
      <c r="A45" s="491" t="s">
        <v>82</v>
      </c>
      <c r="B45" s="633" t="str">
        <f t="shared" si="2"/>
        <v>☆</v>
      </c>
      <c r="C45" s="634"/>
      <c r="D45" s="635"/>
      <c r="E45" s="198">
        <v>2.0699999999999998</v>
      </c>
      <c r="F45" s="198">
        <v>2.52</v>
      </c>
      <c r="G45" s="102">
        <f t="shared" si="1"/>
        <v>0.45000000000000018</v>
      </c>
      <c r="H45" s="647"/>
      <c r="I45" s="651"/>
      <c r="J45" s="651"/>
      <c r="K45" s="651"/>
      <c r="L45" s="652"/>
      <c r="M45" s="291"/>
      <c r="N45" s="501"/>
      <c r="O45" s="80" t="s">
        <v>82</v>
      </c>
    </row>
    <row r="46" spans="1:16" ht="72.75" customHeight="1" thickBot="1">
      <c r="A46" s="491" t="s">
        <v>83</v>
      </c>
      <c r="B46" s="633" t="str">
        <f t="shared" si="2"/>
        <v>★</v>
      </c>
      <c r="C46" s="634"/>
      <c r="D46" s="635"/>
      <c r="E46" s="198">
        <v>2.41</v>
      </c>
      <c r="F46" s="198">
        <v>2.0699999999999998</v>
      </c>
      <c r="G46" s="102">
        <f t="shared" si="1"/>
        <v>-0.3400000000000003</v>
      </c>
      <c r="H46" s="659" t="s">
        <v>372</v>
      </c>
      <c r="I46" s="660"/>
      <c r="J46" s="660"/>
      <c r="K46" s="660"/>
      <c r="L46" s="661"/>
      <c r="M46" s="578" t="s">
        <v>373</v>
      </c>
      <c r="N46" s="577">
        <v>44525</v>
      </c>
      <c r="O46" s="80" t="s">
        <v>83</v>
      </c>
    </row>
    <row r="47" spans="1:16" ht="81.75" customHeight="1" thickBot="1">
      <c r="A47" s="491" t="s">
        <v>84</v>
      </c>
      <c r="B47" s="633" t="str">
        <f t="shared" si="2"/>
        <v>☆</v>
      </c>
      <c r="C47" s="634"/>
      <c r="D47" s="635"/>
      <c r="E47" s="198">
        <v>2.17</v>
      </c>
      <c r="F47" s="198">
        <v>2.71</v>
      </c>
      <c r="G47" s="102">
        <f t="shared" si="1"/>
        <v>0.54</v>
      </c>
      <c r="H47" s="647"/>
      <c r="I47" s="648"/>
      <c r="J47" s="648"/>
      <c r="K47" s="648"/>
      <c r="L47" s="649"/>
      <c r="M47" s="554"/>
      <c r="N47" s="292"/>
      <c r="O47" s="80" t="s">
        <v>84</v>
      </c>
    </row>
    <row r="48" spans="1:16" ht="78.75" customHeight="1" thickBot="1">
      <c r="A48" s="491" t="s">
        <v>85</v>
      </c>
      <c r="B48" s="633" t="str">
        <f t="shared" si="2"/>
        <v>☆</v>
      </c>
      <c r="C48" s="634"/>
      <c r="D48" s="635"/>
      <c r="E48" s="198">
        <v>2.63</v>
      </c>
      <c r="F48" s="197">
        <v>3.37</v>
      </c>
      <c r="G48" s="102">
        <f t="shared" si="1"/>
        <v>0.74000000000000021</v>
      </c>
      <c r="H48" s="647"/>
      <c r="I48" s="648"/>
      <c r="J48" s="648"/>
      <c r="K48" s="648"/>
      <c r="L48" s="649"/>
      <c r="M48" s="291"/>
      <c r="N48" s="292"/>
      <c r="O48" s="80" t="s">
        <v>85</v>
      </c>
    </row>
    <row r="49" spans="1:15" ht="74.25" customHeight="1" thickBot="1">
      <c r="A49" s="491" t="s">
        <v>86</v>
      </c>
      <c r="B49" s="633" t="str">
        <f t="shared" si="2"/>
        <v>☆</v>
      </c>
      <c r="C49" s="634"/>
      <c r="D49" s="635"/>
      <c r="E49" s="197">
        <v>3.93</v>
      </c>
      <c r="F49" s="197">
        <v>4.75</v>
      </c>
      <c r="G49" s="102">
        <f t="shared" si="1"/>
        <v>0.81999999999999984</v>
      </c>
      <c r="H49" s="647"/>
      <c r="I49" s="648"/>
      <c r="J49" s="648"/>
      <c r="K49" s="648"/>
      <c r="L49" s="649"/>
      <c r="M49" s="566"/>
      <c r="N49" s="292"/>
      <c r="O49" s="80" t="s">
        <v>86</v>
      </c>
    </row>
    <row r="50" spans="1:15" ht="84" customHeight="1" thickBot="1">
      <c r="A50" s="491" t="s">
        <v>87</v>
      </c>
      <c r="B50" s="633" t="str">
        <f t="shared" si="2"/>
        <v>☆</v>
      </c>
      <c r="C50" s="634"/>
      <c r="D50" s="635"/>
      <c r="E50" s="197">
        <v>4.71</v>
      </c>
      <c r="F50" s="197">
        <v>5.52</v>
      </c>
      <c r="G50" s="102">
        <f t="shared" si="1"/>
        <v>0.80999999999999961</v>
      </c>
      <c r="H50" s="647"/>
      <c r="I50" s="648"/>
      <c r="J50" s="648"/>
      <c r="K50" s="648"/>
      <c r="L50" s="649"/>
      <c r="M50" s="291"/>
      <c r="N50" s="292"/>
      <c r="O50" s="80" t="s">
        <v>87</v>
      </c>
    </row>
    <row r="51" spans="1:15" ht="73.5" customHeight="1" thickBot="1">
      <c r="A51" s="491" t="s">
        <v>88</v>
      </c>
      <c r="B51" s="633" t="str">
        <f t="shared" si="2"/>
        <v>☆</v>
      </c>
      <c r="C51" s="634"/>
      <c r="D51" s="635"/>
      <c r="E51" s="198">
        <v>2.56</v>
      </c>
      <c r="F51" s="197">
        <v>3.71</v>
      </c>
      <c r="G51" s="102">
        <f t="shared" si="1"/>
        <v>1.1499999999999999</v>
      </c>
      <c r="H51" s="650"/>
      <c r="I51" s="651"/>
      <c r="J51" s="651"/>
      <c r="K51" s="651"/>
      <c r="L51" s="652"/>
      <c r="M51" s="492"/>
      <c r="N51" s="493"/>
      <c r="O51" s="80" t="s">
        <v>88</v>
      </c>
    </row>
    <row r="52" spans="1:15" ht="91.8" customHeight="1" thickBot="1">
      <c r="A52" s="491" t="s">
        <v>89</v>
      </c>
      <c r="B52" s="633" t="str">
        <f t="shared" si="2"/>
        <v>☆</v>
      </c>
      <c r="C52" s="634"/>
      <c r="D52" s="635"/>
      <c r="E52" s="198">
        <v>2</v>
      </c>
      <c r="F52" s="198">
        <v>2.27</v>
      </c>
      <c r="G52" s="102">
        <f t="shared" si="1"/>
        <v>0.27</v>
      </c>
      <c r="H52" s="647"/>
      <c r="I52" s="648"/>
      <c r="J52" s="648"/>
      <c r="K52" s="648"/>
      <c r="L52" s="649"/>
      <c r="M52" s="291"/>
      <c r="N52" s="292"/>
      <c r="O52" s="80" t="s">
        <v>89</v>
      </c>
    </row>
    <row r="53" spans="1:15" ht="77.25" customHeight="1" thickBot="1">
      <c r="A53" s="491" t="s">
        <v>90</v>
      </c>
      <c r="B53" s="633" t="str">
        <f t="shared" si="2"/>
        <v>★</v>
      </c>
      <c r="C53" s="634"/>
      <c r="D53" s="635"/>
      <c r="E53" s="567">
        <v>6.16</v>
      </c>
      <c r="F53" s="197">
        <v>5.05</v>
      </c>
      <c r="G53" s="102">
        <f t="shared" si="1"/>
        <v>-1.1100000000000003</v>
      </c>
      <c r="H53" s="647"/>
      <c r="I53" s="648"/>
      <c r="J53" s="648"/>
      <c r="K53" s="648"/>
      <c r="L53" s="649"/>
      <c r="M53" s="291"/>
      <c r="N53" s="292"/>
      <c r="O53" s="80" t="s">
        <v>90</v>
      </c>
    </row>
    <row r="54" spans="1:15" ht="63.75" customHeight="1" thickBot="1">
      <c r="A54" s="491" t="s">
        <v>91</v>
      </c>
      <c r="B54" s="633" t="str">
        <f t="shared" si="2"/>
        <v>★</v>
      </c>
      <c r="C54" s="634"/>
      <c r="D54" s="635"/>
      <c r="E54" s="197">
        <v>5.3</v>
      </c>
      <c r="F54" s="197">
        <v>5.17</v>
      </c>
      <c r="G54" s="102">
        <f t="shared" si="1"/>
        <v>-0.12999999999999989</v>
      </c>
      <c r="H54" s="650"/>
      <c r="I54" s="651"/>
      <c r="J54" s="651"/>
      <c r="K54" s="651"/>
      <c r="L54" s="652"/>
      <c r="M54" s="492"/>
      <c r="N54" s="493"/>
      <c r="O54" s="80" t="s">
        <v>91</v>
      </c>
    </row>
    <row r="55" spans="1:15" ht="92.4" customHeight="1" thickBot="1">
      <c r="A55" s="491" t="s">
        <v>92</v>
      </c>
      <c r="B55" s="633" t="str">
        <f t="shared" si="2"/>
        <v>☆</v>
      </c>
      <c r="C55" s="634"/>
      <c r="D55" s="635"/>
      <c r="E55" s="198">
        <v>2.0699999999999998</v>
      </c>
      <c r="F55" s="198">
        <v>2.46</v>
      </c>
      <c r="G55" s="102">
        <f t="shared" si="1"/>
        <v>0.39000000000000012</v>
      </c>
      <c r="H55" s="647"/>
      <c r="I55" s="648"/>
      <c r="J55" s="648"/>
      <c r="K55" s="648"/>
      <c r="L55" s="649"/>
      <c r="M55" s="291"/>
      <c r="N55" s="292"/>
      <c r="O55" s="80" t="s">
        <v>92</v>
      </c>
    </row>
    <row r="56" spans="1:15" ht="80.25" customHeight="1" thickBot="1">
      <c r="A56" s="491" t="s">
        <v>93</v>
      </c>
      <c r="B56" s="633" t="str">
        <f t="shared" si="2"/>
        <v>☆</v>
      </c>
      <c r="C56" s="634"/>
      <c r="D56" s="635"/>
      <c r="E56" s="197">
        <v>3.58</v>
      </c>
      <c r="F56" s="197">
        <v>3.96</v>
      </c>
      <c r="G56" s="102">
        <f t="shared" si="1"/>
        <v>0.37999999999999989</v>
      </c>
      <c r="H56" s="647"/>
      <c r="I56" s="648"/>
      <c r="J56" s="648"/>
      <c r="K56" s="648"/>
      <c r="L56" s="649"/>
      <c r="M56" s="291"/>
      <c r="N56" s="292"/>
      <c r="O56" s="80" t="s">
        <v>93</v>
      </c>
    </row>
    <row r="57" spans="1:15" ht="63.75" customHeight="1" thickBot="1">
      <c r="A57" s="491" t="s">
        <v>94</v>
      </c>
      <c r="B57" s="633" t="str">
        <f t="shared" si="2"/>
        <v>☆</v>
      </c>
      <c r="C57" s="634"/>
      <c r="D57" s="635"/>
      <c r="E57" s="197">
        <v>3.85</v>
      </c>
      <c r="F57" s="197">
        <v>5.22</v>
      </c>
      <c r="G57" s="102">
        <f t="shared" si="1"/>
        <v>1.3699999999999997</v>
      </c>
      <c r="H57" s="650"/>
      <c r="I57" s="651"/>
      <c r="J57" s="651"/>
      <c r="K57" s="651"/>
      <c r="L57" s="652"/>
      <c r="M57" s="492"/>
      <c r="N57" s="493"/>
      <c r="O57" s="80" t="s">
        <v>94</v>
      </c>
    </row>
    <row r="58" spans="1:15" ht="69.75" customHeight="1" thickBot="1">
      <c r="A58" s="491" t="s">
        <v>95</v>
      </c>
      <c r="B58" s="633" t="str">
        <f t="shared" si="2"/>
        <v>★</v>
      </c>
      <c r="C58" s="634"/>
      <c r="D58" s="635"/>
      <c r="E58" s="197">
        <v>4.43</v>
      </c>
      <c r="F58" s="197">
        <v>3.91</v>
      </c>
      <c r="G58" s="102">
        <f t="shared" si="1"/>
        <v>-0.51999999999999957</v>
      </c>
      <c r="H58" s="647"/>
      <c r="I58" s="648"/>
      <c r="J58" s="648"/>
      <c r="K58" s="648"/>
      <c r="L58" s="649"/>
      <c r="M58" s="291"/>
      <c r="N58" s="292"/>
      <c r="O58" s="80" t="s">
        <v>95</v>
      </c>
    </row>
    <row r="59" spans="1:15" ht="68.25" customHeight="1" thickBot="1">
      <c r="A59" s="491" t="s">
        <v>96</v>
      </c>
      <c r="B59" s="633" t="str">
        <f t="shared" si="2"/>
        <v>★</v>
      </c>
      <c r="C59" s="634"/>
      <c r="D59" s="635"/>
      <c r="E59" s="197">
        <v>3.82</v>
      </c>
      <c r="F59" s="198">
        <v>2.75</v>
      </c>
      <c r="G59" s="102">
        <f t="shared" si="1"/>
        <v>-1.0699999999999998</v>
      </c>
      <c r="H59" s="650"/>
      <c r="I59" s="651"/>
      <c r="J59" s="651"/>
      <c r="K59" s="651"/>
      <c r="L59" s="652"/>
      <c r="M59" s="492"/>
      <c r="N59" s="493"/>
      <c r="O59" s="80" t="s">
        <v>96</v>
      </c>
    </row>
    <row r="60" spans="1:15" ht="91.8" customHeight="1" thickBot="1">
      <c r="A60" s="491" t="s">
        <v>97</v>
      </c>
      <c r="B60" s="633" t="str">
        <f t="shared" si="2"/>
        <v>☆</v>
      </c>
      <c r="C60" s="634"/>
      <c r="D60" s="635"/>
      <c r="E60" s="197">
        <v>4.76</v>
      </c>
      <c r="F60" s="197">
        <v>5.19</v>
      </c>
      <c r="G60" s="102">
        <f t="shared" si="1"/>
        <v>0.4300000000000006</v>
      </c>
      <c r="H60" s="647"/>
      <c r="I60" s="648"/>
      <c r="J60" s="648"/>
      <c r="K60" s="648"/>
      <c r="L60" s="649"/>
      <c r="M60" s="291"/>
      <c r="N60" s="292"/>
      <c r="O60" s="80" t="s">
        <v>97</v>
      </c>
    </row>
    <row r="61" spans="1:15" ht="81" customHeight="1" thickBot="1">
      <c r="A61" s="491" t="s">
        <v>98</v>
      </c>
      <c r="B61" s="633" t="str">
        <f t="shared" si="2"/>
        <v>☆</v>
      </c>
      <c r="C61" s="634"/>
      <c r="D61" s="635"/>
      <c r="E61" s="198">
        <v>1.29</v>
      </c>
      <c r="F61" s="198">
        <v>2.14</v>
      </c>
      <c r="G61" s="102">
        <f t="shared" si="1"/>
        <v>0.85000000000000009</v>
      </c>
      <c r="H61" s="650"/>
      <c r="I61" s="651"/>
      <c r="J61" s="651"/>
      <c r="K61" s="651"/>
      <c r="L61" s="652"/>
      <c r="M61" s="492"/>
      <c r="N61" s="493"/>
      <c r="O61" s="80" t="s">
        <v>98</v>
      </c>
    </row>
    <row r="62" spans="1:15" ht="75.599999999999994" customHeight="1" thickBot="1">
      <c r="A62" s="491" t="s">
        <v>99</v>
      </c>
      <c r="B62" s="633" t="str">
        <f t="shared" si="2"/>
        <v>☆☆</v>
      </c>
      <c r="C62" s="634"/>
      <c r="D62" s="635"/>
      <c r="E62" s="567">
        <v>6.34</v>
      </c>
      <c r="F62" s="567">
        <v>8.5299999999999994</v>
      </c>
      <c r="G62" s="102">
        <f t="shared" si="1"/>
        <v>2.1899999999999995</v>
      </c>
      <c r="H62" s="656"/>
      <c r="I62" s="657"/>
      <c r="J62" s="657"/>
      <c r="K62" s="657"/>
      <c r="L62" s="658"/>
      <c r="M62" s="291"/>
      <c r="N62" s="292"/>
      <c r="O62" s="80" t="s">
        <v>99</v>
      </c>
    </row>
    <row r="63" spans="1:15" ht="87" customHeight="1" thickBot="1">
      <c r="A63" s="491" t="s">
        <v>100</v>
      </c>
      <c r="B63" s="633" t="str">
        <f t="shared" si="2"/>
        <v>★</v>
      </c>
      <c r="C63" s="634"/>
      <c r="D63" s="635"/>
      <c r="E63" s="197">
        <v>3.78</v>
      </c>
      <c r="F63" s="197">
        <v>3.74</v>
      </c>
      <c r="G63" s="102">
        <f t="shared" si="1"/>
        <v>-3.9999999999999591E-2</v>
      </c>
      <c r="H63" s="650"/>
      <c r="I63" s="651"/>
      <c r="J63" s="651"/>
      <c r="K63" s="651"/>
      <c r="L63" s="652"/>
      <c r="M63" s="492"/>
      <c r="N63" s="493"/>
      <c r="O63" s="80" t="s">
        <v>100</v>
      </c>
    </row>
    <row r="64" spans="1:15" ht="69" customHeight="1" thickBot="1">
      <c r="A64" s="491" t="s">
        <v>101</v>
      </c>
      <c r="B64" s="633" t="str">
        <f t="shared" si="2"/>
        <v>☆</v>
      </c>
      <c r="C64" s="634"/>
      <c r="D64" s="635"/>
      <c r="E64" s="567">
        <v>6.02</v>
      </c>
      <c r="F64" s="567">
        <v>6.61</v>
      </c>
      <c r="G64" s="102">
        <f t="shared" si="1"/>
        <v>0.59000000000000075</v>
      </c>
      <c r="H64" s="653" t="s">
        <v>370</v>
      </c>
      <c r="I64" s="654"/>
      <c r="J64" s="654"/>
      <c r="K64" s="654"/>
      <c r="L64" s="655"/>
      <c r="M64" s="578" t="s">
        <v>371</v>
      </c>
      <c r="N64" s="577">
        <v>44495</v>
      </c>
      <c r="O64" s="80" t="s">
        <v>101</v>
      </c>
    </row>
    <row r="65" spans="1:16" ht="80.25" customHeight="1" thickBot="1">
      <c r="A65" s="491" t="s">
        <v>102</v>
      </c>
      <c r="B65" s="633" t="str">
        <f t="shared" si="2"/>
        <v>☆</v>
      </c>
      <c r="C65" s="634"/>
      <c r="D65" s="635"/>
      <c r="E65" s="567">
        <v>7.12</v>
      </c>
      <c r="F65" s="567">
        <v>7.36</v>
      </c>
      <c r="G65" s="102">
        <f t="shared" si="1"/>
        <v>0.24000000000000021</v>
      </c>
      <c r="H65" s="647"/>
      <c r="I65" s="648"/>
      <c r="J65" s="648"/>
      <c r="K65" s="648"/>
      <c r="L65" s="649"/>
      <c r="M65" s="259"/>
      <c r="N65" s="292"/>
      <c r="O65" s="80" t="s">
        <v>102</v>
      </c>
    </row>
    <row r="66" spans="1:16" ht="88.5" customHeight="1" thickBot="1">
      <c r="A66" s="491" t="s">
        <v>103</v>
      </c>
      <c r="B66" s="633" t="str">
        <f t="shared" si="2"/>
        <v>★</v>
      </c>
      <c r="C66" s="634"/>
      <c r="D66" s="635"/>
      <c r="E66" s="567">
        <v>6.56</v>
      </c>
      <c r="F66" s="197">
        <v>5.25</v>
      </c>
      <c r="G66" s="102">
        <f t="shared" si="1"/>
        <v>-1.3099999999999996</v>
      </c>
      <c r="H66" s="650"/>
      <c r="I66" s="651"/>
      <c r="J66" s="651"/>
      <c r="K66" s="651"/>
      <c r="L66" s="652"/>
      <c r="M66" s="492"/>
      <c r="N66" s="493"/>
      <c r="O66" s="80" t="s">
        <v>103</v>
      </c>
    </row>
    <row r="67" spans="1:16" ht="78.75" customHeight="1" thickBot="1">
      <c r="A67" s="491" t="s">
        <v>104</v>
      </c>
      <c r="B67" s="633" t="str">
        <f t="shared" si="2"/>
        <v>★</v>
      </c>
      <c r="C67" s="634"/>
      <c r="D67" s="635"/>
      <c r="E67" s="197">
        <v>5.39</v>
      </c>
      <c r="F67" s="197">
        <v>4.72</v>
      </c>
      <c r="G67" s="102">
        <f t="shared" si="1"/>
        <v>-0.66999999999999993</v>
      </c>
      <c r="H67" s="647"/>
      <c r="I67" s="648"/>
      <c r="J67" s="648"/>
      <c r="K67" s="648"/>
      <c r="L67" s="649"/>
      <c r="M67" s="291"/>
      <c r="N67" s="292"/>
      <c r="O67" s="80" t="s">
        <v>104</v>
      </c>
    </row>
    <row r="68" spans="1:16" ht="63" customHeight="1" thickBot="1">
      <c r="A68" s="499" t="s">
        <v>105</v>
      </c>
      <c r="B68" s="633" t="str">
        <f t="shared" si="2"/>
        <v>☆</v>
      </c>
      <c r="C68" s="634"/>
      <c r="D68" s="635"/>
      <c r="E68" s="197">
        <v>3.85</v>
      </c>
      <c r="F68" s="197">
        <v>4.13</v>
      </c>
      <c r="G68" s="102">
        <f t="shared" si="1"/>
        <v>0.2799999999999998</v>
      </c>
      <c r="H68" s="650"/>
      <c r="I68" s="651"/>
      <c r="J68" s="651"/>
      <c r="K68" s="651"/>
      <c r="L68" s="652"/>
      <c r="M68" s="492"/>
      <c r="N68" s="493"/>
      <c r="O68" s="80" t="s">
        <v>105</v>
      </c>
    </row>
    <row r="69" spans="1:16" ht="72.75" customHeight="1" thickBot="1">
      <c r="A69" s="494" t="s">
        <v>106</v>
      </c>
      <c r="B69" s="633" t="str">
        <f t="shared" si="2"/>
        <v>☆</v>
      </c>
      <c r="C69" s="634"/>
      <c r="D69" s="635"/>
      <c r="E69" s="326">
        <v>0.79</v>
      </c>
      <c r="F69" s="326">
        <v>1.26</v>
      </c>
      <c r="G69" s="102">
        <f t="shared" si="1"/>
        <v>0.47</v>
      </c>
      <c r="H69" s="650"/>
      <c r="I69" s="651"/>
      <c r="J69" s="651"/>
      <c r="K69" s="651"/>
      <c r="L69" s="652"/>
      <c r="M69" s="492"/>
      <c r="N69" s="493"/>
      <c r="O69" s="80" t="s">
        <v>106</v>
      </c>
    </row>
    <row r="70" spans="1:16" ht="58.5" customHeight="1" thickBot="1">
      <c r="A70" s="502" t="s">
        <v>107</v>
      </c>
      <c r="B70" s="633" t="str">
        <f t="shared" si="2"/>
        <v>☆</v>
      </c>
      <c r="C70" s="634"/>
      <c r="D70" s="635"/>
      <c r="E70" s="197">
        <v>3.32</v>
      </c>
      <c r="F70" s="197">
        <v>3.83</v>
      </c>
      <c r="G70" s="287">
        <f t="shared" si="1"/>
        <v>0.51000000000000023</v>
      </c>
      <c r="H70" s="636"/>
      <c r="I70" s="636"/>
      <c r="J70" s="636"/>
      <c r="K70" s="636"/>
      <c r="L70" s="637"/>
      <c r="M70" s="503"/>
      <c r="N70" s="504"/>
    </row>
    <row r="71" spans="1:16" ht="42.75" customHeight="1" thickBot="1">
      <c r="A71" s="505"/>
      <c r="B71" s="505"/>
      <c r="C71" s="505"/>
      <c r="D71" s="505"/>
      <c r="E71" s="638"/>
      <c r="F71" s="638"/>
      <c r="G71" s="638"/>
      <c r="H71" s="638"/>
      <c r="I71" s="638"/>
      <c r="J71" s="638"/>
      <c r="K71" s="638"/>
      <c r="L71" s="638"/>
      <c r="M71" s="80">
        <f>COUNTIF(E23:E69,"&gt;=10")</f>
        <v>0</v>
      </c>
      <c r="N71" s="80">
        <f>COUNTIF(F23:F69,"&gt;=10")</f>
        <v>0</v>
      </c>
      <c r="O71" s="80" t="s">
        <v>30</v>
      </c>
    </row>
    <row r="72" spans="1:16" ht="36.75" customHeight="1" thickBot="1">
      <c r="A72" s="103" t="s">
        <v>22</v>
      </c>
      <c r="B72" s="104"/>
      <c r="C72" s="176"/>
      <c r="D72" s="176"/>
      <c r="E72" s="639" t="s">
        <v>257</v>
      </c>
      <c r="F72" s="639"/>
      <c r="G72" s="639"/>
      <c r="H72" s="640" t="s">
        <v>209</v>
      </c>
      <c r="I72" s="641"/>
      <c r="J72" s="104"/>
      <c r="K72" s="105"/>
      <c r="L72" s="105"/>
      <c r="M72" s="106"/>
      <c r="N72" s="107"/>
    </row>
    <row r="73" spans="1:16" ht="36.75" customHeight="1" thickBot="1">
      <c r="A73" s="108"/>
      <c r="B73" s="506"/>
      <c r="C73" s="642" t="s">
        <v>108</v>
      </c>
      <c r="D73" s="643"/>
      <c r="E73" s="643"/>
      <c r="F73" s="644"/>
      <c r="G73" s="109">
        <f>+F70</f>
        <v>3.83</v>
      </c>
      <c r="H73" s="110" t="s">
        <v>109</v>
      </c>
      <c r="I73" s="645">
        <f>+G70</f>
        <v>0.51000000000000023</v>
      </c>
      <c r="J73" s="646"/>
      <c r="K73" s="507"/>
      <c r="L73" s="507"/>
      <c r="M73" s="508"/>
      <c r="N73" s="111"/>
    </row>
    <row r="74" spans="1:16" ht="36.75" customHeight="1" thickBot="1">
      <c r="A74" s="108"/>
      <c r="B74" s="506"/>
      <c r="C74" s="603" t="s">
        <v>110</v>
      </c>
      <c r="D74" s="604"/>
      <c r="E74" s="604"/>
      <c r="F74" s="605"/>
      <c r="G74" s="112">
        <f>+F35</f>
        <v>4.63</v>
      </c>
      <c r="H74" s="113" t="s">
        <v>109</v>
      </c>
      <c r="I74" s="606">
        <f>+G35</f>
        <v>0.83999999999999986</v>
      </c>
      <c r="J74" s="607"/>
      <c r="K74" s="507"/>
      <c r="L74" s="507"/>
      <c r="M74" s="508"/>
      <c r="N74" s="111"/>
    </row>
    <row r="75" spans="1:16" ht="36.75" customHeight="1" thickBot="1">
      <c r="A75" s="108"/>
      <c r="B75" s="506"/>
      <c r="C75" s="608" t="s">
        <v>111</v>
      </c>
      <c r="D75" s="609"/>
      <c r="E75" s="609"/>
      <c r="F75" s="114" t="str">
        <f>VLOOKUP(G75,F:P,10,0)</f>
        <v>福岡県</v>
      </c>
      <c r="G75" s="115">
        <f>MAX(F23:F70)</f>
        <v>8.5299999999999994</v>
      </c>
      <c r="H75" s="610" t="s">
        <v>112</v>
      </c>
      <c r="I75" s="611"/>
      <c r="J75" s="611"/>
      <c r="K75" s="116">
        <f>+N71</f>
        <v>0</v>
      </c>
      <c r="L75" s="117" t="s">
        <v>113</v>
      </c>
      <c r="M75" s="118">
        <f>N71-M71</f>
        <v>0</v>
      </c>
      <c r="N75" s="111"/>
    </row>
    <row r="76" spans="1:16" ht="36.75" customHeight="1" thickBot="1">
      <c r="A76" s="119"/>
      <c r="B76" s="120"/>
      <c r="C76" s="120"/>
      <c r="D76" s="120"/>
      <c r="E76" s="120"/>
      <c r="F76" s="120"/>
      <c r="G76" s="120"/>
      <c r="H76" s="120"/>
      <c r="I76" s="120"/>
      <c r="J76" s="120"/>
      <c r="K76" s="121"/>
      <c r="L76" s="121"/>
      <c r="M76" s="122"/>
      <c r="N76" s="123"/>
    </row>
    <row r="77" spans="1:16" ht="30.75" customHeight="1">
      <c r="A77" s="158"/>
      <c r="B77" s="158"/>
      <c r="C77" s="158"/>
      <c r="D77" s="158"/>
      <c r="E77" s="158"/>
      <c r="F77" s="158"/>
      <c r="G77" s="158"/>
      <c r="H77" s="158"/>
      <c r="I77" s="158"/>
      <c r="J77" s="158"/>
      <c r="K77" s="509"/>
      <c r="L77" s="509"/>
      <c r="M77" s="510"/>
      <c r="N77" s="511"/>
    </row>
    <row r="78" spans="1:16" ht="30.75" customHeight="1" thickBot="1">
      <c r="A78" s="512"/>
      <c r="B78" s="512"/>
      <c r="C78" s="512"/>
      <c r="D78" s="512"/>
      <c r="E78" s="512"/>
      <c r="F78" s="512"/>
      <c r="G78" s="512"/>
      <c r="H78" s="512"/>
      <c r="I78" s="512"/>
      <c r="J78" s="512"/>
      <c r="K78" s="513"/>
      <c r="L78" s="513"/>
      <c r="M78" s="514"/>
      <c r="N78" s="512"/>
    </row>
    <row r="79" spans="1:16" ht="24.75" customHeight="1" thickTop="1">
      <c r="A79" s="612">
        <v>1</v>
      </c>
      <c r="B79" s="615" t="s">
        <v>252</v>
      </c>
      <c r="C79" s="616"/>
      <c r="D79" s="616"/>
      <c r="E79" s="616"/>
      <c r="F79" s="617"/>
      <c r="G79" s="624" t="s">
        <v>234</v>
      </c>
      <c r="H79" s="625"/>
      <c r="I79" s="625"/>
      <c r="J79" s="625"/>
      <c r="K79" s="625"/>
      <c r="L79" s="625"/>
      <c r="M79" s="625"/>
      <c r="N79" s="626"/>
    </row>
    <row r="80" spans="1:16" ht="24.75" customHeight="1">
      <c r="A80" s="613"/>
      <c r="B80" s="618"/>
      <c r="C80" s="619"/>
      <c r="D80" s="619"/>
      <c r="E80" s="619"/>
      <c r="F80" s="620"/>
      <c r="G80" s="627"/>
      <c r="H80" s="628"/>
      <c r="I80" s="628"/>
      <c r="J80" s="628"/>
      <c r="K80" s="628"/>
      <c r="L80" s="628"/>
      <c r="M80" s="628"/>
      <c r="N80" s="629"/>
      <c r="O80" s="515" t="s">
        <v>30</v>
      </c>
      <c r="P80" s="515"/>
    </row>
    <row r="81" spans="1:16" ht="24.75" customHeight="1">
      <c r="A81" s="613"/>
      <c r="B81" s="618"/>
      <c r="C81" s="619"/>
      <c r="D81" s="619"/>
      <c r="E81" s="619"/>
      <c r="F81" s="620"/>
      <c r="G81" s="627"/>
      <c r="H81" s="628"/>
      <c r="I81" s="628"/>
      <c r="J81" s="628"/>
      <c r="K81" s="628"/>
      <c r="L81" s="628"/>
      <c r="M81" s="628"/>
      <c r="N81" s="629"/>
      <c r="O81" s="515" t="s">
        <v>22</v>
      </c>
      <c r="P81" s="515" t="s">
        <v>114</v>
      </c>
    </row>
    <row r="82" spans="1:16" ht="24.75" customHeight="1">
      <c r="A82" s="613"/>
      <c r="B82" s="618"/>
      <c r="C82" s="619"/>
      <c r="D82" s="619"/>
      <c r="E82" s="619"/>
      <c r="F82" s="620"/>
      <c r="G82" s="627"/>
      <c r="H82" s="628"/>
      <c r="I82" s="628"/>
      <c r="J82" s="628"/>
      <c r="K82" s="628"/>
      <c r="L82" s="628"/>
      <c r="M82" s="628"/>
      <c r="N82" s="629"/>
      <c r="O82" s="516"/>
      <c r="P82" s="515"/>
    </row>
    <row r="83" spans="1:16" ht="24.75" customHeight="1" thickBot="1">
      <c r="A83" s="614"/>
      <c r="B83" s="621"/>
      <c r="C83" s="622"/>
      <c r="D83" s="622"/>
      <c r="E83" s="622"/>
      <c r="F83" s="623"/>
      <c r="G83" s="630"/>
      <c r="H83" s="631"/>
      <c r="I83" s="631"/>
      <c r="J83" s="631"/>
      <c r="K83" s="631"/>
      <c r="L83" s="631"/>
      <c r="M83" s="631"/>
      <c r="N83" s="632"/>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A17:C17"/>
    <mergeCell ref="F17:G17"/>
    <mergeCell ref="A18:C18"/>
    <mergeCell ref="F18:G18"/>
    <mergeCell ref="A19:G19"/>
    <mergeCell ref="B21:C21"/>
    <mergeCell ref="E21:F21"/>
    <mergeCell ref="B25:D25"/>
    <mergeCell ref="H25:L25"/>
    <mergeCell ref="B26:D26"/>
    <mergeCell ref="H26:L26"/>
    <mergeCell ref="B27:D27"/>
    <mergeCell ref="H27:L27"/>
    <mergeCell ref="H21:L21"/>
    <mergeCell ref="B22:D22"/>
    <mergeCell ref="H22:L22"/>
    <mergeCell ref="B23:D23"/>
    <mergeCell ref="H23:L23"/>
    <mergeCell ref="B24:D24"/>
    <mergeCell ref="H24:L24"/>
    <mergeCell ref="B31:D31"/>
    <mergeCell ref="H31:L31"/>
    <mergeCell ref="B32:D32"/>
    <mergeCell ref="H32:L32"/>
    <mergeCell ref="B33:D33"/>
    <mergeCell ref="H33:L33"/>
    <mergeCell ref="B28:D28"/>
    <mergeCell ref="H28:L28"/>
    <mergeCell ref="B29:D29"/>
    <mergeCell ref="H29:L29"/>
    <mergeCell ref="B30:D30"/>
    <mergeCell ref="H30:L30"/>
    <mergeCell ref="B37:D37"/>
    <mergeCell ref="H37:L37"/>
    <mergeCell ref="B38:D38"/>
    <mergeCell ref="H38:L38"/>
    <mergeCell ref="B39:D39"/>
    <mergeCell ref="H39:L39"/>
    <mergeCell ref="B34:D34"/>
    <mergeCell ref="H34:L34"/>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H57:L57"/>
    <mergeCell ref="B52:D52"/>
    <mergeCell ref="H52:L52"/>
    <mergeCell ref="B53:D53"/>
    <mergeCell ref="H53:L53"/>
    <mergeCell ref="B54:D54"/>
    <mergeCell ref="H54:L54"/>
    <mergeCell ref="B61:D61"/>
    <mergeCell ref="H61:L61"/>
    <mergeCell ref="B62:D62"/>
    <mergeCell ref="H62:L62"/>
    <mergeCell ref="B63:D63"/>
    <mergeCell ref="H63:L63"/>
    <mergeCell ref="B58:D58"/>
    <mergeCell ref="H58:L58"/>
    <mergeCell ref="B59:D59"/>
    <mergeCell ref="H59:L59"/>
    <mergeCell ref="B60:D60"/>
    <mergeCell ref="H60:L60"/>
    <mergeCell ref="B67:D67"/>
    <mergeCell ref="H67:L67"/>
    <mergeCell ref="B68:D68"/>
    <mergeCell ref="H68:L68"/>
    <mergeCell ref="B69:D69"/>
    <mergeCell ref="H69:L69"/>
    <mergeCell ref="B64:D64"/>
    <mergeCell ref="H64:L64"/>
    <mergeCell ref="B65:D65"/>
    <mergeCell ref="H65:L65"/>
    <mergeCell ref="B66:D66"/>
    <mergeCell ref="H66:L66"/>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s>
  <phoneticPr fontId="109"/>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0497-BFA1-451C-99B4-4557078FFB9D}">
  <dimension ref="A1:W55"/>
  <sheetViews>
    <sheetView view="pageBreakPreview" zoomScaleNormal="100" zoomScaleSheetLayoutView="100" workbookViewId="0">
      <selection activeCell="P14" sqref="P14"/>
    </sheetView>
  </sheetViews>
  <sheetFormatPr defaultRowHeight="13.2"/>
  <cols>
    <col min="1" max="1" width="8.88671875" style="205"/>
    <col min="2" max="2" width="36.109375" style="205" customWidth="1"/>
    <col min="3" max="3" width="13" style="205" customWidth="1"/>
    <col min="4" max="4" width="18.88671875" style="906" customWidth="1"/>
    <col min="5" max="5" width="16" style="205" customWidth="1"/>
    <col min="6" max="6" width="3" style="205" customWidth="1"/>
    <col min="7" max="7" width="22.5546875" style="205" customWidth="1"/>
    <col min="8" max="8" width="15.44140625" style="205" customWidth="1"/>
    <col min="9" max="9" width="14.6640625" style="205" customWidth="1"/>
    <col min="10" max="10" width="3.33203125" style="205" customWidth="1"/>
    <col min="11" max="11" width="3.88671875" style="205" customWidth="1"/>
    <col min="12" max="16384" width="8.88671875" style="205"/>
  </cols>
  <sheetData>
    <row r="1" spans="1:23" ht="13.8" thickBot="1">
      <c r="A1" s="838"/>
      <c r="B1" s="838"/>
      <c r="C1" s="838"/>
      <c r="D1" s="839"/>
      <c r="E1" s="838"/>
      <c r="F1" s="838"/>
      <c r="G1" s="838"/>
      <c r="H1" s="838"/>
      <c r="I1" s="838"/>
      <c r="J1" s="838"/>
      <c r="K1" s="838"/>
      <c r="L1" s="838"/>
      <c r="M1" s="838"/>
      <c r="N1" s="838"/>
      <c r="O1" s="838"/>
      <c r="P1" s="838"/>
      <c r="Q1" s="838"/>
      <c r="R1" s="838"/>
      <c r="S1" s="838"/>
      <c r="T1" s="838"/>
      <c r="U1" s="838"/>
      <c r="V1" s="838"/>
      <c r="W1" s="838"/>
    </row>
    <row r="2" spans="1:23" ht="24" thickBot="1">
      <c r="A2" s="838"/>
      <c r="B2" s="840" t="s">
        <v>463</v>
      </c>
      <c r="C2" s="841"/>
      <c r="D2" s="842"/>
      <c r="E2" s="843" t="s">
        <v>464</v>
      </c>
      <c r="F2" s="838"/>
      <c r="G2" s="838"/>
      <c r="H2" s="838"/>
      <c r="I2" s="838"/>
      <c r="J2" s="838"/>
      <c r="K2" s="838"/>
      <c r="L2" s="838"/>
      <c r="M2" s="838"/>
      <c r="N2" s="838"/>
      <c r="O2" s="838"/>
      <c r="P2" s="838"/>
      <c r="Q2" s="838"/>
      <c r="R2" s="838"/>
      <c r="S2" s="838"/>
      <c r="T2" s="838"/>
      <c r="U2" s="838"/>
      <c r="V2" s="838"/>
      <c r="W2" s="838"/>
    </row>
    <row r="3" spans="1:23" ht="13.8" thickBot="1">
      <c r="A3" s="838"/>
      <c r="B3" s="844"/>
      <c r="C3" s="844"/>
      <c r="D3" s="844"/>
      <c r="E3" s="845"/>
      <c r="F3" s="845"/>
      <c r="G3" s="845"/>
      <c r="H3" s="845"/>
      <c r="I3" s="845"/>
      <c r="J3" s="845"/>
      <c r="K3" s="845"/>
      <c r="L3" s="838"/>
      <c r="M3" s="838"/>
      <c r="N3" s="838"/>
      <c r="O3" s="838"/>
      <c r="P3" s="838"/>
      <c r="Q3" s="838"/>
      <c r="R3" s="838"/>
      <c r="S3" s="838"/>
      <c r="T3" s="838"/>
      <c r="U3" s="838"/>
      <c r="V3" s="838"/>
      <c r="W3" s="838"/>
    </row>
    <row r="4" spans="1:23" ht="16.8" thickTop="1">
      <c r="A4" s="838"/>
      <c r="B4" s="846" t="s">
        <v>465</v>
      </c>
      <c r="C4" s="847"/>
      <c r="D4" s="848"/>
      <c r="E4" s="849"/>
      <c r="F4" s="849"/>
      <c r="G4" s="850"/>
      <c r="H4" s="838"/>
      <c r="I4" s="838"/>
      <c r="J4" s="838"/>
      <c r="K4" s="838"/>
    </row>
    <row r="5" spans="1:23">
      <c r="A5" s="838"/>
      <c r="B5" s="851"/>
      <c r="C5" s="838"/>
      <c r="D5" s="839"/>
      <c r="E5" s="838"/>
      <c r="F5" s="838"/>
      <c r="G5" s="852"/>
      <c r="H5" s="838"/>
      <c r="I5" s="838"/>
      <c r="J5" s="838"/>
      <c r="K5" s="838"/>
    </row>
    <row r="6" spans="1:23">
      <c r="A6" s="838"/>
      <c r="B6" s="853" t="s">
        <v>466</v>
      </c>
      <c r="C6" s="854"/>
      <c r="D6" s="855"/>
      <c r="E6" s="854"/>
      <c r="F6" s="854"/>
      <c r="G6" s="856"/>
      <c r="H6" s="838"/>
      <c r="I6" s="838"/>
      <c r="J6" s="838"/>
      <c r="K6" s="838"/>
    </row>
    <row r="7" spans="1:23">
      <c r="A7" s="838"/>
      <c r="B7" s="857" t="s">
        <v>467</v>
      </c>
      <c r="C7" s="854"/>
      <c r="D7" s="855"/>
      <c r="E7" s="854"/>
      <c r="F7" s="854"/>
      <c r="G7" s="856"/>
      <c r="H7" s="838"/>
      <c r="I7" s="838"/>
      <c r="J7" s="838"/>
      <c r="K7" s="838"/>
    </row>
    <row r="8" spans="1:23">
      <c r="A8" s="838"/>
      <c r="B8" s="858" t="s">
        <v>468</v>
      </c>
      <c r="C8" s="854"/>
      <c r="D8" s="855"/>
      <c r="E8" s="854"/>
      <c r="F8" s="854"/>
      <c r="G8" s="856"/>
      <c r="H8" s="838"/>
      <c r="I8" s="838"/>
      <c r="J8" s="838"/>
      <c r="K8" s="838"/>
    </row>
    <row r="9" spans="1:23" ht="13.8" thickBot="1">
      <c r="A9" s="838"/>
      <c r="B9" s="859"/>
      <c r="C9" s="860"/>
      <c r="D9" s="861"/>
      <c r="E9" s="860"/>
      <c r="F9" s="860"/>
      <c r="G9" s="862"/>
      <c r="H9" s="838"/>
      <c r="I9" s="838"/>
      <c r="J9" s="838"/>
      <c r="K9" s="838"/>
    </row>
    <row r="10" spans="1:23" ht="13.8" thickTop="1">
      <c r="A10" s="838"/>
      <c r="B10" s="863"/>
      <c r="C10" s="849"/>
      <c r="D10" s="848"/>
      <c r="E10" s="849"/>
      <c r="F10" s="849"/>
      <c r="G10" s="864"/>
      <c r="H10" s="838"/>
      <c r="I10" s="838"/>
      <c r="J10" s="838"/>
      <c r="K10" s="838"/>
    </row>
    <row r="11" spans="1:23">
      <c r="A11" s="838"/>
      <c r="B11" s="865" t="s">
        <v>469</v>
      </c>
      <c r="C11" s="838"/>
      <c r="D11" s="839"/>
      <c r="E11" s="838"/>
      <c r="F11" s="838"/>
      <c r="G11" s="866"/>
      <c r="H11" s="838"/>
      <c r="I11" s="838"/>
      <c r="J11" s="838"/>
      <c r="K11" s="838"/>
    </row>
    <row r="12" spans="1:23" ht="14.4">
      <c r="A12" s="838"/>
      <c r="B12" s="867" t="s">
        <v>470</v>
      </c>
      <c r="C12" s="838"/>
      <c r="D12" s="839"/>
      <c r="E12" s="838"/>
      <c r="F12" s="838"/>
      <c r="G12" s="866"/>
      <c r="H12" s="838"/>
      <c r="I12" s="838"/>
      <c r="J12" s="838"/>
      <c r="K12" s="838"/>
    </row>
    <row r="13" spans="1:23">
      <c r="A13" s="838"/>
      <c r="B13" s="867" t="s">
        <v>471</v>
      </c>
      <c r="C13" s="838"/>
      <c r="D13" s="839"/>
      <c r="E13" s="838"/>
      <c r="F13" s="838"/>
      <c r="G13" s="866"/>
      <c r="H13" s="838"/>
      <c r="I13" s="838"/>
      <c r="J13" s="838"/>
      <c r="K13" s="838"/>
    </row>
    <row r="14" spans="1:23">
      <c r="A14" s="838"/>
      <c r="B14" s="867" t="s">
        <v>472</v>
      </c>
      <c r="C14" s="838"/>
      <c r="D14" s="839"/>
      <c r="E14" s="838"/>
      <c r="F14" s="838"/>
      <c r="G14" s="866"/>
      <c r="H14" s="838"/>
      <c r="I14" s="838"/>
      <c r="J14" s="838"/>
      <c r="K14" s="838"/>
    </row>
    <row r="15" spans="1:23">
      <c r="A15" s="838"/>
      <c r="B15" s="865"/>
      <c r="C15" s="838"/>
      <c r="D15" s="839"/>
      <c r="E15" s="838"/>
      <c r="F15" s="838"/>
      <c r="G15" s="866"/>
      <c r="H15" s="838"/>
      <c r="I15" s="838"/>
      <c r="J15" s="838"/>
      <c r="K15" s="838"/>
    </row>
    <row r="16" spans="1:23" ht="16.2">
      <c r="A16" s="838"/>
      <c r="B16" s="868" t="s">
        <v>473</v>
      </c>
      <c r="C16" s="838"/>
      <c r="D16" s="839"/>
      <c r="E16" s="838"/>
      <c r="F16" s="838"/>
      <c r="G16" s="866"/>
      <c r="H16" s="838"/>
      <c r="I16" s="838"/>
      <c r="J16" s="838"/>
      <c r="K16" s="838"/>
    </row>
    <row r="17" spans="1:11" ht="13.8" thickBot="1">
      <c r="A17" s="838"/>
      <c r="B17" s="869"/>
      <c r="C17" s="870"/>
      <c r="D17" s="871"/>
      <c r="E17" s="870"/>
      <c r="F17" s="870"/>
      <c r="G17" s="872"/>
      <c r="H17" s="838"/>
      <c r="I17" s="838"/>
      <c r="J17" s="838"/>
      <c r="K17" s="838"/>
    </row>
    <row r="18" spans="1:11">
      <c r="A18" s="838"/>
      <c r="B18" s="838"/>
      <c r="C18" s="838"/>
      <c r="D18" s="839"/>
      <c r="E18" s="838"/>
      <c r="F18" s="838"/>
      <c r="G18" s="838"/>
      <c r="H18" s="838"/>
      <c r="I18" s="838"/>
      <c r="J18" s="838"/>
      <c r="K18" s="838"/>
    </row>
    <row r="19" spans="1:11">
      <c r="C19" s="838"/>
      <c r="D19" s="839"/>
      <c r="E19" s="838"/>
      <c r="F19" s="838"/>
      <c r="G19" s="838"/>
      <c r="H19" s="838"/>
      <c r="I19" s="838"/>
      <c r="J19" s="838"/>
      <c r="K19" s="838"/>
    </row>
    <row r="20" spans="1:11">
      <c r="A20" s="838"/>
      <c r="B20" s="838"/>
      <c r="C20" s="838"/>
      <c r="D20" s="839"/>
      <c r="E20" s="838"/>
      <c r="F20" s="838"/>
      <c r="G20" s="838"/>
      <c r="H20" s="838"/>
      <c r="I20" s="838"/>
      <c r="J20" s="838"/>
      <c r="K20" s="838"/>
    </row>
    <row r="21" spans="1:11">
      <c r="A21" s="838"/>
      <c r="B21" s="838"/>
      <c r="C21" s="838"/>
      <c r="D21" s="839"/>
      <c r="E21" s="838"/>
      <c r="F21" s="838"/>
      <c r="G21" s="838"/>
      <c r="H21" s="838"/>
      <c r="I21" s="838"/>
      <c r="J21" s="838"/>
      <c r="K21" s="838"/>
    </row>
    <row r="22" spans="1:11">
      <c r="A22" s="838"/>
      <c r="B22" s="838" t="s">
        <v>30</v>
      </c>
      <c r="C22" s="838" t="s">
        <v>22</v>
      </c>
      <c r="D22" s="839" t="s">
        <v>22</v>
      </c>
      <c r="E22" s="838"/>
      <c r="F22" s="838"/>
      <c r="G22" s="838" t="s">
        <v>22</v>
      </c>
      <c r="H22" s="838"/>
      <c r="I22" s="838"/>
      <c r="J22" s="838"/>
      <c r="K22" s="838"/>
    </row>
    <row r="23" spans="1:11">
      <c r="A23" s="838"/>
      <c r="B23" s="838"/>
      <c r="C23" s="838"/>
      <c r="D23" s="839"/>
      <c r="E23" s="838"/>
      <c r="F23" s="838"/>
      <c r="G23" s="838"/>
      <c r="H23" s="838"/>
      <c r="I23" s="838"/>
      <c r="J23" s="838"/>
      <c r="K23" s="838"/>
    </row>
    <row r="24" spans="1:11" ht="13.8" thickBot="1">
      <c r="A24" s="838"/>
      <c r="B24" s="838"/>
      <c r="C24" s="838"/>
      <c r="D24" s="839"/>
      <c r="E24" s="838"/>
      <c r="F24" s="838"/>
      <c r="G24" s="838"/>
      <c r="H24" s="838"/>
      <c r="I24" s="838"/>
      <c r="J24" s="838"/>
      <c r="K24" s="838"/>
    </row>
    <row r="25" spans="1:11" ht="13.8" thickBot="1">
      <c r="A25" s="838"/>
      <c r="B25" s="838"/>
      <c r="C25" s="838"/>
      <c r="D25" s="839"/>
      <c r="E25" s="838"/>
      <c r="F25" s="838"/>
      <c r="G25" s="873" t="s">
        <v>474</v>
      </c>
      <c r="H25" s="874" t="s">
        <v>475</v>
      </c>
      <c r="I25" s="875" t="s">
        <v>476</v>
      </c>
      <c r="J25" s="838"/>
      <c r="K25" s="838"/>
    </row>
    <row r="26" spans="1:11" ht="26.4">
      <c r="A26" s="838"/>
      <c r="B26" s="838"/>
      <c r="C26" s="838"/>
      <c r="D26" s="839"/>
      <c r="E26" s="876" t="s">
        <v>477</v>
      </c>
      <c r="F26" s="839"/>
      <c r="G26" s="877" t="s">
        <v>478</v>
      </c>
      <c r="H26" s="878" t="s">
        <v>479</v>
      </c>
      <c r="I26" s="879" t="s">
        <v>480</v>
      </c>
      <c r="J26" s="838"/>
      <c r="K26" s="838"/>
    </row>
    <row r="27" spans="1:11" ht="26.4">
      <c r="A27" s="838"/>
      <c r="B27" s="838"/>
      <c r="C27" s="838"/>
      <c r="D27" s="839"/>
      <c r="E27" s="880" t="s">
        <v>481</v>
      </c>
      <c r="F27" s="839"/>
      <c r="G27" s="877" t="s">
        <v>482</v>
      </c>
      <c r="H27" s="881" t="s">
        <v>483</v>
      </c>
      <c r="I27" s="879" t="s">
        <v>484</v>
      </c>
      <c r="J27" s="838"/>
      <c r="K27" s="838"/>
    </row>
    <row r="28" spans="1:11">
      <c r="A28" s="838"/>
      <c r="B28" s="838"/>
      <c r="C28" s="838"/>
      <c r="D28" s="839"/>
      <c r="E28" s="880" t="s">
        <v>485</v>
      </c>
      <c r="F28" s="839"/>
      <c r="G28" s="877" t="s">
        <v>482</v>
      </c>
      <c r="H28" s="882" t="s">
        <v>486</v>
      </c>
      <c r="I28" s="879" t="s">
        <v>487</v>
      </c>
      <c r="J28" s="838"/>
      <c r="K28" s="838"/>
    </row>
    <row r="29" spans="1:11">
      <c r="A29" s="838"/>
      <c r="B29" s="838"/>
      <c r="C29" s="838"/>
      <c r="D29" s="839"/>
      <c r="E29" s="880" t="s">
        <v>488</v>
      </c>
      <c r="F29" s="839"/>
      <c r="G29" s="877" t="s">
        <v>489</v>
      </c>
      <c r="H29" s="882" t="s">
        <v>490</v>
      </c>
      <c r="I29" s="879"/>
      <c r="J29" s="838"/>
      <c r="K29" s="838"/>
    </row>
    <row r="30" spans="1:11">
      <c r="A30" s="838"/>
      <c r="B30" s="838"/>
      <c r="C30" s="838"/>
      <c r="D30" s="839"/>
      <c r="E30" s="880" t="s">
        <v>491</v>
      </c>
      <c r="F30" s="839"/>
      <c r="G30" s="877" t="s">
        <v>482</v>
      </c>
      <c r="H30" s="882"/>
      <c r="I30" s="879"/>
      <c r="J30" s="838"/>
      <c r="K30" s="838"/>
    </row>
    <row r="31" spans="1:11" ht="40.200000000000003" thickBot="1">
      <c r="A31" s="838"/>
      <c r="B31" s="838"/>
      <c r="C31" s="838"/>
      <c r="D31" s="839"/>
      <c r="E31" s="883" t="s">
        <v>492</v>
      </c>
      <c r="F31" s="839"/>
      <c r="G31" s="884" t="s">
        <v>493</v>
      </c>
      <c r="H31" s="885" t="s">
        <v>494</v>
      </c>
      <c r="I31" s="886" t="s">
        <v>495</v>
      </c>
      <c r="J31" s="838"/>
      <c r="K31" s="838"/>
    </row>
    <row r="32" spans="1:11">
      <c r="A32" s="838"/>
      <c r="B32" s="838"/>
      <c r="C32" s="838"/>
      <c r="D32" s="839"/>
      <c r="E32" s="838"/>
      <c r="F32" s="838"/>
      <c r="G32" s="838"/>
      <c r="H32" s="838"/>
      <c r="I32" s="838"/>
      <c r="J32" s="838"/>
      <c r="K32" s="838"/>
    </row>
    <row r="33" spans="1:11">
      <c r="A33" s="838"/>
      <c r="B33" s="838"/>
      <c r="C33" s="838"/>
      <c r="D33" s="839"/>
      <c r="E33" s="838"/>
      <c r="F33" s="838"/>
      <c r="G33" s="838"/>
      <c r="H33" s="838"/>
      <c r="I33" s="838"/>
      <c r="J33" s="838"/>
      <c r="K33" s="838"/>
    </row>
    <row r="34" spans="1:11" ht="13.8" thickBot="1">
      <c r="A34" s="838"/>
      <c r="B34" s="838"/>
      <c r="C34" s="838"/>
      <c r="D34" s="839"/>
      <c r="E34" s="838"/>
      <c r="F34" s="838"/>
      <c r="G34" s="887" t="s">
        <v>496</v>
      </c>
      <c r="H34" s="838"/>
      <c r="I34" s="887"/>
      <c r="J34" s="887"/>
      <c r="K34" s="838"/>
    </row>
    <row r="35" spans="1:11">
      <c r="A35" s="838"/>
      <c r="B35" s="838"/>
      <c r="C35" s="838"/>
      <c r="D35" s="839"/>
      <c r="E35" s="888" t="s">
        <v>497</v>
      </c>
      <c r="F35" s="889"/>
      <c r="G35" s="889" t="s">
        <v>22</v>
      </c>
      <c r="H35" s="890"/>
      <c r="I35" s="891"/>
      <c r="J35" s="838"/>
      <c r="K35" s="838"/>
    </row>
    <row r="36" spans="1:11" ht="14.4">
      <c r="A36" s="838"/>
      <c r="B36" s="838"/>
      <c r="C36" s="838"/>
      <c r="D36" s="892">
        <v>1</v>
      </c>
      <c r="E36" s="893" t="s">
        <v>498</v>
      </c>
      <c r="F36" s="838"/>
      <c r="G36" s="838" t="s">
        <v>499</v>
      </c>
      <c r="H36" s="838"/>
      <c r="I36" s="894"/>
      <c r="J36" s="838"/>
      <c r="K36" s="838"/>
    </row>
    <row r="37" spans="1:11" ht="13.8" thickBot="1">
      <c r="A37" s="838"/>
      <c r="B37" s="838"/>
      <c r="C37" s="838"/>
      <c r="D37" s="839"/>
      <c r="E37" s="895"/>
      <c r="F37" s="896"/>
      <c r="G37" s="896"/>
      <c r="H37" s="897" t="s">
        <v>500</v>
      </c>
      <c r="I37" s="898"/>
      <c r="J37" s="838"/>
      <c r="K37" s="838"/>
    </row>
    <row r="38" spans="1:11" ht="13.8" thickBot="1">
      <c r="A38" s="838"/>
      <c r="B38" s="838"/>
      <c r="C38" s="838"/>
      <c r="D38" s="839"/>
      <c r="F38" s="838"/>
      <c r="G38" s="839"/>
      <c r="H38" s="838"/>
      <c r="I38" s="838"/>
      <c r="J38" s="838"/>
      <c r="K38" s="838"/>
    </row>
    <row r="39" spans="1:11">
      <c r="A39" s="838"/>
      <c r="B39" s="838"/>
      <c r="C39" s="838"/>
      <c r="D39" s="839"/>
      <c r="E39" s="888" t="s">
        <v>501</v>
      </c>
      <c r="F39" s="889"/>
      <c r="G39" s="889" t="s">
        <v>502</v>
      </c>
      <c r="H39" s="889"/>
      <c r="I39" s="891"/>
      <c r="J39" s="838"/>
      <c r="K39" s="838"/>
    </row>
    <row r="40" spans="1:11" ht="14.4">
      <c r="A40" s="838"/>
      <c r="B40" s="838"/>
      <c r="C40" s="838"/>
      <c r="D40" s="892">
        <v>2</v>
      </c>
      <c r="E40" s="899" t="s">
        <v>503</v>
      </c>
      <c r="F40" s="838"/>
      <c r="G40" s="900" t="s">
        <v>504</v>
      </c>
      <c r="H40" s="838"/>
      <c r="I40" s="894"/>
      <c r="J40" s="838"/>
      <c r="K40" s="838"/>
    </row>
    <row r="41" spans="1:11">
      <c r="A41" s="838"/>
      <c r="B41" s="838"/>
      <c r="C41" s="838"/>
      <c r="D41" s="839"/>
      <c r="E41" s="893"/>
      <c r="F41" s="838"/>
      <c r="G41" s="901" t="s">
        <v>505</v>
      </c>
      <c r="H41" s="838"/>
      <c r="I41" s="894"/>
      <c r="J41" s="838"/>
      <c r="K41" s="838"/>
    </row>
    <row r="42" spans="1:11" ht="13.8" thickBot="1">
      <c r="A42" s="838"/>
      <c r="B42" s="838"/>
      <c r="C42" s="838"/>
      <c r="D42" s="839"/>
      <c r="E42" s="895"/>
      <c r="F42" s="896"/>
      <c r="G42" s="896"/>
      <c r="H42" s="897" t="s">
        <v>506</v>
      </c>
      <c r="I42" s="898"/>
      <c r="J42" s="838"/>
      <c r="K42" s="838"/>
    </row>
    <row r="43" spans="1:11" ht="13.8" thickBot="1">
      <c r="A43" s="838"/>
      <c r="B43" s="838"/>
      <c r="C43" s="838"/>
      <c r="D43" s="839"/>
      <c r="F43" s="838"/>
      <c r="G43" s="838"/>
      <c r="H43" s="838"/>
      <c r="I43" s="838"/>
      <c r="J43" s="838"/>
      <c r="K43" s="838"/>
    </row>
    <row r="44" spans="1:11">
      <c r="A44" s="838"/>
      <c r="B44" s="838"/>
      <c r="C44" s="902" t="s">
        <v>507</v>
      </c>
      <c r="D44" s="839"/>
      <c r="E44" s="903" t="s">
        <v>508</v>
      </c>
      <c r="F44" s="889"/>
      <c r="G44" s="889" t="s">
        <v>509</v>
      </c>
      <c r="H44" s="889"/>
      <c r="I44" s="891"/>
      <c r="J44" s="838"/>
      <c r="K44" s="838"/>
    </row>
    <row r="45" spans="1:11" ht="14.4">
      <c r="A45" s="838"/>
      <c r="B45" s="838"/>
      <c r="C45" s="838"/>
      <c r="D45" s="892">
        <v>3</v>
      </c>
      <c r="E45" s="904"/>
      <c r="F45" s="838"/>
      <c r="G45" s="838" t="s">
        <v>510</v>
      </c>
      <c r="H45" s="838"/>
      <c r="I45" s="894"/>
      <c r="J45" s="838"/>
      <c r="K45" s="838"/>
    </row>
    <row r="46" spans="1:11" ht="13.8" thickBot="1">
      <c r="A46" s="838"/>
      <c r="B46" s="838"/>
      <c r="C46" s="838"/>
      <c r="D46" s="839"/>
      <c r="E46" s="905"/>
      <c r="F46" s="896"/>
      <c r="G46" s="896"/>
      <c r="H46" s="897" t="s">
        <v>511</v>
      </c>
      <c r="I46" s="898"/>
      <c r="J46" s="838"/>
      <c r="K46" s="838"/>
    </row>
    <row r="47" spans="1:11">
      <c r="A47" s="838"/>
      <c r="B47" s="838"/>
      <c r="C47" s="838"/>
      <c r="D47" s="839"/>
      <c r="F47" s="838"/>
      <c r="G47" s="838"/>
      <c r="H47" s="838"/>
      <c r="I47" s="838"/>
      <c r="J47" s="838"/>
      <c r="K47" s="838"/>
    </row>
    <row r="48" spans="1:11">
      <c r="A48" s="838"/>
      <c r="B48" s="838"/>
      <c r="C48" s="838"/>
      <c r="D48" s="839"/>
      <c r="E48" s="838"/>
      <c r="F48" s="838"/>
      <c r="G48" s="838"/>
      <c r="H48" s="838"/>
      <c r="I48" s="838"/>
      <c r="J48" s="838"/>
      <c r="K48" s="838"/>
    </row>
    <row r="49" spans="1:11">
      <c r="A49" s="838"/>
      <c r="B49" s="838"/>
      <c r="C49" s="838"/>
      <c r="D49" s="839"/>
      <c r="E49" s="838"/>
      <c r="F49" s="838"/>
      <c r="G49" s="838"/>
      <c r="H49" s="838"/>
      <c r="I49" s="838"/>
      <c r="J49" s="838"/>
      <c r="K49" s="838"/>
    </row>
    <row r="50" spans="1:11">
      <c r="A50" s="838"/>
      <c r="B50" s="838"/>
      <c r="C50" s="838"/>
      <c r="D50" s="839"/>
      <c r="E50" s="838"/>
      <c r="F50" s="838"/>
      <c r="G50" s="838"/>
      <c r="H50" s="838"/>
      <c r="I50" s="838"/>
      <c r="J50" s="838"/>
      <c r="K50" s="838"/>
    </row>
    <row r="51" spans="1:11">
      <c r="A51" s="838"/>
      <c r="B51" s="838"/>
      <c r="C51" s="838"/>
      <c r="D51" s="839"/>
      <c r="E51" s="838"/>
      <c r="F51" s="838"/>
      <c r="G51" s="838"/>
      <c r="H51" s="838"/>
      <c r="I51" s="838"/>
      <c r="J51" s="838"/>
      <c r="K51" s="838"/>
    </row>
    <row r="52" spans="1:11">
      <c r="A52" s="838"/>
      <c r="B52" s="838"/>
      <c r="C52" s="838"/>
      <c r="D52" s="839"/>
      <c r="E52" s="838"/>
      <c r="F52" s="838"/>
      <c r="G52" s="838"/>
      <c r="H52" s="838"/>
      <c r="I52" s="838"/>
      <c r="J52" s="838"/>
      <c r="K52" s="838"/>
    </row>
    <row r="53" spans="1:11">
      <c r="A53" s="838"/>
      <c r="B53" s="838"/>
      <c r="C53" s="838"/>
      <c r="D53" s="839"/>
      <c r="E53" s="838"/>
      <c r="F53" s="838"/>
      <c r="G53" s="838"/>
      <c r="H53" s="838"/>
      <c r="I53" s="838"/>
      <c r="J53" s="838"/>
      <c r="K53" s="838"/>
    </row>
    <row r="54" spans="1:11">
      <c r="A54" s="838"/>
      <c r="B54" s="838"/>
      <c r="C54" s="838"/>
      <c r="D54" s="839"/>
      <c r="E54" s="838"/>
      <c r="F54" s="838"/>
      <c r="G54" s="838"/>
      <c r="H54" s="838"/>
      <c r="I54" s="838"/>
      <c r="J54" s="838"/>
      <c r="K54" s="838"/>
    </row>
    <row r="55" spans="1:11">
      <c r="A55" s="838"/>
      <c r="B55" s="838"/>
      <c r="C55" s="838"/>
      <c r="D55" s="839"/>
      <c r="E55" s="838"/>
      <c r="F55" s="838"/>
      <c r="G55" s="838"/>
      <c r="H55" s="838"/>
      <c r="I55" s="838"/>
      <c r="J55" s="838"/>
      <c r="K55" s="838"/>
    </row>
  </sheetData>
  <mergeCells count="3">
    <mergeCell ref="B2:D2"/>
    <mergeCell ref="B3:K3"/>
    <mergeCell ref="E44:E46"/>
  </mergeCells>
  <phoneticPr fontId="109"/>
  <pageMargins left="0.7" right="0.7" top="0.75" bottom="0.75" header="0.3" footer="0.3"/>
  <pageSetup paperSize="9" scale="5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82"/>
  <sheetViews>
    <sheetView topLeftCell="B1" zoomScale="75" zoomScaleNormal="75" workbookViewId="0">
      <selection activeCell="P5" sqref="P5"/>
    </sheetView>
  </sheetViews>
  <sheetFormatPr defaultColWidth="8.88671875" defaultRowHeight="14.4"/>
  <cols>
    <col min="1" max="1" width="12.77734375" style="152" customWidth="1"/>
    <col min="2" max="2" width="25" style="205" customWidth="1"/>
    <col min="3" max="3" width="9.109375" style="205" customWidth="1"/>
    <col min="4" max="4" width="23" style="205" customWidth="1"/>
    <col min="5" max="5" width="19.44140625" style="205" customWidth="1"/>
    <col min="6" max="6" width="12.21875" style="205" customWidth="1"/>
    <col min="7" max="7" width="14.77734375" style="205" customWidth="1"/>
    <col min="8" max="8" width="20.88671875" style="205" customWidth="1"/>
    <col min="9" max="9" width="19" style="205" customWidth="1"/>
    <col min="10" max="10" width="13.21875" style="205" customWidth="1"/>
    <col min="11" max="11" width="10.88671875" style="205" customWidth="1"/>
    <col min="12" max="12" width="13" style="205" customWidth="1"/>
    <col min="13" max="13" width="16.109375" style="205" customWidth="1"/>
    <col min="14" max="14" width="28.77734375" style="205" customWidth="1"/>
    <col min="15" max="15" width="7.88671875" style="205" customWidth="1"/>
    <col min="16" max="16" width="40.5546875" style="316" customWidth="1"/>
    <col min="17" max="17" width="28.109375" style="366" customWidth="1"/>
    <col min="18" max="16384" width="8.88671875" style="205"/>
  </cols>
  <sheetData>
    <row r="1" spans="2:19" ht="31.2" customHeight="1">
      <c r="B1" s="162"/>
      <c r="C1" s="222" t="s">
        <v>294</v>
      </c>
      <c r="D1" s="222"/>
      <c r="E1" s="222"/>
      <c r="F1" s="222"/>
      <c r="G1" s="222" t="s">
        <v>237</v>
      </c>
      <c r="H1" s="222"/>
      <c r="I1" s="222"/>
      <c r="J1" s="222"/>
      <c r="K1" s="222"/>
      <c r="L1" s="222"/>
      <c r="M1" s="222"/>
      <c r="N1" s="222"/>
      <c r="O1" s="152"/>
      <c r="P1" s="314"/>
    </row>
    <row r="2" spans="2:19" ht="31.2" customHeight="1">
      <c r="B2" s="162"/>
      <c r="C2" s="222"/>
      <c r="D2" s="222"/>
      <c r="E2" s="222"/>
      <c r="F2" s="222"/>
      <c r="G2" s="222"/>
      <c r="H2" s="222"/>
      <c r="I2" s="222"/>
      <c r="J2" s="222"/>
      <c r="K2" s="222"/>
      <c r="L2" s="222"/>
      <c r="M2" s="222"/>
      <c r="N2" s="222"/>
      <c r="O2" s="152"/>
      <c r="P2" s="314"/>
    </row>
    <row r="3" spans="2:19" ht="266.39999999999998" customHeight="1">
      <c r="B3" s="695"/>
      <c r="C3" s="695"/>
      <c r="D3" s="695"/>
      <c r="E3" s="695"/>
      <c r="F3" s="695"/>
      <c r="G3" s="695"/>
      <c r="H3" s="695"/>
      <c r="I3" s="695"/>
      <c r="J3" s="695"/>
      <c r="K3" s="695"/>
      <c r="L3" s="695"/>
      <c r="M3" s="695"/>
      <c r="N3" s="695"/>
      <c r="O3" s="152" t="s">
        <v>214</v>
      </c>
      <c r="P3" s="314" t="s">
        <v>214</v>
      </c>
    </row>
    <row r="4" spans="2:19" ht="29.25" customHeight="1">
      <c r="B4" s="263"/>
      <c r="C4" s="264" t="s">
        <v>446</v>
      </c>
      <c r="D4" s="265"/>
      <c r="E4" s="265"/>
      <c r="F4" s="265"/>
      <c r="G4" s="266"/>
      <c r="H4" s="265"/>
      <c r="I4" s="265"/>
      <c r="J4" s="267"/>
      <c r="K4" s="267"/>
      <c r="L4" s="267"/>
      <c r="M4" s="267"/>
      <c r="N4" s="268"/>
      <c r="O4" s="152"/>
      <c r="P4" s="293"/>
    </row>
    <row r="5" spans="2:19" ht="267" customHeight="1">
      <c r="B5" s="700" t="s">
        <v>447</v>
      </c>
      <c r="C5" s="701"/>
      <c r="D5" s="701"/>
      <c r="E5" s="701"/>
      <c r="F5" s="701"/>
      <c r="G5" s="701"/>
      <c r="H5" s="701"/>
      <c r="I5" s="701"/>
      <c r="J5" s="701"/>
      <c r="K5" s="701"/>
      <c r="L5" s="701"/>
      <c r="M5" s="701"/>
      <c r="N5" s="701"/>
      <c r="O5" s="152"/>
      <c r="P5" s="361"/>
      <c r="Q5" s="367"/>
    </row>
    <row r="6" spans="2:19" ht="36.6" customHeight="1">
      <c r="B6" s="705" t="s">
        <v>250</v>
      </c>
      <c r="C6" s="706"/>
      <c r="D6" s="706"/>
      <c r="E6" s="706"/>
      <c r="F6" s="706"/>
      <c r="G6" s="706"/>
      <c r="H6" s="706"/>
      <c r="I6" s="706"/>
      <c r="J6" s="706"/>
      <c r="K6" s="706"/>
      <c r="L6" s="706"/>
      <c r="M6" s="706"/>
      <c r="N6" s="706"/>
      <c r="O6" s="152"/>
      <c r="P6" s="290"/>
      <c r="Q6" s="315"/>
    </row>
    <row r="7" spans="2:19" ht="109.2" customHeight="1">
      <c r="B7" s="703" t="s">
        <v>444</v>
      </c>
      <c r="C7" s="704"/>
      <c r="D7" s="704"/>
      <c r="E7" s="704"/>
      <c r="F7" s="704"/>
      <c r="G7" s="704"/>
      <c r="H7" s="704"/>
      <c r="I7" s="704"/>
      <c r="J7" s="704"/>
      <c r="K7" s="704"/>
      <c r="L7" s="704"/>
      <c r="M7" s="704"/>
      <c r="N7" s="704"/>
      <c r="O7" s="152"/>
      <c r="P7" s="362"/>
      <c r="Q7" s="315"/>
      <c r="R7" s="199"/>
      <c r="S7" s="205" t="s">
        <v>236</v>
      </c>
    </row>
    <row r="8" spans="2:19" ht="21.6" customHeight="1">
      <c r="B8" s="272"/>
      <c r="C8" s="696" t="s">
        <v>445</v>
      </c>
      <c r="D8" s="696"/>
      <c r="E8" s="696"/>
      <c r="F8" s="696"/>
      <c r="G8" s="696"/>
      <c r="H8" s="696"/>
      <c r="I8" s="696"/>
      <c r="J8" s="696"/>
      <c r="K8" s="696"/>
      <c r="L8" s="696"/>
      <c r="M8" s="163" t="s">
        <v>214</v>
      </c>
      <c r="N8" s="163"/>
      <c r="O8" s="152"/>
      <c r="P8" s="363"/>
    </row>
    <row r="9" spans="2:19" ht="21.6" customHeight="1">
      <c r="B9" s="272"/>
      <c r="C9" s="697" t="s">
        <v>182</v>
      </c>
      <c r="D9" s="697"/>
      <c r="E9" s="697"/>
      <c r="F9" s="697"/>
      <c r="G9" s="697"/>
      <c r="H9" s="697"/>
      <c r="I9" s="697"/>
      <c r="J9" s="697"/>
      <c r="K9" s="697"/>
      <c r="L9" s="697"/>
      <c r="M9" s="163"/>
      <c r="N9" s="189"/>
      <c r="O9" s="152"/>
      <c r="P9" s="364"/>
    </row>
    <row r="10" spans="2:19" ht="21.6" customHeight="1">
      <c r="B10" s="163"/>
      <c r="C10" s="163"/>
      <c r="D10" s="189"/>
      <c r="E10" s="189"/>
      <c r="F10" s="189"/>
      <c r="G10" s="212"/>
      <c r="H10" s="189"/>
      <c r="I10" s="189"/>
      <c r="J10" s="189"/>
      <c r="K10" s="189"/>
      <c r="L10" s="189"/>
      <c r="M10" s="189"/>
      <c r="N10" s="189"/>
      <c r="O10" s="152"/>
      <c r="P10" s="380"/>
    </row>
    <row r="11" spans="2:19" ht="15" customHeight="1">
      <c r="B11" s="152"/>
      <c r="C11" s="152"/>
      <c r="D11" s="213"/>
      <c r="E11" s="213"/>
      <c r="F11" s="213"/>
      <c r="G11" s="214"/>
      <c r="H11" s="213"/>
      <c r="I11" s="213"/>
      <c r="J11" s="213"/>
      <c r="K11" s="213"/>
      <c r="L11" s="213"/>
      <c r="M11" s="213"/>
      <c r="N11" s="213"/>
      <c r="O11" s="152"/>
      <c r="P11" s="379"/>
    </row>
    <row r="12" spans="2:19" ht="13.5" customHeight="1">
      <c r="B12" s="152"/>
      <c r="C12" s="152"/>
      <c r="D12" s="698" t="s">
        <v>183</v>
      </c>
      <c r="E12" s="698"/>
      <c r="F12" s="215"/>
      <c r="G12" s="216" t="s">
        <v>184</v>
      </c>
      <c r="H12" s="217" t="s">
        <v>185</v>
      </c>
      <c r="I12" s="218" t="s">
        <v>186</v>
      </c>
      <c r="J12" s="217" t="s">
        <v>187</v>
      </c>
      <c r="K12" s="217" t="s">
        <v>188</v>
      </c>
      <c r="L12" s="219" t="s">
        <v>202</v>
      </c>
      <c r="M12" s="213"/>
      <c r="N12" s="213"/>
      <c r="O12" s="152"/>
      <c r="P12" s="380"/>
    </row>
    <row r="13" spans="2:19" ht="18" customHeight="1">
      <c r="B13" s="152"/>
      <c r="C13" s="152"/>
      <c r="D13" s="698"/>
      <c r="E13" s="698"/>
      <c r="F13" s="276" t="s">
        <v>189</v>
      </c>
      <c r="G13" s="333">
        <v>257083345</v>
      </c>
      <c r="H13" s="333">
        <v>261002003</v>
      </c>
      <c r="I13" s="271">
        <f t="shared" ref="I13:I23" si="0">+H13/$H$13</f>
        <v>1</v>
      </c>
      <c r="J13" s="333">
        <v>5193883</v>
      </c>
      <c r="K13" s="277">
        <f>+J13/G13</f>
        <v>2.0203109618011233E-2</v>
      </c>
      <c r="L13" s="271">
        <f t="shared" ref="L13:L29" si="1">+H13/G13</f>
        <v>1.0152427532790971</v>
      </c>
      <c r="M13" s="699" t="s">
        <v>190</v>
      </c>
      <c r="N13" s="699"/>
      <c r="O13" s="152"/>
      <c r="P13" s="380"/>
    </row>
    <row r="14" spans="2:19" ht="17.25" customHeight="1">
      <c r="B14" s="152"/>
      <c r="C14" s="152"/>
      <c r="D14" s="698"/>
      <c r="E14" s="698"/>
      <c r="F14" s="387" t="s">
        <v>241</v>
      </c>
      <c r="G14" s="388">
        <v>47690689</v>
      </c>
      <c r="H14" s="388">
        <v>48188691</v>
      </c>
      <c r="I14" s="271">
        <f t="shared" si="0"/>
        <v>0.18462958309174354</v>
      </c>
      <c r="J14" s="446">
        <v>776396</v>
      </c>
      <c r="K14" s="443">
        <f>+J14/H14</f>
        <v>1.6111581034645661E-2</v>
      </c>
      <c r="L14" s="318">
        <f t="shared" si="1"/>
        <v>1.0104423318354658</v>
      </c>
      <c r="M14" s="308" t="s">
        <v>240</v>
      </c>
      <c r="N14" s="309">
        <f>+H13-G13</f>
        <v>3918658</v>
      </c>
      <c r="O14" s="152"/>
      <c r="P14" s="379"/>
    </row>
    <row r="15" spans="2:19" ht="17.25" customHeight="1">
      <c r="B15" s="152"/>
      <c r="C15" s="152"/>
      <c r="D15" s="698"/>
      <c r="E15" s="698"/>
      <c r="F15" s="387" t="s">
        <v>244</v>
      </c>
      <c r="G15" s="388">
        <v>1772484</v>
      </c>
      <c r="H15" s="388">
        <v>1791232</v>
      </c>
      <c r="I15" s="271">
        <f t="shared" si="0"/>
        <v>6.8629051862103907E-3</v>
      </c>
      <c r="J15" s="403">
        <v>29673</v>
      </c>
      <c r="K15" s="443">
        <f>+J15/G15</f>
        <v>1.6740912752950098E-2</v>
      </c>
      <c r="L15" s="318">
        <f t="shared" si="1"/>
        <v>1.0105772463954541</v>
      </c>
      <c r="M15" s="306"/>
      <c r="N15" s="307"/>
      <c r="O15" s="152"/>
      <c r="P15" s="380"/>
    </row>
    <row r="16" spans="2:19" ht="17.25" customHeight="1">
      <c r="B16" s="152"/>
      <c r="C16" s="152"/>
      <c r="D16" s="698"/>
      <c r="E16" s="698"/>
      <c r="F16" s="387" t="s">
        <v>247</v>
      </c>
      <c r="G16" s="388">
        <v>3858831</v>
      </c>
      <c r="H16" s="388">
        <v>3879836</v>
      </c>
      <c r="I16" s="271">
        <f t="shared" si="0"/>
        <v>1.486515795053113E-2</v>
      </c>
      <c r="J16" s="275">
        <v>293614</v>
      </c>
      <c r="K16" s="373">
        <f t="shared" ref="K16:K23" si="2">+J16/H16</f>
        <v>7.5676910054961091E-2</v>
      </c>
      <c r="L16" s="318">
        <f t="shared" si="1"/>
        <v>1.0054433583642299</v>
      </c>
      <c r="M16" s="702"/>
      <c r="N16" s="702"/>
      <c r="O16" s="152"/>
      <c r="P16" s="380"/>
      <c r="S16" s="205" t="s">
        <v>224</v>
      </c>
    </row>
    <row r="17" spans="2:17" ht="17.25" customHeight="1">
      <c r="B17" s="152"/>
      <c r="C17" s="152"/>
      <c r="D17" s="698"/>
      <c r="E17" s="698"/>
      <c r="F17" s="320" t="s">
        <v>235</v>
      </c>
      <c r="G17" s="321">
        <v>22003317</v>
      </c>
      <c r="H17" s="321">
        <v>22067630</v>
      </c>
      <c r="I17" s="271">
        <f t="shared" si="0"/>
        <v>8.4549657651477872E-2</v>
      </c>
      <c r="J17" s="321">
        <v>613957</v>
      </c>
      <c r="K17" s="317">
        <f t="shared" si="2"/>
        <v>2.7821610204630039E-2</v>
      </c>
      <c r="L17" s="318">
        <f t="shared" si="1"/>
        <v>1.0029228774916072</v>
      </c>
      <c r="M17" s="702"/>
      <c r="N17" s="702"/>
      <c r="O17" s="152"/>
      <c r="P17" s="379"/>
    </row>
    <row r="18" spans="2:17" ht="17.25" customHeight="1">
      <c r="B18" s="152"/>
      <c r="C18" s="152"/>
      <c r="D18" s="698"/>
      <c r="E18" s="698"/>
      <c r="F18" s="368" t="s">
        <v>191</v>
      </c>
      <c r="G18" s="369">
        <v>5313607</v>
      </c>
      <c r="H18" s="369">
        <v>5324039</v>
      </c>
      <c r="I18" s="271">
        <f t="shared" si="0"/>
        <v>2.039846031373177E-2</v>
      </c>
      <c r="J18" s="275">
        <v>116505</v>
      </c>
      <c r="K18" s="317">
        <f t="shared" si="2"/>
        <v>2.1882822421097969E-2</v>
      </c>
      <c r="L18" s="274">
        <f t="shared" si="1"/>
        <v>1.001963261490735</v>
      </c>
      <c r="M18" s="702"/>
      <c r="N18" s="702"/>
      <c r="O18" s="152"/>
      <c r="P18" s="380"/>
    </row>
    <row r="19" spans="2:17" ht="17.25" customHeight="1">
      <c r="B19" s="152"/>
      <c r="C19" s="152"/>
      <c r="D19" s="698"/>
      <c r="E19" s="698"/>
      <c r="F19" s="387" t="s">
        <v>246</v>
      </c>
      <c r="G19" s="382">
        <v>1740496</v>
      </c>
      <c r="H19" s="382">
        <v>1757077</v>
      </c>
      <c r="I19" s="271">
        <f t="shared" si="0"/>
        <v>6.732044121515803E-3</v>
      </c>
      <c r="J19" s="275">
        <v>38282</v>
      </c>
      <c r="K19" s="317">
        <f t="shared" si="2"/>
        <v>2.1787320646733183E-2</v>
      </c>
      <c r="L19" s="318">
        <f t="shared" si="1"/>
        <v>1.0095265947178276</v>
      </c>
      <c r="M19" s="702"/>
      <c r="N19" s="702"/>
      <c r="O19" s="152"/>
      <c r="P19" s="380"/>
    </row>
    <row r="20" spans="2:17" ht="17.25" customHeight="1">
      <c r="B20" s="152"/>
      <c r="C20" s="152"/>
      <c r="D20" s="698"/>
      <c r="E20" s="698"/>
      <c r="F20" s="410" t="s">
        <v>222</v>
      </c>
      <c r="G20" s="388">
        <v>2929175</v>
      </c>
      <c r="H20" s="388">
        <v>2958548</v>
      </c>
      <c r="I20" s="271">
        <f t="shared" si="0"/>
        <v>1.1335345959011664E-2</v>
      </c>
      <c r="J20" s="275">
        <v>89791</v>
      </c>
      <c r="K20" s="373">
        <f t="shared" si="2"/>
        <v>3.0349685048206079E-2</v>
      </c>
      <c r="L20" s="274">
        <f t="shared" si="1"/>
        <v>1.0100277381856666</v>
      </c>
      <c r="M20" s="702"/>
      <c r="N20" s="702"/>
      <c r="O20" s="152"/>
      <c r="P20" s="379"/>
    </row>
    <row r="21" spans="2:17" ht="17.25" customHeight="1">
      <c r="B21" s="152"/>
      <c r="C21" s="152"/>
      <c r="D21" s="698"/>
      <c r="E21" s="698"/>
      <c r="F21" s="386" t="s">
        <v>245</v>
      </c>
      <c r="G21" s="371">
        <v>8552347</v>
      </c>
      <c r="H21" s="371">
        <v>8702611</v>
      </c>
      <c r="I21" s="372">
        <f t="shared" si="0"/>
        <v>3.3343081278958617E-2</v>
      </c>
      <c r="J21" s="449">
        <v>76041</v>
      </c>
      <c r="K21" s="409">
        <f>+J21/H21</f>
        <v>8.7377225064983379E-3</v>
      </c>
      <c r="L21" s="374">
        <f>+H21/G21</f>
        <v>1.0175699138493797</v>
      </c>
      <c r="M21" s="702"/>
      <c r="N21" s="702"/>
      <c r="O21" s="152"/>
      <c r="P21" s="380"/>
    </row>
    <row r="22" spans="2:17" ht="17.25" customHeight="1">
      <c r="B22" s="152"/>
      <c r="C22" s="152"/>
      <c r="D22" s="698"/>
      <c r="E22" s="698"/>
      <c r="F22" s="387" t="s">
        <v>232</v>
      </c>
      <c r="G22" s="418">
        <v>6073098</v>
      </c>
      <c r="H22" s="418">
        <v>6105101</v>
      </c>
      <c r="I22" s="271">
        <f t="shared" si="0"/>
        <v>2.3391012060547289E-2</v>
      </c>
      <c r="J22" s="275">
        <v>129549</v>
      </c>
      <c r="K22" s="317">
        <f t="shared" si="2"/>
        <v>2.1219796363729282E-2</v>
      </c>
      <c r="L22" s="318">
        <f t="shared" si="1"/>
        <v>1.005269633389746</v>
      </c>
      <c r="M22" s="702"/>
      <c r="N22" s="702"/>
      <c r="O22" s="152"/>
      <c r="P22" s="380"/>
    </row>
    <row r="23" spans="2:17" ht="17.25" customHeight="1">
      <c r="B23" s="152"/>
      <c r="C23" s="152"/>
      <c r="D23" s="698"/>
      <c r="E23" s="698"/>
      <c r="F23" s="387" t="s">
        <v>242</v>
      </c>
      <c r="G23" s="388">
        <v>34499925</v>
      </c>
      <c r="H23" s="388">
        <v>34563749</v>
      </c>
      <c r="I23" s="271">
        <f t="shared" si="0"/>
        <v>0.13242714079860912</v>
      </c>
      <c r="J23" s="389">
        <v>467933</v>
      </c>
      <c r="K23" s="317">
        <f t="shared" si="2"/>
        <v>1.353825940583008E-2</v>
      </c>
      <c r="L23" s="318">
        <f t="shared" si="1"/>
        <v>1.0018499750361776</v>
      </c>
      <c r="M23" s="702"/>
      <c r="N23" s="702"/>
      <c r="O23" s="152"/>
      <c r="P23" s="379"/>
    </row>
    <row r="24" spans="2:17" ht="17.25" customHeight="1">
      <c r="B24" s="152"/>
      <c r="C24" s="152"/>
      <c r="D24" s="698"/>
      <c r="E24" s="698"/>
      <c r="F24" s="381" t="s">
        <v>239</v>
      </c>
      <c r="G24" s="382">
        <v>1281559</v>
      </c>
      <c r="H24" s="382">
        <v>1283886</v>
      </c>
      <c r="I24" s="271">
        <f>+G24/$H$13</f>
        <v>4.9101500573541573E-3</v>
      </c>
      <c r="J24" s="382">
        <v>28704</v>
      </c>
      <c r="K24" s="317">
        <f>+J24/G24</f>
        <v>2.2397720276631821E-2</v>
      </c>
      <c r="L24" s="318">
        <f t="shared" si="1"/>
        <v>1.0018157572144553</v>
      </c>
      <c r="M24" s="702"/>
      <c r="N24" s="702"/>
      <c r="O24" s="152"/>
      <c r="P24" s="380"/>
    </row>
    <row r="25" spans="2:17" ht="17.25" customHeight="1">
      <c r="B25" s="152"/>
      <c r="C25" s="152"/>
      <c r="D25" s="698"/>
      <c r="E25" s="698"/>
      <c r="F25" s="556" t="s">
        <v>233</v>
      </c>
      <c r="G25" s="557">
        <v>9135149</v>
      </c>
      <c r="H25" s="557">
        <v>9370694</v>
      </c>
      <c r="I25" s="558">
        <f>+H25/$H$13</f>
        <v>3.5902766615932828E-2</v>
      </c>
      <c r="J25" s="559">
        <v>266337</v>
      </c>
      <c r="K25" s="560">
        <f>+J25/H25</f>
        <v>2.8422334567749199E-2</v>
      </c>
      <c r="L25" s="561">
        <f t="shared" si="1"/>
        <v>1.0257844726998979</v>
      </c>
      <c r="M25" s="702"/>
      <c r="N25" s="702"/>
      <c r="O25" s="152"/>
      <c r="P25" s="380"/>
    </row>
    <row r="26" spans="2:17" ht="17.25" customHeight="1">
      <c r="B26" s="152"/>
      <c r="C26" s="152"/>
      <c r="D26" s="698"/>
      <c r="E26" s="698"/>
      <c r="F26" s="384" t="s">
        <v>238</v>
      </c>
      <c r="G26" s="370">
        <v>5080663</v>
      </c>
      <c r="H26" s="370">
        <v>5131012</v>
      </c>
      <c r="I26" s="271">
        <f>+H26/$H$13</f>
        <v>1.9658898939561013E-2</v>
      </c>
      <c r="J26" s="275">
        <v>87955</v>
      </c>
      <c r="K26" s="385">
        <f>+J26/H26</f>
        <v>1.714184258388014E-2</v>
      </c>
      <c r="L26" s="318">
        <f t="shared" si="1"/>
        <v>1.0099099271099068</v>
      </c>
      <c r="M26" s="702"/>
      <c r="N26" s="702"/>
      <c r="O26" s="152"/>
      <c r="P26" s="379"/>
    </row>
    <row r="27" spans="2:17" ht="17.25" customHeight="1">
      <c r="B27" s="152"/>
      <c r="C27" s="152"/>
      <c r="D27" s="698"/>
      <c r="E27" s="698"/>
      <c r="F27" s="404" t="s">
        <v>200</v>
      </c>
      <c r="G27" s="370">
        <v>7497912</v>
      </c>
      <c r="H27" s="370">
        <v>7654160</v>
      </c>
      <c r="I27" s="271">
        <f>+H27/$H$13</f>
        <v>2.9326058467068546E-2</v>
      </c>
      <c r="J27" s="275">
        <v>119818</v>
      </c>
      <c r="K27" s="317">
        <f>+J27/H27</f>
        <v>1.5653971173845333E-2</v>
      </c>
      <c r="L27" s="318">
        <f t="shared" si="1"/>
        <v>1.0208388682075757</v>
      </c>
      <c r="M27" s="702"/>
      <c r="N27" s="702"/>
      <c r="O27" s="152"/>
      <c r="P27" s="380"/>
    </row>
    <row r="28" spans="2:17" ht="22.2" customHeight="1">
      <c r="B28" s="152"/>
      <c r="C28" s="152"/>
      <c r="D28" s="698"/>
      <c r="E28" s="698"/>
      <c r="F28" s="562" t="s">
        <v>201</v>
      </c>
      <c r="G28" s="563">
        <v>5341342</v>
      </c>
      <c r="H28" s="563">
        <v>5734177</v>
      </c>
      <c r="I28" s="558">
        <f>+H28/$H$13</f>
        <v>2.1969858215992313E-2</v>
      </c>
      <c r="J28" s="564">
        <v>100808</v>
      </c>
      <c r="K28" s="560">
        <f>+J28/H28</f>
        <v>1.7580203750250472E-2</v>
      </c>
      <c r="L28" s="561">
        <f t="shared" si="1"/>
        <v>1.073546123801846</v>
      </c>
      <c r="M28" s="702"/>
      <c r="N28" s="702"/>
      <c r="O28" s="152"/>
      <c r="P28" s="380"/>
    </row>
    <row r="29" spans="2:17" ht="22.2" customHeight="1">
      <c r="B29" s="152"/>
      <c r="C29" s="152"/>
      <c r="D29" s="707"/>
      <c r="E29" s="707"/>
      <c r="F29" s="405" t="s">
        <v>212</v>
      </c>
      <c r="G29" s="416">
        <v>1725715</v>
      </c>
      <c r="H29" s="416">
        <v>1726419</v>
      </c>
      <c r="I29" s="271">
        <f>+H29/$H$13</f>
        <v>6.6145814214307007E-3</v>
      </c>
      <c r="J29" s="417">
        <v>18354</v>
      </c>
      <c r="K29" s="317">
        <f>+J29/H29</f>
        <v>1.0631254637489509E-2</v>
      </c>
      <c r="L29" s="318">
        <f t="shared" si="1"/>
        <v>1.0004079468510154</v>
      </c>
      <c r="M29" s="702"/>
      <c r="N29" s="702"/>
      <c r="O29" s="152"/>
      <c r="P29" s="379"/>
    </row>
    <row r="30" spans="2:17" ht="22.2" customHeight="1">
      <c r="B30" s="161"/>
      <c r="C30" s="152"/>
      <c r="D30" s="160"/>
      <c r="E30" s="160"/>
      <c r="F30" s="160"/>
      <c r="G30" s="220"/>
      <c r="H30" s="160"/>
      <c r="I30" s="160"/>
      <c r="J30" s="160"/>
      <c r="K30" s="160"/>
      <c r="L30" s="160"/>
      <c r="M30" s="160"/>
      <c r="N30" s="160"/>
      <c r="O30" s="152"/>
      <c r="P30" s="380"/>
    </row>
    <row r="31" spans="2:17" ht="17.399999999999999">
      <c r="B31" s="152"/>
      <c r="C31" s="152"/>
      <c r="D31" s="152"/>
      <c r="E31" s="152"/>
      <c r="F31" s="152"/>
      <c r="G31" s="152"/>
      <c r="H31" s="152"/>
      <c r="I31" s="152"/>
      <c r="J31" s="152"/>
      <c r="K31" s="152"/>
      <c r="L31" s="152"/>
      <c r="M31" s="152"/>
      <c r="N31" s="152"/>
      <c r="O31" s="152"/>
      <c r="P31" s="380"/>
      <c r="Q31" s="379"/>
    </row>
    <row r="32" spans="2:17" ht="21.6" customHeight="1">
      <c r="B32" s="152"/>
      <c r="C32" s="152"/>
      <c r="D32" s="152"/>
      <c r="E32" s="152"/>
      <c r="F32" s="152"/>
      <c r="G32" s="152"/>
      <c r="H32" s="152"/>
      <c r="I32" s="152"/>
      <c r="J32" s="152"/>
      <c r="K32" s="152"/>
      <c r="L32" s="323"/>
      <c r="M32" s="322"/>
      <c r="N32" s="322"/>
      <c r="O32" s="152"/>
      <c r="P32" s="379"/>
    </row>
    <row r="33" spans="2:16" ht="21.6" customHeight="1">
      <c r="B33" s="152"/>
      <c r="C33" s="152"/>
      <c r="D33" s="152"/>
      <c r="E33" s="152"/>
      <c r="F33" s="152"/>
      <c r="G33" s="152"/>
      <c r="H33" s="152"/>
      <c r="I33" s="152"/>
      <c r="J33" s="152"/>
      <c r="K33" s="152"/>
      <c r="L33" s="721" t="s">
        <v>281</v>
      </c>
      <c r="M33" s="721"/>
      <c r="N33" s="721"/>
      <c r="O33" s="152" t="s">
        <v>214</v>
      </c>
      <c r="P33" s="380"/>
    </row>
    <row r="34" spans="2:16" ht="21.6" customHeight="1">
      <c r="B34" s="152"/>
      <c r="C34" s="152"/>
      <c r="D34" s="152"/>
      <c r="E34" s="152"/>
      <c r="F34" s="152"/>
      <c r="G34" s="152"/>
      <c r="H34" s="152"/>
      <c r="I34" s="152"/>
      <c r="J34" s="152"/>
      <c r="K34" s="152"/>
      <c r="L34" s="721"/>
      <c r="M34" s="721"/>
      <c r="N34" s="721"/>
      <c r="O34" s="383"/>
      <c r="P34" s="380"/>
    </row>
    <row r="35" spans="2:16" ht="21.6" customHeight="1">
      <c r="B35" s="152"/>
      <c r="C35" s="152"/>
      <c r="D35" s="152"/>
      <c r="E35" s="152"/>
      <c r="F35" s="152"/>
      <c r="G35" s="152"/>
      <c r="H35" s="152"/>
      <c r="I35" s="152"/>
      <c r="J35" s="152"/>
      <c r="K35" s="152"/>
      <c r="L35" s="721"/>
      <c r="M35" s="721"/>
      <c r="N35" s="721"/>
      <c r="O35" s="383"/>
      <c r="P35" s="379"/>
    </row>
    <row r="36" spans="2:16" ht="21.6" customHeight="1">
      <c r="B36" s="152"/>
      <c r="C36" s="152"/>
      <c r="D36" s="152"/>
      <c r="E36" s="152"/>
      <c r="F36" s="152"/>
      <c r="G36" s="152"/>
      <c r="H36" s="152"/>
      <c r="I36" s="152"/>
      <c r="J36" s="152"/>
      <c r="K36" s="152"/>
      <c r="L36" s="721"/>
      <c r="M36" s="721"/>
      <c r="N36" s="721"/>
      <c r="O36" s="383"/>
      <c r="P36" s="380"/>
    </row>
    <row r="37" spans="2:16" ht="21.6" customHeight="1">
      <c r="B37" s="390"/>
      <c r="C37" s="152"/>
      <c r="D37" s="152"/>
      <c r="E37" s="152"/>
      <c r="F37" s="152"/>
      <c r="G37" s="152"/>
      <c r="H37" s="152"/>
      <c r="I37" s="152"/>
      <c r="J37" s="152"/>
      <c r="K37" s="152"/>
      <c r="L37" s="721"/>
      <c r="M37" s="721"/>
      <c r="N37" s="721"/>
      <c r="O37" s="383"/>
      <c r="P37" s="380"/>
    </row>
    <row r="38" spans="2:16" ht="21.6" customHeight="1">
      <c r="B38" s="152"/>
      <c r="C38" s="152"/>
      <c r="D38" s="152"/>
      <c r="E38" s="152"/>
      <c r="F38" s="152"/>
      <c r="G38" s="152"/>
      <c r="H38" s="152"/>
      <c r="I38" s="152"/>
      <c r="J38" s="152"/>
      <c r="K38" s="152"/>
      <c r="L38" s="721"/>
      <c r="M38" s="721"/>
      <c r="N38" s="721"/>
      <c r="O38" s="383"/>
    </row>
    <row r="39" spans="2:16" ht="21.6" customHeight="1">
      <c r="B39" s="152"/>
      <c r="C39" s="152"/>
      <c r="D39" s="152"/>
      <c r="E39" s="152"/>
      <c r="F39" s="152"/>
      <c r="G39" s="152"/>
      <c r="H39" s="152"/>
      <c r="I39" s="152"/>
      <c r="J39" s="152"/>
      <c r="K39" s="152"/>
      <c r="L39" s="721"/>
      <c r="M39" s="721"/>
      <c r="N39" s="721"/>
      <c r="O39" s="383"/>
    </row>
    <row r="40" spans="2:16" ht="21.6" customHeight="1">
      <c r="B40" s="152"/>
      <c r="C40" s="152"/>
      <c r="D40" s="152"/>
      <c r="E40" s="152"/>
      <c r="F40" s="152"/>
      <c r="G40" s="152"/>
      <c r="H40" s="152"/>
      <c r="I40" s="152"/>
      <c r="J40" s="152"/>
      <c r="K40" s="152"/>
      <c r="L40" s="721"/>
      <c r="M40" s="721"/>
      <c r="N40" s="721"/>
      <c r="O40" s="383"/>
    </row>
    <row r="41" spans="2:16" ht="21.6" customHeight="1">
      <c r="B41" s="152"/>
      <c r="C41" s="152"/>
      <c r="D41" s="152"/>
      <c r="E41" s="152"/>
      <c r="F41" s="152"/>
      <c r="G41" s="152"/>
      <c r="H41" s="152"/>
      <c r="I41" s="152"/>
      <c r="J41" s="152"/>
      <c r="K41" s="152"/>
      <c r="L41" s="721"/>
      <c r="M41" s="721"/>
      <c r="N41" s="721"/>
      <c r="O41" s="383"/>
    </row>
    <row r="42" spans="2:16" ht="21.6" customHeight="1">
      <c r="B42" s="152"/>
      <c r="C42" s="152"/>
      <c r="D42" s="152"/>
      <c r="E42" s="152"/>
      <c r="F42" s="152"/>
      <c r="G42" s="152"/>
      <c r="H42" s="152"/>
      <c r="I42" s="152"/>
      <c r="J42" s="152"/>
      <c r="K42" s="152"/>
      <c r="L42" s="721"/>
      <c r="M42" s="721"/>
      <c r="N42" s="721"/>
      <c r="O42" s="383"/>
    </row>
    <row r="43" spans="2:16" ht="21.6" customHeight="1">
      <c r="B43" s="152"/>
      <c r="C43" s="152"/>
      <c r="D43" s="152"/>
      <c r="E43" s="152"/>
      <c r="F43" s="152"/>
      <c r="G43" s="152"/>
      <c r="H43" s="152"/>
      <c r="I43" s="152"/>
      <c r="J43" s="152"/>
      <c r="K43" s="152"/>
      <c r="L43" s="721"/>
      <c r="M43" s="721"/>
      <c r="N43" s="721"/>
      <c r="O43" s="383"/>
    </row>
    <row r="44" spans="2:16" ht="21.6" customHeight="1">
      <c r="B44" s="152"/>
      <c r="C44" s="152"/>
      <c r="D44" s="152"/>
      <c r="E44" s="152"/>
      <c r="F44" s="152"/>
      <c r="G44" s="152"/>
      <c r="H44" s="152"/>
      <c r="I44" s="152"/>
      <c r="J44" s="152"/>
      <c r="K44" s="152"/>
      <c r="L44" s="721"/>
      <c r="M44" s="721"/>
      <c r="N44" s="721"/>
      <c r="O44" s="383"/>
    </row>
    <row r="45" spans="2:16" ht="21.6" customHeight="1">
      <c r="B45" s="152"/>
      <c r="C45" s="152"/>
      <c r="D45" s="152"/>
      <c r="E45" s="152"/>
      <c r="F45" s="152"/>
      <c r="G45" s="152"/>
      <c r="H45" s="152"/>
      <c r="I45" s="152"/>
      <c r="J45" s="152"/>
      <c r="K45" s="152"/>
      <c r="L45" s="721"/>
      <c r="M45" s="721"/>
      <c r="N45" s="721"/>
      <c r="O45" s="383"/>
    </row>
    <row r="46" spans="2:16" ht="21.6" customHeight="1">
      <c r="B46" s="152"/>
      <c r="C46" s="152"/>
      <c r="D46" s="152"/>
      <c r="E46" s="152"/>
      <c r="F46" s="152"/>
      <c r="G46" s="152"/>
      <c r="H46" s="152"/>
      <c r="I46" s="152"/>
      <c r="J46" s="152"/>
      <c r="K46" s="152"/>
      <c r="L46" s="721"/>
      <c r="M46" s="721"/>
      <c r="N46" s="721"/>
      <c r="O46" s="383"/>
    </row>
    <row r="47" spans="2:16" ht="21.6" customHeight="1">
      <c r="B47" s="152"/>
      <c r="C47" s="152"/>
      <c r="D47" s="152"/>
      <c r="E47" s="152"/>
      <c r="F47" s="152"/>
      <c r="G47" s="152"/>
      <c r="H47" s="152"/>
      <c r="I47" s="152"/>
      <c r="J47" s="152"/>
      <c r="K47" s="152"/>
      <c r="L47" s="721"/>
      <c r="M47" s="721"/>
      <c r="N47" s="721"/>
      <c r="O47" s="383"/>
      <c r="P47" s="379"/>
    </row>
    <row r="48" spans="2:16" ht="21.6" customHeight="1">
      <c r="B48" s="152"/>
      <c r="C48" s="152"/>
      <c r="D48" s="152"/>
      <c r="E48" s="152"/>
      <c r="F48" s="152"/>
      <c r="G48" s="152"/>
      <c r="H48" s="152"/>
      <c r="I48" s="152"/>
      <c r="J48" s="152"/>
      <c r="K48" s="152"/>
      <c r="L48" s="721"/>
      <c r="M48" s="721"/>
      <c r="N48" s="721"/>
      <c r="O48" s="383"/>
      <c r="P48" s="380"/>
    </row>
    <row r="49" spans="2:16" ht="39" customHeight="1">
      <c r="B49" s="221" t="s">
        <v>30</v>
      </c>
      <c r="C49" s="221"/>
      <c r="D49" s="221"/>
      <c r="E49" s="221"/>
      <c r="F49" s="221"/>
      <c r="G49" s="221"/>
      <c r="H49" s="221"/>
      <c r="I49" s="221"/>
      <c r="J49" s="221"/>
      <c r="K49" s="221"/>
      <c r="L49" s="721"/>
      <c r="M49" s="721"/>
      <c r="N49" s="721"/>
      <c r="O49" s="152"/>
      <c r="P49" s="380"/>
    </row>
    <row r="50" spans="2:16" ht="32.4">
      <c r="B50" s="728" t="s">
        <v>192</v>
      </c>
      <c r="C50" s="728"/>
      <c r="D50" s="728"/>
      <c r="E50" s="728"/>
      <c r="F50" s="728"/>
      <c r="G50" s="728"/>
      <c r="H50" s="728"/>
      <c r="I50" s="167"/>
      <c r="J50" s="166"/>
      <c r="K50" s="152"/>
      <c r="L50" s="152"/>
      <c r="M50" s="152"/>
      <c r="N50" s="152"/>
      <c r="O50" s="152"/>
      <c r="P50" s="379"/>
    </row>
    <row r="51" spans="2:16" ht="18">
      <c r="B51" s="200" t="s">
        <v>143</v>
      </c>
      <c r="C51" s="152"/>
      <c r="D51" s="152"/>
      <c r="E51" s="152"/>
      <c r="F51" s="152"/>
      <c r="G51" s="152"/>
      <c r="H51" s="152"/>
      <c r="I51" s="152"/>
      <c r="J51" s="152"/>
      <c r="K51" s="152"/>
      <c r="L51" s="152"/>
      <c r="M51" s="152"/>
      <c r="N51" s="152"/>
      <c r="O51" s="152"/>
      <c r="P51" s="380"/>
    </row>
    <row r="52" spans="2:16" ht="18">
      <c r="B52" s="723" t="s">
        <v>144</v>
      </c>
      <c r="C52" s="723"/>
      <c r="D52" s="723"/>
      <c r="E52" s="723"/>
      <c r="F52" s="723"/>
      <c r="G52" s="723"/>
      <c r="H52" s="723"/>
      <c r="I52" s="723"/>
      <c r="J52" s="723"/>
      <c r="K52" s="723"/>
      <c r="L52" s="723"/>
      <c r="M52" s="723"/>
      <c r="N52" s="152"/>
      <c r="O52" s="152"/>
      <c r="P52" s="380"/>
    </row>
    <row r="53" spans="2:16" ht="18">
      <c r="B53" s="722" t="s">
        <v>145</v>
      </c>
      <c r="C53" s="722"/>
      <c r="D53" s="722"/>
      <c r="E53" s="722"/>
      <c r="F53" s="722"/>
      <c r="G53" s="722"/>
      <c r="H53" s="722"/>
      <c r="I53" s="722"/>
      <c r="J53" s="722"/>
      <c r="K53" s="722"/>
      <c r="L53" s="722"/>
      <c r="M53" s="722"/>
      <c r="N53" s="152"/>
      <c r="O53" s="152"/>
      <c r="P53" s="379"/>
    </row>
    <row r="54" spans="2:16" ht="22.5" customHeight="1">
      <c r="B54" s="725" t="s">
        <v>208</v>
      </c>
      <c r="C54" s="726"/>
      <c r="D54" s="726"/>
      <c r="E54" s="726"/>
      <c r="F54" s="726"/>
      <c r="G54" s="726"/>
      <c r="H54" s="726"/>
      <c r="I54" s="726"/>
      <c r="J54" s="726"/>
      <c r="K54" s="726"/>
      <c r="L54" s="726"/>
      <c r="M54" s="727"/>
      <c r="N54" s="724" t="s">
        <v>193</v>
      </c>
      <c r="O54" s="152"/>
      <c r="P54" s="380"/>
    </row>
    <row r="55" spans="2:16" ht="22.5" customHeight="1">
      <c r="B55" s="243" t="s">
        <v>215</v>
      </c>
      <c r="C55" s="241"/>
      <c r="D55" s="241"/>
      <c r="E55" s="241"/>
      <c r="F55" s="241"/>
      <c r="G55" s="241"/>
      <c r="H55" s="241"/>
      <c r="I55" s="241"/>
      <c r="J55" s="241"/>
      <c r="K55" s="241"/>
      <c r="L55" s="241"/>
      <c r="M55" s="242"/>
      <c r="N55" s="724"/>
      <c r="O55" s="152"/>
      <c r="P55" s="380"/>
    </row>
    <row r="56" spans="2:16" ht="18">
      <c r="B56" s="723" t="s">
        <v>204</v>
      </c>
      <c r="C56" s="723"/>
      <c r="D56" s="723"/>
      <c r="E56" s="723"/>
      <c r="F56" s="723"/>
      <c r="G56" s="723"/>
      <c r="H56" s="723"/>
      <c r="I56" s="723"/>
      <c r="J56" s="723"/>
      <c r="K56" s="723"/>
      <c r="L56" s="723"/>
      <c r="M56" s="723"/>
      <c r="N56" s="724"/>
      <c r="O56" s="152"/>
      <c r="P56" s="379"/>
    </row>
    <row r="57" spans="2:16" ht="18">
      <c r="B57" s="722" t="s">
        <v>205</v>
      </c>
      <c r="C57" s="722"/>
      <c r="D57" s="722"/>
      <c r="E57" s="722"/>
      <c r="F57" s="722"/>
      <c r="G57" s="722"/>
      <c r="H57" s="722"/>
      <c r="I57" s="722"/>
      <c r="J57" s="722"/>
      <c r="K57" s="722"/>
      <c r="L57" s="722"/>
      <c r="M57" s="722"/>
      <c r="N57" s="724"/>
      <c r="O57" s="152"/>
      <c r="P57" s="380"/>
    </row>
    <row r="58" spans="2:16" ht="18">
      <c r="B58" s="723" t="s">
        <v>206</v>
      </c>
      <c r="C58" s="723"/>
      <c r="D58" s="723"/>
      <c r="E58" s="723"/>
      <c r="F58" s="723"/>
      <c r="G58" s="723"/>
      <c r="H58" s="723"/>
      <c r="I58" s="723"/>
      <c r="J58" s="723"/>
      <c r="K58" s="723"/>
      <c r="L58" s="723"/>
      <c r="M58" s="723"/>
      <c r="N58" s="724"/>
      <c r="O58" s="152"/>
      <c r="P58" s="380"/>
    </row>
    <row r="59" spans="2:16" ht="18">
      <c r="B59" s="723" t="s">
        <v>207</v>
      </c>
      <c r="C59" s="723"/>
      <c r="D59" s="723"/>
      <c r="E59" s="723"/>
      <c r="F59" s="723"/>
      <c r="G59" s="723"/>
      <c r="H59" s="723"/>
      <c r="I59" s="723"/>
      <c r="J59" s="723"/>
      <c r="K59" s="723"/>
      <c r="L59" s="723"/>
      <c r="M59" s="723"/>
      <c r="N59" s="724"/>
      <c r="O59" s="152"/>
      <c r="P59" s="379"/>
    </row>
    <row r="60" spans="2:16" ht="18">
      <c r="B60" s="169"/>
      <c r="M60" s="152"/>
      <c r="N60" s="724"/>
      <c r="O60" s="152"/>
      <c r="P60" s="380"/>
    </row>
    <row r="61" spans="2:16" ht="17.25" customHeight="1">
      <c r="B61" s="714" t="s">
        <v>146</v>
      </c>
      <c r="C61" s="715"/>
      <c r="D61" s="715"/>
      <c r="E61" s="715"/>
      <c r="F61" s="715"/>
      <c r="G61" s="715"/>
      <c r="H61" s="715"/>
      <c r="I61" s="715"/>
      <c r="J61" s="715"/>
      <c r="K61" s="715"/>
      <c r="L61" s="715"/>
      <c r="M61" s="716"/>
      <c r="N61" s="724"/>
      <c r="O61" s="152"/>
      <c r="P61" s="380"/>
    </row>
    <row r="62" spans="2:16" ht="17.25" customHeight="1">
      <c r="B62" s="714" t="s">
        <v>147</v>
      </c>
      <c r="C62" s="715"/>
      <c r="D62" s="715"/>
      <c r="E62" s="715"/>
      <c r="F62" s="715"/>
      <c r="G62" s="715"/>
      <c r="H62" s="715"/>
      <c r="I62" s="715"/>
      <c r="J62" s="715"/>
      <c r="K62" s="715"/>
      <c r="L62" s="715"/>
      <c r="M62" s="716"/>
      <c r="N62" s="724"/>
      <c r="O62" s="152"/>
      <c r="P62" s="379"/>
    </row>
    <row r="63" spans="2:16" ht="17.25" customHeight="1">
      <c r="B63" s="714" t="s">
        <v>148</v>
      </c>
      <c r="C63" s="715"/>
      <c r="D63" s="715"/>
      <c r="E63" s="715"/>
      <c r="F63" s="715"/>
      <c r="G63" s="715"/>
      <c r="H63" s="715"/>
      <c r="I63" s="715"/>
      <c r="J63" s="715"/>
      <c r="K63" s="715"/>
      <c r="L63" s="715"/>
      <c r="M63" s="716"/>
      <c r="N63" s="724"/>
      <c r="O63" s="152"/>
      <c r="P63" s="380"/>
    </row>
    <row r="64" spans="2:16" ht="18">
      <c r="B64" s="714" t="s">
        <v>149</v>
      </c>
      <c r="C64" s="715"/>
      <c r="D64" s="715"/>
      <c r="E64" s="715"/>
      <c r="F64" s="715"/>
      <c r="G64" s="715"/>
      <c r="H64" s="715"/>
      <c r="I64" s="715"/>
      <c r="J64" s="715"/>
      <c r="K64" s="715"/>
      <c r="L64" s="715"/>
      <c r="M64" s="716"/>
      <c r="N64" s="724"/>
      <c r="O64" s="152"/>
      <c r="P64" s="380"/>
    </row>
    <row r="65" spans="1:17" ht="18">
      <c r="B65" s="714" t="s">
        <v>150</v>
      </c>
      <c r="C65" s="715"/>
      <c r="D65" s="715"/>
      <c r="E65" s="715"/>
      <c r="F65" s="715"/>
      <c r="G65" s="715"/>
      <c r="H65" s="715"/>
      <c r="I65" s="715"/>
      <c r="J65" s="715"/>
      <c r="K65" s="715"/>
      <c r="L65" s="715"/>
      <c r="M65" s="716"/>
      <c r="N65" s="724"/>
      <c r="O65" s="152"/>
      <c r="P65" s="379"/>
    </row>
    <row r="66" spans="1:17" ht="18">
      <c r="B66" s="708" t="s">
        <v>151</v>
      </c>
      <c r="C66" s="709"/>
      <c r="D66" s="709"/>
      <c r="E66" s="709"/>
      <c r="F66" s="709"/>
      <c r="G66" s="709"/>
      <c r="H66" s="709"/>
      <c r="I66" s="709"/>
      <c r="J66" s="709"/>
      <c r="K66" s="709"/>
      <c r="L66" s="709"/>
      <c r="M66" s="710"/>
      <c r="N66" s="152"/>
      <c r="O66" s="152"/>
      <c r="P66" s="380"/>
    </row>
    <row r="67" spans="1:17" ht="18">
      <c r="B67" s="711" t="s">
        <v>152</v>
      </c>
      <c r="C67" s="712"/>
      <c r="D67" s="712"/>
      <c r="E67" s="712"/>
      <c r="F67" s="712"/>
      <c r="G67" s="712"/>
      <c r="H67" s="712"/>
      <c r="I67" s="712"/>
      <c r="J67" s="712"/>
      <c r="K67" s="712"/>
      <c r="L67" s="712"/>
      <c r="M67" s="713"/>
      <c r="N67" s="152"/>
      <c r="O67" s="152"/>
      <c r="P67" s="380"/>
    </row>
    <row r="68" spans="1:17" ht="18">
      <c r="B68" s="714" t="s">
        <v>213</v>
      </c>
      <c r="C68" s="715"/>
      <c r="D68" s="715"/>
      <c r="E68" s="715"/>
      <c r="F68" s="715"/>
      <c r="G68" s="715"/>
      <c r="H68" s="715"/>
      <c r="I68" s="715"/>
      <c r="J68" s="715"/>
      <c r="K68" s="715"/>
      <c r="L68" s="715"/>
      <c r="M68" s="716"/>
      <c r="N68" s="152"/>
      <c r="O68" s="152"/>
      <c r="P68" s="379"/>
    </row>
    <row r="69" spans="1:17" ht="18">
      <c r="B69" s="169"/>
      <c r="M69" s="152"/>
      <c r="N69" s="152"/>
      <c r="O69" s="152"/>
      <c r="P69" s="380"/>
    </row>
    <row r="70" spans="1:17" ht="18.600000000000001" thickBot="1">
      <c r="B70" s="169"/>
      <c r="M70" s="152"/>
      <c r="N70" s="152"/>
      <c r="O70" s="152"/>
      <c r="P70" s="380"/>
    </row>
    <row r="71" spans="1:17" ht="20.25" customHeight="1">
      <c r="B71" s="717" t="s">
        <v>153</v>
      </c>
      <c r="C71" s="717" t="s">
        <v>154</v>
      </c>
      <c r="D71" s="717" t="s">
        <v>155</v>
      </c>
      <c r="E71" s="717" t="s">
        <v>156</v>
      </c>
      <c r="F71" s="170" t="s">
        <v>157</v>
      </c>
      <c r="G71" s="191" t="s">
        <v>221</v>
      </c>
      <c r="H71" s="719" t="s">
        <v>220</v>
      </c>
      <c r="I71" s="719" t="s">
        <v>159</v>
      </c>
      <c r="J71" s="719" t="s">
        <v>160</v>
      </c>
      <c r="K71" s="719" t="s">
        <v>194</v>
      </c>
      <c r="L71" s="717" t="s">
        <v>161</v>
      </c>
      <c r="M71" s="717" t="s">
        <v>216</v>
      </c>
      <c r="N71" s="152"/>
      <c r="O71" s="152"/>
      <c r="P71" s="379"/>
    </row>
    <row r="72" spans="1:17" ht="18.600000000000001" thickBot="1">
      <c r="B72" s="718"/>
      <c r="C72" s="718"/>
      <c r="D72" s="718"/>
      <c r="E72" s="718"/>
      <c r="F72" s="171" t="s">
        <v>158</v>
      </c>
      <c r="G72" s="192"/>
      <c r="H72" s="720"/>
      <c r="I72" s="720"/>
      <c r="J72" s="720"/>
      <c r="K72" s="720"/>
      <c r="L72" s="718"/>
      <c r="M72" s="718"/>
      <c r="N72" s="152"/>
      <c r="O72" s="152"/>
      <c r="P72" s="380"/>
    </row>
    <row r="73" spans="1:17" ht="18.600000000000001" thickBot="1">
      <c r="B73" s="172">
        <v>1</v>
      </c>
      <c r="C73" s="173" t="s">
        <v>162</v>
      </c>
      <c r="D73" s="174"/>
      <c r="E73" s="174"/>
      <c r="F73" s="174"/>
      <c r="G73" s="193"/>
      <c r="H73" s="174"/>
      <c r="I73" s="174"/>
      <c r="J73" s="174"/>
      <c r="K73" s="175" t="s">
        <v>162</v>
      </c>
      <c r="L73" s="174"/>
      <c r="M73" s="174"/>
      <c r="N73" s="152"/>
      <c r="O73" s="152"/>
      <c r="P73" s="380"/>
    </row>
    <row r="74" spans="1:17" ht="18.600000000000001" thickBot="1">
      <c r="A74" s="185" t="s">
        <v>30</v>
      </c>
      <c r="B74" s="186">
        <v>2</v>
      </c>
      <c r="C74" s="187" t="s">
        <v>162</v>
      </c>
      <c r="D74" s="188" t="s">
        <v>162</v>
      </c>
      <c r="E74" s="188" t="s">
        <v>162</v>
      </c>
      <c r="F74" s="188" t="s">
        <v>195</v>
      </c>
      <c r="G74" s="193"/>
      <c r="H74" s="174"/>
      <c r="I74" s="174"/>
      <c r="J74" s="188" t="s">
        <v>196</v>
      </c>
      <c r="K74" s="188" t="s">
        <v>162</v>
      </c>
      <c r="L74" s="174"/>
      <c r="M74" s="174"/>
      <c r="N74" s="152" t="s">
        <v>197</v>
      </c>
      <c r="O74" s="152"/>
      <c r="P74" s="379"/>
      <c r="Q74" s="365"/>
    </row>
    <row r="75" spans="1:17" ht="18.600000000000001" thickBot="1">
      <c r="A75" s="185" t="s">
        <v>22</v>
      </c>
      <c r="B75" s="186">
        <v>3</v>
      </c>
      <c r="C75" s="187" t="s">
        <v>162</v>
      </c>
      <c r="D75" s="188" t="s">
        <v>162</v>
      </c>
      <c r="E75" s="188" t="s">
        <v>162</v>
      </c>
      <c r="F75" s="188" t="s">
        <v>162</v>
      </c>
      <c r="G75" s="193"/>
      <c r="H75" s="174"/>
      <c r="I75" s="174"/>
      <c r="J75" s="188" t="s">
        <v>162</v>
      </c>
      <c r="K75" s="188" t="s">
        <v>162</v>
      </c>
      <c r="L75" s="188" t="s">
        <v>162</v>
      </c>
      <c r="M75" s="174"/>
      <c r="N75" s="152"/>
      <c r="O75" s="152"/>
      <c r="P75" s="380"/>
      <c r="Q75" s="365"/>
    </row>
    <row r="76" spans="1:17" ht="18.600000000000001" thickBot="1">
      <c r="A76" s="185" t="s">
        <v>198</v>
      </c>
      <c r="B76" s="182">
        <v>4</v>
      </c>
      <c r="C76" s="183" t="s">
        <v>162</v>
      </c>
      <c r="D76" s="184" t="s">
        <v>162</v>
      </c>
      <c r="E76" s="184" t="s">
        <v>162</v>
      </c>
      <c r="F76" s="184" t="s">
        <v>162</v>
      </c>
      <c r="G76" s="184" t="s">
        <v>162</v>
      </c>
      <c r="H76" s="184" t="s">
        <v>162</v>
      </c>
      <c r="I76" s="174" t="s">
        <v>218</v>
      </c>
      <c r="J76" s="184" t="s">
        <v>162</v>
      </c>
      <c r="K76" s="184" t="s">
        <v>162</v>
      </c>
      <c r="L76" s="184" t="s">
        <v>162</v>
      </c>
      <c r="M76" s="184" t="s">
        <v>162</v>
      </c>
      <c r="N76" s="205" t="s">
        <v>217</v>
      </c>
      <c r="O76" s="152"/>
      <c r="P76" s="380"/>
    </row>
    <row r="77" spans="1:17" ht="18.600000000000001" thickBot="1">
      <c r="A77" s="185"/>
      <c r="B77" s="186">
        <v>5</v>
      </c>
      <c r="C77" s="187" t="s">
        <v>162</v>
      </c>
      <c r="D77" s="188" t="s">
        <v>162</v>
      </c>
      <c r="E77" s="188" t="s">
        <v>162</v>
      </c>
      <c r="F77" s="188" t="s">
        <v>162</v>
      </c>
      <c r="G77" s="188" t="s">
        <v>162</v>
      </c>
      <c r="H77" s="188" t="s">
        <v>162</v>
      </c>
      <c r="I77" s="188" t="s">
        <v>162</v>
      </c>
      <c r="J77" s="188" t="s">
        <v>162</v>
      </c>
      <c r="K77" s="188" t="s">
        <v>162</v>
      </c>
      <c r="L77" s="188" t="s">
        <v>162</v>
      </c>
      <c r="M77" s="188" t="s">
        <v>162</v>
      </c>
      <c r="N77" s="152"/>
      <c r="O77" s="152"/>
      <c r="Q77" s="365"/>
    </row>
    <row r="78" spans="1:17" ht="18.600000000000001" thickBot="1">
      <c r="B78" s="172">
        <v>6</v>
      </c>
      <c r="C78" s="173" t="s">
        <v>162</v>
      </c>
      <c r="D78" s="175" t="s">
        <v>162</v>
      </c>
      <c r="E78" s="175" t="s">
        <v>162</v>
      </c>
      <c r="F78" s="175" t="s">
        <v>162</v>
      </c>
      <c r="G78" s="175" t="s">
        <v>162</v>
      </c>
      <c r="H78" s="175" t="s">
        <v>162</v>
      </c>
      <c r="I78" s="175" t="s">
        <v>162</v>
      </c>
      <c r="J78" s="175" t="s">
        <v>162</v>
      </c>
      <c r="K78" s="175" t="s">
        <v>162</v>
      </c>
      <c r="L78" s="175" t="s">
        <v>162</v>
      </c>
      <c r="M78" s="175" t="s">
        <v>162</v>
      </c>
      <c r="N78" s="152"/>
      <c r="O78" s="152"/>
      <c r="Q78" s="365"/>
    </row>
    <row r="79" spans="1:17" ht="18.600000000000001" thickBot="1">
      <c r="B79" s="172">
        <v>7</v>
      </c>
      <c r="C79" s="173" t="s">
        <v>162</v>
      </c>
      <c r="D79" s="175" t="s">
        <v>162</v>
      </c>
      <c r="E79" s="175" t="s">
        <v>162</v>
      </c>
      <c r="F79" s="175" t="s">
        <v>162</v>
      </c>
      <c r="G79" s="175" t="s">
        <v>162</v>
      </c>
      <c r="H79" s="175" t="s">
        <v>162</v>
      </c>
      <c r="I79" s="175" t="s">
        <v>162</v>
      </c>
      <c r="J79" s="175" t="s">
        <v>162</v>
      </c>
      <c r="K79" s="175" t="s">
        <v>162</v>
      </c>
      <c r="L79" s="175" t="s">
        <v>162</v>
      </c>
      <c r="M79" s="175" t="s">
        <v>162</v>
      </c>
      <c r="N79" s="152"/>
      <c r="O79" s="152"/>
      <c r="Q79" s="365"/>
    </row>
    <row r="80" spans="1:17">
      <c r="N80" s="152"/>
      <c r="O80" s="152"/>
      <c r="Q80" s="365"/>
    </row>
    <row r="81" spans="9:17">
      <c r="I81" s="205" t="s">
        <v>219</v>
      </c>
      <c r="N81" s="152"/>
      <c r="O81" s="152"/>
      <c r="Q81" s="365"/>
    </row>
    <row r="82" spans="9:17">
      <c r="N82" s="152"/>
      <c r="O82" s="152"/>
      <c r="Q82" s="365"/>
    </row>
  </sheetData>
  <mergeCells count="38">
    <mergeCell ref="L33:N49"/>
    <mergeCell ref="B53:M53"/>
    <mergeCell ref="B57:M57"/>
    <mergeCell ref="B58:M58"/>
    <mergeCell ref="N54:N65"/>
    <mergeCell ref="B56:M56"/>
    <mergeCell ref="B63:M63"/>
    <mergeCell ref="B64:M64"/>
    <mergeCell ref="B65:M65"/>
    <mergeCell ref="B54:M54"/>
    <mergeCell ref="B59:M59"/>
    <mergeCell ref="B61:M61"/>
    <mergeCell ref="B62:M62"/>
    <mergeCell ref="B50:H50"/>
    <mergeCell ref="B52:M52"/>
    <mergeCell ref="B66:M66"/>
    <mergeCell ref="B67:M67"/>
    <mergeCell ref="B68:M68"/>
    <mergeCell ref="B71:B72"/>
    <mergeCell ref="C71:C72"/>
    <mergeCell ref="D71:D72"/>
    <mergeCell ref="E71:E72"/>
    <mergeCell ref="H71:H72"/>
    <mergeCell ref="I71:I72"/>
    <mergeCell ref="J71:J72"/>
    <mergeCell ref="K71:K72"/>
    <mergeCell ref="L71:L72"/>
    <mergeCell ref="M71:M72"/>
    <mergeCell ref="B3:N3"/>
    <mergeCell ref="C8:L8"/>
    <mergeCell ref="C9:L9"/>
    <mergeCell ref="D12:E28"/>
    <mergeCell ref="M13:N13"/>
    <mergeCell ref="B5:N5"/>
    <mergeCell ref="M16:N29"/>
    <mergeCell ref="B7:N7"/>
    <mergeCell ref="B6:N6"/>
    <mergeCell ref="D29:E29"/>
  </mergeCells>
  <phoneticPr fontId="109"/>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
  <sheetViews>
    <sheetView showGridLines="0" zoomScale="85" zoomScaleNormal="85" zoomScaleSheetLayoutView="79" workbookViewId="0">
      <selection activeCell="A23" sqref="A23:XFD28"/>
    </sheetView>
  </sheetViews>
  <sheetFormatPr defaultColWidth="9" defaultRowHeight="19.2"/>
  <cols>
    <col min="1" max="1" width="185.33203125" style="6" customWidth="1"/>
    <col min="2" max="2" width="11.21875" style="4" customWidth="1"/>
    <col min="3" max="3" width="27.44140625" style="4" customWidth="1"/>
    <col min="4" max="4" width="17.88671875" style="70" customWidth="1"/>
    <col min="5" max="16384" width="9" style="7"/>
  </cols>
  <sheetData>
    <row r="1" spans="1:4" s="60" customFormat="1" ht="44.25" customHeight="1" thickBot="1">
      <c r="A1" s="399" t="s">
        <v>289</v>
      </c>
      <c r="B1" s="400" t="s">
        <v>0</v>
      </c>
      <c r="C1" s="401" t="s">
        <v>1</v>
      </c>
      <c r="D1" s="402" t="s">
        <v>2</v>
      </c>
    </row>
    <row r="2" spans="1:4" s="206" customFormat="1" ht="44.25" customHeight="1" thickBot="1">
      <c r="A2" s="348"/>
      <c r="B2" s="328"/>
      <c r="C2" s="748" t="s">
        <v>381</v>
      </c>
      <c r="D2" s="741">
        <v>44526</v>
      </c>
    </row>
    <row r="3" spans="1:4" s="206" customFormat="1" ht="125.4" customHeight="1" thickBot="1">
      <c r="A3" s="349" t="s">
        <v>379</v>
      </c>
      <c r="B3" s="329" t="s">
        <v>382</v>
      </c>
      <c r="C3" s="749"/>
      <c r="D3" s="742"/>
    </row>
    <row r="4" spans="1:4" s="206" customFormat="1" ht="34.799999999999997" customHeight="1" thickBot="1">
      <c r="A4" s="350" t="s">
        <v>380</v>
      </c>
      <c r="B4" s="330"/>
      <c r="C4" s="750"/>
      <c r="D4" s="742"/>
    </row>
    <row r="5" spans="1:4" s="206" customFormat="1" ht="51.6" customHeight="1" thickBot="1">
      <c r="A5" s="580" t="s">
        <v>383</v>
      </c>
      <c r="B5" s="328"/>
      <c r="C5" s="748" t="s">
        <v>385</v>
      </c>
      <c r="D5" s="741">
        <v>44525</v>
      </c>
    </row>
    <row r="6" spans="1:4" s="206" customFormat="1" ht="129" customHeight="1" thickBot="1">
      <c r="A6" s="349" t="s">
        <v>386</v>
      </c>
      <c r="B6" s="329" t="s">
        <v>384</v>
      </c>
      <c r="C6" s="749"/>
      <c r="D6" s="742"/>
    </row>
    <row r="7" spans="1:4" s="206" customFormat="1" ht="30.6" customHeight="1" thickBot="1">
      <c r="A7" s="350" t="s">
        <v>387</v>
      </c>
      <c r="B7" s="330"/>
      <c r="C7" s="750"/>
      <c r="D7" s="742"/>
    </row>
    <row r="8" spans="1:4" s="60" customFormat="1" ht="44.25" customHeight="1" thickTop="1" thickBot="1">
      <c r="A8" s="581" t="s">
        <v>388</v>
      </c>
      <c r="B8" s="760" t="s">
        <v>390</v>
      </c>
      <c r="C8" s="738" t="s">
        <v>392</v>
      </c>
      <c r="D8" s="741">
        <v>44525</v>
      </c>
    </row>
    <row r="9" spans="1:4" s="60" customFormat="1" ht="135" customHeight="1" thickBot="1">
      <c r="A9" s="352" t="s">
        <v>389</v>
      </c>
      <c r="B9" s="761"/>
      <c r="C9" s="739"/>
      <c r="D9" s="742"/>
    </row>
    <row r="10" spans="1:4" s="60" customFormat="1" ht="43.2" customHeight="1" thickBot="1">
      <c r="A10" s="422" t="s">
        <v>391</v>
      </c>
      <c r="B10" s="762"/>
      <c r="C10" s="763"/>
      <c r="D10" s="742"/>
    </row>
    <row r="11" spans="1:4" s="206" customFormat="1" ht="43.2" customHeight="1" thickTop="1" thickBot="1">
      <c r="A11" s="353" t="s">
        <v>393</v>
      </c>
      <c r="B11" s="757" t="s">
        <v>395</v>
      </c>
      <c r="C11" s="738" t="s">
        <v>397</v>
      </c>
      <c r="D11" s="741">
        <v>44524</v>
      </c>
    </row>
    <row r="12" spans="1:4" s="206" customFormat="1" ht="120.6" customHeight="1" thickBot="1">
      <c r="A12" s="354" t="s">
        <v>394</v>
      </c>
      <c r="B12" s="758"/>
      <c r="C12" s="739"/>
      <c r="D12" s="742"/>
    </row>
    <row r="13" spans="1:4" s="206" customFormat="1" ht="43.2" customHeight="1" thickBot="1">
      <c r="A13" s="355" t="s">
        <v>396</v>
      </c>
      <c r="B13" s="759"/>
      <c r="C13" s="740"/>
      <c r="D13" s="743"/>
    </row>
    <row r="14" spans="1:4" s="206" customFormat="1" ht="44.25" customHeight="1" thickTop="1" thickBot="1">
      <c r="A14" s="351" t="s">
        <v>398</v>
      </c>
      <c r="B14" s="760" t="s">
        <v>401</v>
      </c>
      <c r="C14" s="738" t="s">
        <v>385</v>
      </c>
      <c r="D14" s="741">
        <v>44524</v>
      </c>
    </row>
    <row r="15" spans="1:4" s="206" customFormat="1" ht="148.19999999999999" customHeight="1" thickBot="1">
      <c r="A15" s="352" t="s">
        <v>399</v>
      </c>
      <c r="B15" s="761"/>
      <c r="C15" s="739"/>
      <c r="D15" s="742"/>
    </row>
    <row r="16" spans="1:4" s="206" customFormat="1" ht="43.2" customHeight="1" thickBot="1">
      <c r="A16" s="445" t="s">
        <v>400</v>
      </c>
      <c r="B16" s="762"/>
      <c r="C16" s="763"/>
      <c r="D16" s="742"/>
    </row>
    <row r="17" spans="1:4" s="206" customFormat="1" ht="48.6" customHeight="1" thickTop="1" thickBot="1">
      <c r="A17" s="353" t="s">
        <v>402</v>
      </c>
      <c r="B17" s="757" t="s">
        <v>404</v>
      </c>
      <c r="C17" s="738" t="s">
        <v>406</v>
      </c>
      <c r="D17" s="741">
        <v>44522</v>
      </c>
    </row>
    <row r="18" spans="1:4" s="206" customFormat="1" ht="97.8" customHeight="1" thickBot="1">
      <c r="A18" s="354" t="s">
        <v>403</v>
      </c>
      <c r="B18" s="758"/>
      <c r="C18" s="739"/>
      <c r="D18" s="742"/>
    </row>
    <row r="19" spans="1:4" s="206" customFormat="1" ht="40.799999999999997" customHeight="1" thickBot="1">
      <c r="A19" s="355" t="s">
        <v>405</v>
      </c>
      <c r="B19" s="759"/>
      <c r="C19" s="740"/>
      <c r="D19" s="743"/>
    </row>
    <row r="20" spans="1:4" s="60" customFormat="1" ht="45.6" customHeight="1" thickTop="1" thickBot="1">
      <c r="A20" s="356" t="s">
        <v>407</v>
      </c>
      <c r="B20" s="751" t="s">
        <v>408</v>
      </c>
      <c r="C20" s="754" t="s">
        <v>410</v>
      </c>
      <c r="D20" s="741">
        <v>44523</v>
      </c>
    </row>
    <row r="21" spans="1:4" s="206" customFormat="1" ht="315.60000000000002" customHeight="1" thickBot="1">
      <c r="A21" s="357" t="s">
        <v>409</v>
      </c>
      <c r="B21" s="752"/>
      <c r="C21" s="755"/>
      <c r="D21" s="742"/>
    </row>
    <row r="22" spans="1:4" s="206" customFormat="1" ht="33" customHeight="1" thickBot="1">
      <c r="A22" s="414" t="s">
        <v>411</v>
      </c>
      <c r="B22" s="753"/>
      <c r="C22" s="756"/>
      <c r="D22" s="742"/>
    </row>
    <row r="23" spans="1:4" s="60" customFormat="1" ht="43.8" hidden="1" customHeight="1" thickTop="1" thickBot="1">
      <c r="A23" s="358"/>
      <c r="B23" s="729"/>
      <c r="C23" s="745"/>
      <c r="D23" s="741"/>
    </row>
    <row r="24" spans="1:4" s="60" customFormat="1" ht="147" hidden="1" customHeight="1" thickBot="1">
      <c r="A24" s="359"/>
      <c r="B24" s="730"/>
      <c r="C24" s="746"/>
      <c r="D24" s="742"/>
    </row>
    <row r="25" spans="1:4" s="313" customFormat="1" ht="34.200000000000003" hidden="1" customHeight="1" thickBot="1">
      <c r="A25" s="415"/>
      <c r="B25" s="731"/>
      <c r="C25" s="747"/>
      <c r="D25" s="744"/>
    </row>
    <row r="26" spans="1:4" s="60" customFormat="1" ht="37.799999999999997" hidden="1" customHeight="1" thickBot="1">
      <c r="A26" s="225"/>
      <c r="B26" s="223"/>
      <c r="C26" s="224"/>
      <c r="D26" s="302"/>
    </row>
    <row r="27" spans="1:4" s="60" customFormat="1" ht="95.4" hidden="1" customHeight="1" thickTop="1">
      <c r="A27" s="568"/>
      <c r="B27" s="734"/>
      <c r="C27" s="736"/>
      <c r="D27" s="732"/>
    </row>
    <row r="28" spans="1:4" s="60" customFormat="1" ht="37.799999999999997" hidden="1" customHeight="1" thickBot="1">
      <c r="A28" s="569"/>
      <c r="B28" s="735"/>
      <c r="C28" s="737"/>
      <c r="D28" s="733"/>
    </row>
    <row r="29" spans="1:4" s="60" customFormat="1" ht="36.75" customHeight="1" thickTop="1">
      <c r="A29" s="305"/>
      <c r="B29" s="295"/>
      <c r="C29" s="295"/>
      <c r="D29" s="295"/>
    </row>
    <row r="30" spans="1:4" s="60" customFormat="1" ht="44.25" customHeight="1">
      <c r="A30" s="310" t="s">
        <v>29</v>
      </c>
      <c r="B30" s="4"/>
      <c r="C30" s="4"/>
      <c r="D30" s="70"/>
    </row>
    <row r="31" spans="1:4">
      <c r="A31" s="311" t="s">
        <v>28</v>
      </c>
    </row>
  </sheetData>
  <mergeCells count="25">
    <mergeCell ref="C2:C4"/>
    <mergeCell ref="D2:D4"/>
    <mergeCell ref="C5:C7"/>
    <mergeCell ref="D5:D7"/>
    <mergeCell ref="B20:B22"/>
    <mergeCell ref="C20:C22"/>
    <mergeCell ref="D20:D22"/>
    <mergeCell ref="B17:B19"/>
    <mergeCell ref="D17:D19"/>
    <mergeCell ref="C17:C19"/>
    <mergeCell ref="B8:B10"/>
    <mergeCell ref="C8:C10"/>
    <mergeCell ref="D8:D10"/>
    <mergeCell ref="B14:B16"/>
    <mergeCell ref="C14:C16"/>
    <mergeCell ref="B11:B13"/>
    <mergeCell ref="B23:B25"/>
    <mergeCell ref="D27:D28"/>
    <mergeCell ref="B27:B28"/>
    <mergeCell ref="C27:C28"/>
    <mergeCell ref="C11:C13"/>
    <mergeCell ref="D11:D13"/>
    <mergeCell ref="D14:D16"/>
    <mergeCell ref="D23:D25"/>
    <mergeCell ref="C23:C25"/>
  </mergeCells>
  <phoneticPr fontId="16"/>
  <hyperlinks>
    <hyperlink ref="A4" r:id="rId1" xr:uid="{C07C83A5-D20C-41FE-9450-7180C600F519}"/>
    <hyperlink ref="A7" r:id="rId2" xr:uid="{C2E4D15B-58C6-436B-A050-FF0CA476E446}"/>
    <hyperlink ref="A10" r:id="rId3" xr:uid="{E666A379-76AA-4DAA-8B96-8FEF00EABD4E}"/>
    <hyperlink ref="A13" r:id="rId4" xr:uid="{4DF20060-8A9E-4241-B122-200D275A1D97}"/>
    <hyperlink ref="A16" r:id="rId5" xr:uid="{91A60381-8C3E-4204-A2C5-95449706DE96}"/>
    <hyperlink ref="A19" r:id="rId6" xr:uid="{C3EBF6F9-8467-4B23-96E8-22F62459C7AE}"/>
    <hyperlink ref="A22" r:id="rId7" xr:uid="{2260E279-96BC-4217-8814-F6F61EA2C13E}"/>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65"/>
  <sheetViews>
    <sheetView view="pageBreakPreview" zoomScale="85" zoomScaleNormal="66" zoomScaleSheetLayoutView="85" workbookViewId="0"/>
  </sheetViews>
  <sheetFormatPr defaultColWidth="9" defaultRowHeight="19.2"/>
  <cols>
    <col min="1" max="1" width="206.5546875" style="47" customWidth="1"/>
    <col min="2" max="2" width="17.109375" style="239" customWidth="1"/>
    <col min="3" max="3" width="20.109375" style="240" customWidth="1"/>
    <col min="4" max="16384" width="9" style="46"/>
  </cols>
  <sheetData>
    <row r="1" spans="1:3" ht="58.95" customHeight="1" thickBot="1">
      <c r="A1" s="45" t="s">
        <v>290</v>
      </c>
      <c r="B1" s="227" t="s">
        <v>25</v>
      </c>
      <c r="C1" s="228" t="s">
        <v>2</v>
      </c>
    </row>
    <row r="2" spans="1:3" ht="48" customHeight="1">
      <c r="A2" s="207" t="s">
        <v>420</v>
      </c>
      <c r="B2" s="229" t="s">
        <v>458</v>
      </c>
      <c r="C2" s="230"/>
    </row>
    <row r="3" spans="1:3" ht="303" customHeight="1">
      <c r="A3" s="159" t="s">
        <v>448</v>
      </c>
      <c r="B3" s="231" t="s">
        <v>457</v>
      </c>
      <c r="C3" s="232">
        <v>44525</v>
      </c>
    </row>
    <row r="4" spans="1:3" ht="27.6" customHeight="1" thickBot="1">
      <c r="A4" s="450" t="s">
        <v>413</v>
      </c>
      <c r="B4" s="231"/>
      <c r="C4" s="232"/>
    </row>
    <row r="5" spans="1:3" ht="48" customHeight="1">
      <c r="A5" s="207" t="s">
        <v>421</v>
      </c>
      <c r="B5" s="229"/>
      <c r="C5" s="230"/>
    </row>
    <row r="6" spans="1:3" ht="101.4" customHeight="1">
      <c r="A6" s="565" t="s">
        <v>449</v>
      </c>
      <c r="B6" s="312" t="s">
        <v>459</v>
      </c>
      <c r="C6" s="294">
        <v>44524</v>
      </c>
    </row>
    <row r="7" spans="1:3" ht="39.75" customHeight="1" thickBot="1">
      <c r="A7" s="257" t="s">
        <v>414</v>
      </c>
      <c r="B7" s="233"/>
      <c r="C7" s="234"/>
    </row>
    <row r="8" spans="1:3" ht="48" customHeight="1">
      <c r="A8" s="207" t="s">
        <v>422</v>
      </c>
      <c r="B8" s="229"/>
      <c r="C8" s="230"/>
    </row>
    <row r="9" spans="1:3" ht="246" customHeight="1">
      <c r="A9" s="360" t="s">
        <v>450</v>
      </c>
      <c r="B9" s="312" t="s">
        <v>460</v>
      </c>
      <c r="C9" s="294">
        <v>44524</v>
      </c>
    </row>
    <row r="10" spans="1:3" ht="39.75" customHeight="1" thickBot="1">
      <c r="A10" s="257" t="s">
        <v>415</v>
      </c>
      <c r="B10" s="233"/>
      <c r="C10" s="234"/>
    </row>
    <row r="11" spans="1:3" ht="44.4" customHeight="1">
      <c r="A11" s="432" t="s">
        <v>423</v>
      </c>
      <c r="B11" s="229"/>
      <c r="C11" s="230"/>
    </row>
    <row r="12" spans="1:3" ht="224.4" customHeight="1">
      <c r="A12" s="159" t="s">
        <v>451</v>
      </c>
      <c r="B12" s="231" t="s">
        <v>461</v>
      </c>
      <c r="C12" s="232">
        <v>44522</v>
      </c>
    </row>
    <row r="13" spans="1:3" ht="46.2" customHeight="1" thickBot="1">
      <c r="A13" s="67" t="s">
        <v>416</v>
      </c>
      <c r="B13" s="233"/>
      <c r="C13" s="234"/>
    </row>
    <row r="14" spans="1:3" ht="48" customHeight="1">
      <c r="A14" s="207" t="s">
        <v>424</v>
      </c>
      <c r="B14" s="229"/>
      <c r="C14" s="230"/>
    </row>
    <row r="15" spans="1:3" ht="187.2" customHeight="1">
      <c r="A15" s="360" t="s">
        <v>452</v>
      </c>
      <c r="B15" s="312" t="s">
        <v>460</v>
      </c>
      <c r="C15" s="294">
        <v>44522</v>
      </c>
    </row>
    <row r="16" spans="1:3" ht="39.75" customHeight="1" thickBot="1">
      <c r="A16" s="257" t="s">
        <v>417</v>
      </c>
      <c r="B16" s="233"/>
      <c r="C16" s="234"/>
    </row>
    <row r="17" spans="1:3" ht="45.6" customHeight="1">
      <c r="A17" s="207" t="s">
        <v>425</v>
      </c>
      <c r="B17" s="229"/>
      <c r="C17" s="230"/>
    </row>
    <row r="18" spans="1:3" ht="82.8" customHeight="1">
      <c r="A18" s="159" t="s">
        <v>453</v>
      </c>
      <c r="B18" s="231" t="s">
        <v>462</v>
      </c>
      <c r="C18" s="232">
        <v>44520</v>
      </c>
    </row>
    <row r="19" spans="1:3" ht="37.200000000000003" customHeight="1" thickBot="1">
      <c r="A19" s="67" t="s">
        <v>418</v>
      </c>
      <c r="B19" s="233"/>
      <c r="C19" s="234"/>
    </row>
    <row r="20" spans="1:3" ht="36" customHeight="1">
      <c r="A20" s="207" t="s">
        <v>426</v>
      </c>
      <c r="B20" s="229"/>
      <c r="C20" s="230"/>
    </row>
    <row r="21" spans="1:3" ht="170.4" customHeight="1">
      <c r="A21" s="159" t="s">
        <v>454</v>
      </c>
      <c r="B21" s="231" t="s">
        <v>456</v>
      </c>
      <c r="C21" s="294">
        <v>44522</v>
      </c>
    </row>
    <row r="22" spans="1:3" ht="36" customHeight="1" thickBot="1">
      <c r="A22" s="67" t="s">
        <v>419</v>
      </c>
      <c r="B22" s="233"/>
      <c r="C22" s="234"/>
    </row>
    <row r="23" spans="1:3" ht="40.799999999999997" customHeight="1">
      <c r="A23" s="207" t="s">
        <v>427</v>
      </c>
      <c r="B23" s="229"/>
      <c r="C23" s="230"/>
    </row>
    <row r="24" spans="1:3" ht="356.4" customHeight="1">
      <c r="A24" s="211" t="s">
        <v>455</v>
      </c>
      <c r="B24" s="231" t="s">
        <v>456</v>
      </c>
      <c r="C24" s="294">
        <v>44522</v>
      </c>
    </row>
    <row r="25" spans="1:3" ht="36" customHeight="1" thickBot="1">
      <c r="A25" s="258" t="s">
        <v>412</v>
      </c>
      <c r="B25" s="233"/>
      <c r="C25" s="234"/>
    </row>
    <row r="26" spans="1:3" ht="36" hidden="1" customHeight="1">
      <c r="A26" s="207"/>
      <c r="B26" s="229"/>
      <c r="C26" s="230"/>
    </row>
    <row r="27" spans="1:3" ht="255" hidden="1" customHeight="1" thickBot="1">
      <c r="A27" s="159"/>
      <c r="B27" s="332"/>
      <c r="C27" s="294"/>
    </row>
    <row r="28" spans="1:3" ht="36" hidden="1" customHeight="1" thickBot="1">
      <c r="A28" s="67"/>
      <c r="B28" s="332"/>
      <c r="C28" s="234"/>
    </row>
    <row r="29" spans="1:3" ht="36" hidden="1" customHeight="1" thickBot="1">
      <c r="A29" s="207"/>
      <c r="B29" s="229"/>
      <c r="C29" s="230"/>
    </row>
    <row r="30" spans="1:3" ht="223.8" hidden="1" customHeight="1">
      <c r="A30" s="159"/>
      <c r="B30" s="231"/>
      <c r="C30" s="230"/>
    </row>
    <row r="31" spans="1:3" ht="36" hidden="1" customHeight="1" thickBot="1">
      <c r="A31" s="67"/>
      <c r="B31" s="233"/>
      <c r="C31" s="234"/>
    </row>
    <row r="32" spans="1:3" ht="36" hidden="1" customHeight="1" thickBot="1">
      <c r="A32" s="207"/>
      <c r="B32" s="229"/>
      <c r="C32" s="230"/>
    </row>
    <row r="33" spans="1:3" ht="133.19999999999999" hidden="1" customHeight="1">
      <c r="A33" s="159"/>
      <c r="B33" s="235"/>
      <c r="C33" s="230"/>
    </row>
    <row r="34" spans="1:3" ht="36" hidden="1" customHeight="1" thickBot="1">
      <c r="A34" s="67"/>
      <c r="B34" s="233"/>
      <c r="C34" s="234"/>
    </row>
    <row r="35" spans="1:3" s="146" customFormat="1" ht="36" hidden="1" customHeight="1">
      <c r="A35" s="207"/>
      <c r="B35" s="229"/>
      <c r="C35" s="230"/>
    </row>
    <row r="36" spans="1:3" s="144" customFormat="1" ht="71.400000000000006" hidden="1" customHeight="1">
      <c r="A36" s="159"/>
      <c r="B36" s="235"/>
      <c r="C36" s="232"/>
    </row>
    <row r="37" spans="1:3" s="2" customFormat="1" ht="39.6" hidden="1" customHeight="1" thickBot="1">
      <c r="A37" s="67"/>
      <c r="B37" s="233"/>
      <c r="C37" s="234"/>
    </row>
    <row r="38" spans="1:3" s="2" customFormat="1" ht="39.6" hidden="1" customHeight="1">
      <c r="A38" s="207"/>
      <c r="B38" s="229"/>
      <c r="C38" s="230"/>
    </row>
    <row r="39" spans="1:3" s="2" customFormat="1" ht="191.4" hidden="1" customHeight="1">
      <c r="A39" s="159"/>
      <c r="B39" s="235"/>
      <c r="C39" s="232"/>
    </row>
    <row r="40" spans="1:3" s="2" customFormat="1" ht="39.6" hidden="1" customHeight="1" thickBot="1">
      <c r="A40" s="67"/>
      <c r="B40" s="233"/>
      <c r="C40" s="234"/>
    </row>
    <row r="41" spans="1:3" ht="27" hidden="1" customHeight="1">
      <c r="A41" s="207"/>
      <c r="B41" s="229"/>
      <c r="C41" s="230"/>
    </row>
    <row r="42" spans="1:3" ht="28.5" hidden="1" customHeight="1">
      <c r="A42" s="159"/>
      <c r="B42" s="235"/>
      <c r="C42" s="232"/>
    </row>
    <row r="43" spans="1:3" ht="23.4" hidden="1" customHeight="1" thickBot="1">
      <c r="A43" s="67"/>
      <c r="B43" s="233"/>
      <c r="C43" s="234"/>
    </row>
    <row r="44" spans="1:3" ht="23.4" customHeight="1">
      <c r="A44" s="145"/>
      <c r="B44" s="236"/>
      <c r="C44" s="237"/>
    </row>
    <row r="45" spans="1:3" ht="28.5" customHeight="1" thickBot="1">
      <c r="A45" s="177"/>
      <c r="B45" s="238"/>
      <c r="C45" s="238"/>
    </row>
    <row r="46" spans="1:3" ht="28.5" customHeight="1">
      <c r="A46" s="764" t="s">
        <v>29</v>
      </c>
      <c r="B46" s="765"/>
      <c r="C46" s="765"/>
    </row>
    <row r="47" spans="1:3" ht="28.5" customHeight="1">
      <c r="A47" s="766" t="s">
        <v>28</v>
      </c>
      <c r="B47" s="767"/>
      <c r="C47" s="767"/>
    </row>
    <row r="48" spans="1:3" ht="248.25" customHeight="1"/>
    <row r="49" ht="37.5" customHeight="1"/>
    <row r="50" ht="24" customHeight="1"/>
    <row r="51" ht="24" customHeight="1"/>
    <row r="52" ht="26.25" customHeight="1"/>
    <row r="53" ht="26.25" customHeight="1"/>
    <row r="54" ht="199.5" customHeight="1"/>
    <row r="55" ht="33.75" customHeight="1"/>
    <row r="56" ht="48.75" customHeight="1"/>
    <row r="57" ht="233.25" customHeight="1"/>
    <row r="58" ht="33.75" customHeight="1"/>
    <row r="59" ht="19.5" customHeight="1"/>
    <row r="60" ht="19.5" customHeight="1"/>
    <row r="61" ht="28.5" customHeight="1"/>
    <row r="62" ht="35.25" customHeight="1"/>
    <row r="63" ht="218.25" customHeight="1"/>
    <row r="64" ht="218.25" customHeight="1"/>
    <row r="65" ht="218.25" customHeight="1"/>
  </sheetData>
  <mergeCells count="2">
    <mergeCell ref="A46:C46"/>
    <mergeCell ref="A47:C47"/>
  </mergeCells>
  <phoneticPr fontId="16"/>
  <hyperlinks>
    <hyperlink ref="A25" r:id="rId1" xr:uid="{C4660DC5-79D4-4419-9ABF-0C1D24CAEE46}"/>
    <hyperlink ref="A4" r:id="rId2" xr:uid="{D13F9F5E-6679-4B13-AEE8-5F6451EA3997}"/>
    <hyperlink ref="A7" r:id="rId3" xr:uid="{AADAEFAA-FC40-4202-9B75-EFF1A0BFE374}"/>
    <hyperlink ref="A10" r:id="rId4" xr:uid="{B8258B3B-4F58-44A4-89F9-98AF5C3E0D8B}"/>
    <hyperlink ref="A13" r:id="rId5" xr:uid="{62232481-B0A2-4CF2-A6CC-A4CCE24D96CB}"/>
    <hyperlink ref="A16" r:id="rId6" xr:uid="{9554258D-3868-4964-B8FA-4CA5C075691A}"/>
    <hyperlink ref="A19" r:id="rId7" xr:uid="{D1B8ECD4-DD1F-4DD4-A3DA-432232E00DBB}"/>
    <hyperlink ref="A22" r:id="rId8" xr:uid="{83373BFB-6FC7-46EF-9732-724BF44EFBAF}"/>
  </hyperlinks>
  <pageMargins left="0.74803149606299213" right="0.74803149606299213" top="0.98425196850393704" bottom="0.98425196850393704" header="0.51181102362204722" footer="0.51181102362204722"/>
  <pageSetup paperSize="9" scale="19" fitToHeight="3" orientation="portrait" r:id="rId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8EE1-4261-43B0-ADBC-2399AA980E35}">
  <sheetPr>
    <tabColor indexed="46"/>
  </sheetPr>
  <dimension ref="A1:AD37"/>
  <sheetViews>
    <sheetView zoomScale="94" zoomScaleNormal="94" zoomScaleSheetLayoutView="100" workbookViewId="0">
      <selection activeCell="AE36" sqref="AE36"/>
    </sheetView>
  </sheetViews>
  <sheetFormatPr defaultColWidth="9" defaultRowHeight="13.2"/>
  <cols>
    <col min="1" max="13" width="6.77734375" style="453" customWidth="1"/>
    <col min="14" max="14" width="7.44140625" style="453" customWidth="1"/>
    <col min="15" max="15" width="5.88671875" style="453" customWidth="1"/>
    <col min="16" max="16" width="7.109375" style="453" customWidth="1"/>
    <col min="17" max="29" width="6.77734375" style="453" customWidth="1"/>
    <col min="30" max="16384" width="9" style="453"/>
  </cols>
  <sheetData>
    <row r="1" spans="1:29" ht="15" customHeight="1">
      <c r="A1" s="770" t="s">
        <v>3</v>
      </c>
      <c r="B1" s="771"/>
      <c r="C1" s="771"/>
      <c r="D1" s="771"/>
      <c r="E1" s="771"/>
      <c r="F1" s="771"/>
      <c r="G1" s="771"/>
      <c r="H1" s="771"/>
      <c r="I1" s="771"/>
      <c r="J1" s="771"/>
      <c r="K1" s="771"/>
      <c r="L1" s="771"/>
      <c r="M1" s="771"/>
      <c r="N1" s="772"/>
      <c r="P1" s="773" t="s">
        <v>4</v>
      </c>
      <c r="Q1" s="774"/>
      <c r="R1" s="774"/>
      <c r="S1" s="774"/>
      <c r="T1" s="774"/>
      <c r="U1" s="774"/>
      <c r="V1" s="774"/>
      <c r="W1" s="774"/>
      <c r="X1" s="774"/>
      <c r="Y1" s="774"/>
      <c r="Z1" s="774"/>
      <c r="AA1" s="774"/>
      <c r="AB1" s="774"/>
      <c r="AC1" s="775"/>
    </row>
    <row r="2" spans="1:29" ht="18" customHeight="1" thickBot="1">
      <c r="A2" s="776" t="s">
        <v>5</v>
      </c>
      <c r="B2" s="777"/>
      <c r="C2" s="777"/>
      <c r="D2" s="777"/>
      <c r="E2" s="777"/>
      <c r="F2" s="777"/>
      <c r="G2" s="777"/>
      <c r="H2" s="777"/>
      <c r="I2" s="777"/>
      <c r="J2" s="777"/>
      <c r="K2" s="777"/>
      <c r="L2" s="777"/>
      <c r="M2" s="777"/>
      <c r="N2" s="778"/>
      <c r="P2" s="779" t="s">
        <v>6</v>
      </c>
      <c r="Q2" s="777"/>
      <c r="R2" s="777"/>
      <c r="S2" s="777"/>
      <c r="T2" s="777"/>
      <c r="U2" s="777"/>
      <c r="V2" s="777"/>
      <c r="W2" s="777"/>
      <c r="X2" s="777"/>
      <c r="Y2" s="777"/>
      <c r="Z2" s="777"/>
      <c r="AA2" s="777"/>
      <c r="AB2" s="777"/>
      <c r="AC2" s="780"/>
    </row>
    <row r="3" spans="1:29" ht="13.8" thickBot="1">
      <c r="A3" s="9"/>
      <c r="B3" s="270" t="s">
        <v>258</v>
      </c>
      <c r="C3" s="270" t="s">
        <v>7</v>
      </c>
      <c r="D3" s="270" t="s">
        <v>8</v>
      </c>
      <c r="E3" s="270" t="s">
        <v>9</v>
      </c>
      <c r="F3" s="270" t="s">
        <v>10</v>
      </c>
      <c r="G3" s="270" t="s">
        <v>11</v>
      </c>
      <c r="H3" s="270" t="s">
        <v>12</v>
      </c>
      <c r="I3" s="270" t="s">
        <v>13</v>
      </c>
      <c r="J3" s="270" t="s">
        <v>14</v>
      </c>
      <c r="K3" s="270" t="s">
        <v>15</v>
      </c>
      <c r="L3" s="247" t="s">
        <v>16</v>
      </c>
      <c r="M3" s="9" t="s">
        <v>17</v>
      </c>
      <c r="N3" s="10" t="s">
        <v>18</v>
      </c>
      <c r="P3" s="11"/>
      <c r="Q3" s="269" t="s">
        <v>258</v>
      </c>
      <c r="R3" s="269" t="s">
        <v>7</v>
      </c>
      <c r="S3" s="269" t="s">
        <v>8</v>
      </c>
      <c r="T3" s="269" t="s">
        <v>9</v>
      </c>
      <c r="U3" s="269" t="s">
        <v>10</v>
      </c>
      <c r="V3" s="269" t="s">
        <v>11</v>
      </c>
      <c r="W3" s="269" t="s">
        <v>12</v>
      </c>
      <c r="X3" s="269" t="s">
        <v>13</v>
      </c>
      <c r="Y3" s="270" t="s">
        <v>14</v>
      </c>
      <c r="Z3" s="270" t="s">
        <v>15</v>
      </c>
      <c r="AA3" s="247" t="s">
        <v>16</v>
      </c>
      <c r="AB3" s="11" t="s">
        <v>17</v>
      </c>
      <c r="AC3" s="12" t="s">
        <v>19</v>
      </c>
    </row>
    <row r="4" spans="1:29" ht="19.8" thickBot="1">
      <c r="A4" s="13" t="s">
        <v>20</v>
      </c>
      <c r="B4" s="517">
        <f>AVERAGE(B7:B16)</f>
        <v>65.400000000000006</v>
      </c>
      <c r="C4" s="517">
        <f t="shared" ref="C4:L4" si="0">AVERAGE(C6:C16)</f>
        <v>57.2</v>
      </c>
      <c r="D4" s="517">
        <f t="shared" si="0"/>
        <v>63.7</v>
      </c>
      <c r="E4" s="517">
        <f t="shared" si="0"/>
        <v>103.8</v>
      </c>
      <c r="F4" s="517">
        <f t="shared" si="0"/>
        <v>177.5</v>
      </c>
      <c r="G4" s="517">
        <f t="shared" si="0"/>
        <v>404.2</v>
      </c>
      <c r="H4" s="517">
        <f t="shared" si="0"/>
        <v>621</v>
      </c>
      <c r="I4" s="517">
        <f t="shared" si="0"/>
        <v>905.9</v>
      </c>
      <c r="J4" s="517">
        <f t="shared" si="0"/>
        <v>563.29999999999995</v>
      </c>
      <c r="K4" s="517">
        <f t="shared" si="0"/>
        <v>366.2</v>
      </c>
      <c r="L4" s="517">
        <f t="shared" si="0"/>
        <v>193.09090909090909</v>
      </c>
      <c r="M4" s="517">
        <f>AVERAGE(M6:M16)</f>
        <v>120.66666666666667</v>
      </c>
      <c r="N4" s="517">
        <f>SUM(B4:M4)</f>
        <v>3641.9575757575753</v>
      </c>
      <c r="O4" s="14"/>
      <c r="P4" s="13" t="str">
        <f>+A4</f>
        <v>12-18年月平均</v>
      </c>
      <c r="Q4" s="517">
        <f>AVERAGE(Q7:Q16)</f>
        <v>9.6999999999999993</v>
      </c>
      <c r="R4" s="517">
        <f>AVERAGE(R7:R16)</f>
        <v>9.9</v>
      </c>
      <c r="S4" s="517">
        <f t="shared" ref="S4:AB4" si="1">AVERAGE(S7:S16)</f>
        <v>15</v>
      </c>
      <c r="T4" s="517">
        <f t="shared" si="1"/>
        <v>7.5</v>
      </c>
      <c r="U4" s="517">
        <f t="shared" si="1"/>
        <v>10.7</v>
      </c>
      <c r="V4" s="517">
        <f t="shared" si="1"/>
        <v>9.9</v>
      </c>
      <c r="W4" s="517">
        <f t="shared" si="1"/>
        <v>8.9</v>
      </c>
      <c r="X4" s="517">
        <f t="shared" si="1"/>
        <v>12.6</v>
      </c>
      <c r="Y4" s="517">
        <f t="shared" si="1"/>
        <v>10.9</v>
      </c>
      <c r="Z4" s="517">
        <f t="shared" si="1"/>
        <v>21.7</v>
      </c>
      <c r="AA4" s="517">
        <f t="shared" si="1"/>
        <v>12.8</v>
      </c>
      <c r="AB4" s="517">
        <f t="shared" si="1"/>
        <v>14.333333333333334</v>
      </c>
      <c r="AC4" s="517">
        <f>SUM(Q4:AB4)</f>
        <v>143.93333333333334</v>
      </c>
    </row>
    <row r="5" spans="1:29" ht="13.8" thickBot="1">
      <c r="A5" s="246"/>
      <c r="B5" s="518"/>
      <c r="C5" s="518"/>
      <c r="D5" s="518"/>
      <c r="E5" s="518"/>
      <c r="F5" s="518"/>
      <c r="G5" s="518"/>
      <c r="H5" s="518"/>
      <c r="I5" s="518"/>
      <c r="J5" s="518"/>
      <c r="K5" s="518"/>
      <c r="L5" s="519" t="s">
        <v>21</v>
      </c>
      <c r="M5" s="520"/>
      <c r="N5" s="520"/>
      <c r="O5" s="14"/>
      <c r="P5" s="254"/>
      <c r="Q5" s="142"/>
      <c r="R5" s="142"/>
      <c r="S5" s="142"/>
      <c r="T5" s="142"/>
      <c r="U5" s="142"/>
      <c r="V5" s="142"/>
      <c r="W5" s="142"/>
      <c r="X5" s="142"/>
      <c r="Y5" s="142"/>
      <c r="Z5" s="142"/>
      <c r="AA5" s="16" t="s">
        <v>21</v>
      </c>
      <c r="AB5" s="520"/>
      <c r="AC5" s="520"/>
    </row>
    <row r="6" spans="1:29" ht="13.8" thickBot="1">
      <c r="A6" s="15"/>
      <c r="B6" s="518"/>
      <c r="C6" s="518"/>
      <c r="D6" s="518"/>
      <c r="E6" s="518"/>
      <c r="F6" s="518"/>
      <c r="G6" s="518"/>
      <c r="H6" s="518"/>
      <c r="I6" s="518"/>
      <c r="J6" s="518"/>
      <c r="K6" s="518"/>
      <c r="L6" s="420">
        <v>66</v>
      </c>
      <c r="M6" s="142"/>
      <c r="N6" s="17"/>
      <c r="O6" s="158" t="s">
        <v>22</v>
      </c>
      <c r="P6" s="255"/>
      <c r="Q6" s="518"/>
      <c r="R6" s="518"/>
      <c r="S6" s="518"/>
      <c r="T6" s="518"/>
      <c r="U6" s="518"/>
      <c r="V6" s="518"/>
      <c r="W6" s="518" t="s">
        <v>30</v>
      </c>
      <c r="X6" s="518" t="s">
        <v>30</v>
      </c>
      <c r="Y6" s="518" t="s">
        <v>30</v>
      </c>
      <c r="Z6" s="518" t="s">
        <v>30</v>
      </c>
      <c r="AA6" s="420">
        <v>0</v>
      </c>
      <c r="AB6" s="142"/>
      <c r="AC6" s="521"/>
    </row>
    <row r="7" spans="1:29" ht="18" thickBot="1">
      <c r="A7" s="157" t="s">
        <v>211</v>
      </c>
      <c r="B7" s="326">
        <v>81</v>
      </c>
      <c r="C7" s="326">
        <v>48</v>
      </c>
      <c r="D7" s="411">
        <v>71</v>
      </c>
      <c r="E7" s="326">
        <v>128</v>
      </c>
      <c r="F7" s="326">
        <v>171</v>
      </c>
      <c r="G7" s="326">
        <v>350</v>
      </c>
      <c r="H7" s="326">
        <v>569</v>
      </c>
      <c r="I7" s="326">
        <v>553</v>
      </c>
      <c r="J7" s="326">
        <v>457</v>
      </c>
      <c r="K7" s="326">
        <v>304</v>
      </c>
      <c r="L7" s="411">
        <v>170</v>
      </c>
      <c r="M7" s="522" t="s">
        <v>224</v>
      </c>
      <c r="N7" s="253">
        <f>SUM(B7:M7)</f>
        <v>2902</v>
      </c>
      <c r="O7" s="158"/>
      <c r="P7" s="157" t="s">
        <v>210</v>
      </c>
      <c r="Q7" s="303">
        <v>1</v>
      </c>
      <c r="R7" s="303">
        <v>2</v>
      </c>
      <c r="S7" s="303">
        <v>1</v>
      </c>
      <c r="T7" s="303">
        <v>0</v>
      </c>
      <c r="U7" s="523">
        <v>0</v>
      </c>
      <c r="V7" s="523">
        <v>0</v>
      </c>
      <c r="W7" s="523">
        <v>1</v>
      </c>
      <c r="X7" s="143">
        <v>1</v>
      </c>
      <c r="Y7" s="143">
        <v>0</v>
      </c>
      <c r="Z7" s="143">
        <v>0</v>
      </c>
      <c r="AA7" s="143">
        <v>0</v>
      </c>
      <c r="AB7" s="143" t="s">
        <v>30</v>
      </c>
      <c r="AC7" s="248">
        <f>SUM(Q7:AB7)</f>
        <v>6</v>
      </c>
    </row>
    <row r="8" spans="1:29" ht="15" thickBot="1">
      <c r="A8" s="245" t="s">
        <v>140</v>
      </c>
      <c r="B8" s="406">
        <v>112</v>
      </c>
      <c r="C8" s="406">
        <v>85</v>
      </c>
      <c r="D8" s="406">
        <v>60</v>
      </c>
      <c r="E8" s="406">
        <v>97</v>
      </c>
      <c r="F8" s="406">
        <v>95</v>
      </c>
      <c r="G8" s="406">
        <v>305</v>
      </c>
      <c r="H8" s="406">
        <v>544</v>
      </c>
      <c r="I8" s="406">
        <v>449</v>
      </c>
      <c r="J8" s="406">
        <v>475</v>
      </c>
      <c r="K8" s="406">
        <v>505</v>
      </c>
      <c r="L8" s="406">
        <v>219</v>
      </c>
      <c r="M8" s="407">
        <v>98</v>
      </c>
      <c r="N8" s="248">
        <f>SUM(B8:M8)</f>
        <v>3044</v>
      </c>
      <c r="O8" s="158"/>
      <c r="P8" s="245" t="s">
        <v>140</v>
      </c>
      <c r="Q8" s="524">
        <v>16</v>
      </c>
      <c r="R8" s="524">
        <v>1</v>
      </c>
      <c r="S8" s="524">
        <v>19</v>
      </c>
      <c r="T8" s="518">
        <v>3</v>
      </c>
      <c r="U8" s="518">
        <v>13</v>
      </c>
      <c r="V8" s="518">
        <v>1</v>
      </c>
      <c r="W8" s="518">
        <v>2</v>
      </c>
      <c r="X8" s="518">
        <v>2</v>
      </c>
      <c r="Y8" s="518">
        <v>0</v>
      </c>
      <c r="Z8" s="518">
        <v>24</v>
      </c>
      <c r="AA8" s="518">
        <v>4</v>
      </c>
      <c r="AB8" s="518">
        <v>1</v>
      </c>
      <c r="AC8" s="518">
        <f>SUM(Q8:AB8)</f>
        <v>86</v>
      </c>
    </row>
    <row r="9" spans="1:29" ht="15.6" thickBot="1">
      <c r="A9" s="19" t="s">
        <v>31</v>
      </c>
      <c r="B9" s="525">
        <v>84</v>
      </c>
      <c r="C9" s="525">
        <v>100</v>
      </c>
      <c r="D9" s="526">
        <v>77</v>
      </c>
      <c r="E9" s="526">
        <v>80</v>
      </c>
      <c r="F9" s="209">
        <v>236</v>
      </c>
      <c r="G9" s="209">
        <v>438</v>
      </c>
      <c r="H9" s="210">
        <v>631</v>
      </c>
      <c r="I9" s="209">
        <v>752</v>
      </c>
      <c r="J9" s="208">
        <v>523</v>
      </c>
      <c r="K9" s="209">
        <v>427</v>
      </c>
      <c r="L9" s="208">
        <v>253</v>
      </c>
      <c r="M9" s="527">
        <v>136</v>
      </c>
      <c r="N9" s="528">
        <f>SUM(B9:M9)</f>
        <v>3737</v>
      </c>
      <c r="O9" s="158"/>
      <c r="P9" s="20" t="s">
        <v>23</v>
      </c>
      <c r="Q9" s="529">
        <v>7</v>
      </c>
      <c r="R9" s="529">
        <v>7</v>
      </c>
      <c r="S9" s="530">
        <v>13</v>
      </c>
      <c r="T9" s="530">
        <v>3</v>
      </c>
      <c r="U9" s="530">
        <v>8</v>
      </c>
      <c r="V9" s="530">
        <v>11</v>
      </c>
      <c r="W9" s="529">
        <v>5</v>
      </c>
      <c r="X9" s="530">
        <v>11</v>
      </c>
      <c r="Y9" s="530">
        <v>9</v>
      </c>
      <c r="Z9" s="530">
        <v>9</v>
      </c>
      <c r="AA9" s="531">
        <v>20</v>
      </c>
      <c r="AB9" s="531">
        <v>35</v>
      </c>
      <c r="AC9" s="529">
        <f>SUM(Q9:AB9)</f>
        <v>138</v>
      </c>
    </row>
    <row r="10" spans="1:29" ht="15" thickBot="1">
      <c r="A10" s="19" t="s">
        <v>32</v>
      </c>
      <c r="B10" s="530">
        <v>41</v>
      </c>
      <c r="C10" s="530">
        <v>44</v>
      </c>
      <c r="D10" s="530">
        <v>67</v>
      </c>
      <c r="E10" s="530">
        <v>103</v>
      </c>
      <c r="F10" s="532">
        <v>311</v>
      </c>
      <c r="G10" s="530">
        <v>415</v>
      </c>
      <c r="H10" s="530">
        <v>539</v>
      </c>
      <c r="I10" s="532">
        <v>1165</v>
      </c>
      <c r="J10" s="530">
        <v>534</v>
      </c>
      <c r="K10" s="530">
        <v>297</v>
      </c>
      <c r="L10" s="529">
        <v>205</v>
      </c>
      <c r="M10" s="533">
        <v>92</v>
      </c>
      <c r="N10" s="533">
        <f>SUM(B10:M10)</f>
        <v>3813</v>
      </c>
      <c r="O10" s="158"/>
      <c r="P10" s="19" t="s">
        <v>32</v>
      </c>
      <c r="Q10" s="530">
        <v>9</v>
      </c>
      <c r="R10" s="530">
        <v>22</v>
      </c>
      <c r="S10" s="529">
        <v>18</v>
      </c>
      <c r="T10" s="530">
        <v>9</v>
      </c>
      <c r="U10" s="534">
        <v>21</v>
      </c>
      <c r="V10" s="530">
        <v>14</v>
      </c>
      <c r="W10" s="530">
        <v>6</v>
      </c>
      <c r="X10" s="530">
        <v>13</v>
      </c>
      <c r="Y10" s="530">
        <v>7</v>
      </c>
      <c r="Z10" s="535">
        <v>81</v>
      </c>
      <c r="AA10" s="534">
        <v>31</v>
      </c>
      <c r="AB10" s="535">
        <v>37</v>
      </c>
      <c r="AC10" s="536">
        <f t="shared" ref="AC10:AC17" si="2">SUM(Q10:AB10)</f>
        <v>268</v>
      </c>
    </row>
    <row r="11" spans="1:29" ht="15" thickBot="1">
      <c r="A11" s="19" t="s">
        <v>33</v>
      </c>
      <c r="B11" s="530">
        <v>57</v>
      </c>
      <c r="C11" s="529">
        <v>35</v>
      </c>
      <c r="D11" s="530">
        <v>95</v>
      </c>
      <c r="E11" s="529">
        <v>112</v>
      </c>
      <c r="F11" s="530">
        <v>131</v>
      </c>
      <c r="G11" s="21">
        <v>340</v>
      </c>
      <c r="H11" s="21">
        <v>483</v>
      </c>
      <c r="I11" s="22">
        <v>1339</v>
      </c>
      <c r="J11" s="21">
        <v>614</v>
      </c>
      <c r="K11" s="21">
        <v>349</v>
      </c>
      <c r="L11" s="21">
        <v>236</v>
      </c>
      <c r="M11" s="537">
        <v>68</v>
      </c>
      <c r="N11" s="153">
        <f t="shared" ref="N11:N17" si="3">SUM(B11:M11)</f>
        <v>3859</v>
      </c>
      <c r="O11" s="158"/>
      <c r="P11" s="19" t="s">
        <v>33</v>
      </c>
      <c r="Q11" s="530">
        <v>19</v>
      </c>
      <c r="R11" s="530">
        <v>12</v>
      </c>
      <c r="S11" s="530">
        <v>8</v>
      </c>
      <c r="T11" s="529">
        <v>12</v>
      </c>
      <c r="U11" s="530">
        <v>7</v>
      </c>
      <c r="V11" s="530">
        <v>15</v>
      </c>
      <c r="W11" s="21">
        <v>16</v>
      </c>
      <c r="X11" s="537">
        <v>12</v>
      </c>
      <c r="Y11" s="529">
        <v>16</v>
      </c>
      <c r="Z11" s="530">
        <v>6</v>
      </c>
      <c r="AA11" s="529">
        <v>12</v>
      </c>
      <c r="AB11" s="529">
        <v>6</v>
      </c>
      <c r="AC11" s="529">
        <f t="shared" si="2"/>
        <v>141</v>
      </c>
    </row>
    <row r="12" spans="1:29" ht="13.8" thickBot="1">
      <c r="A12" s="19" t="s">
        <v>34</v>
      </c>
      <c r="B12" s="538">
        <v>68</v>
      </c>
      <c r="C12" s="530">
        <v>42</v>
      </c>
      <c r="D12" s="530">
        <v>44</v>
      </c>
      <c r="E12" s="529">
        <v>75</v>
      </c>
      <c r="F12" s="529">
        <v>135</v>
      </c>
      <c r="G12" s="529">
        <v>448</v>
      </c>
      <c r="H12" s="530">
        <v>507</v>
      </c>
      <c r="I12" s="530">
        <v>808</v>
      </c>
      <c r="J12" s="534">
        <v>795</v>
      </c>
      <c r="K12" s="529">
        <v>313</v>
      </c>
      <c r="L12" s="529">
        <v>246</v>
      </c>
      <c r="M12" s="529">
        <v>143</v>
      </c>
      <c r="N12" s="539">
        <f>SUM(B12:M12)</f>
        <v>3624</v>
      </c>
      <c r="O12" s="158"/>
      <c r="P12" s="19" t="s">
        <v>34</v>
      </c>
      <c r="Q12" s="540">
        <v>9</v>
      </c>
      <c r="R12" s="530">
        <v>16</v>
      </c>
      <c r="S12" s="530">
        <v>12</v>
      </c>
      <c r="T12" s="529">
        <v>6</v>
      </c>
      <c r="U12" s="541">
        <v>7</v>
      </c>
      <c r="V12" s="541">
        <v>14</v>
      </c>
      <c r="W12" s="530">
        <v>9</v>
      </c>
      <c r="X12" s="530">
        <v>14</v>
      </c>
      <c r="Y12" s="530">
        <v>9</v>
      </c>
      <c r="Z12" s="530">
        <v>9</v>
      </c>
      <c r="AA12" s="541">
        <v>8</v>
      </c>
      <c r="AB12" s="541">
        <v>7</v>
      </c>
      <c r="AC12" s="529">
        <f t="shared" si="2"/>
        <v>120</v>
      </c>
    </row>
    <row r="13" spans="1:29" ht="13.8" thickBot="1">
      <c r="A13" s="19" t="s">
        <v>35</v>
      </c>
      <c r="B13" s="542">
        <v>71</v>
      </c>
      <c r="C13" s="542">
        <v>97</v>
      </c>
      <c r="D13" s="542">
        <v>61</v>
      </c>
      <c r="E13" s="543">
        <v>105</v>
      </c>
      <c r="F13" s="543">
        <v>198</v>
      </c>
      <c r="G13" s="543">
        <v>442</v>
      </c>
      <c r="H13" s="544">
        <v>790</v>
      </c>
      <c r="I13" s="23">
        <v>674</v>
      </c>
      <c r="J13" s="23">
        <v>594</v>
      </c>
      <c r="K13" s="543">
        <v>275</v>
      </c>
      <c r="L13" s="543">
        <v>133</v>
      </c>
      <c r="M13" s="543">
        <v>108</v>
      </c>
      <c r="N13" s="539">
        <f t="shared" si="3"/>
        <v>3548</v>
      </c>
      <c r="O13" s="14"/>
      <c r="P13" s="24" t="s">
        <v>35</v>
      </c>
      <c r="Q13" s="542">
        <v>7</v>
      </c>
      <c r="R13" s="542">
        <v>13</v>
      </c>
      <c r="S13" s="542">
        <v>11</v>
      </c>
      <c r="T13" s="543">
        <v>11</v>
      </c>
      <c r="U13" s="543">
        <v>12</v>
      </c>
      <c r="V13" s="543">
        <v>15</v>
      </c>
      <c r="W13" s="543">
        <v>20</v>
      </c>
      <c r="X13" s="543">
        <v>15</v>
      </c>
      <c r="Y13" s="543">
        <v>15</v>
      </c>
      <c r="Z13" s="543">
        <v>20</v>
      </c>
      <c r="AA13" s="543">
        <v>9</v>
      </c>
      <c r="AB13" s="543">
        <v>7</v>
      </c>
      <c r="AC13" s="543">
        <f t="shared" si="2"/>
        <v>155</v>
      </c>
    </row>
    <row r="14" spans="1:29" ht="13.8" hidden="1" thickBot="1">
      <c r="A14" s="25" t="s">
        <v>36</v>
      </c>
      <c r="B14" s="540">
        <v>38</v>
      </c>
      <c r="C14" s="543">
        <v>19</v>
      </c>
      <c r="D14" s="543">
        <v>38</v>
      </c>
      <c r="E14" s="543">
        <v>203</v>
      </c>
      <c r="F14" s="543">
        <v>146</v>
      </c>
      <c r="G14" s="543">
        <v>439</v>
      </c>
      <c r="H14" s="544">
        <v>964</v>
      </c>
      <c r="I14" s="544">
        <v>1154</v>
      </c>
      <c r="J14" s="543">
        <v>423</v>
      </c>
      <c r="K14" s="543">
        <v>388</v>
      </c>
      <c r="L14" s="543">
        <v>176</v>
      </c>
      <c r="M14" s="543">
        <v>143</v>
      </c>
      <c r="N14" s="545">
        <f t="shared" si="3"/>
        <v>4131</v>
      </c>
      <c r="O14" s="14"/>
      <c r="P14" s="24" t="s">
        <v>36</v>
      </c>
      <c r="Q14" s="543">
        <v>7</v>
      </c>
      <c r="R14" s="543">
        <v>7</v>
      </c>
      <c r="S14" s="543">
        <v>8</v>
      </c>
      <c r="T14" s="543">
        <v>12</v>
      </c>
      <c r="U14" s="543">
        <v>9</v>
      </c>
      <c r="V14" s="543">
        <v>6</v>
      </c>
      <c r="W14" s="543">
        <v>11</v>
      </c>
      <c r="X14" s="543">
        <v>8</v>
      </c>
      <c r="Y14" s="543">
        <v>16</v>
      </c>
      <c r="Z14" s="543">
        <v>40</v>
      </c>
      <c r="AA14" s="543">
        <v>17</v>
      </c>
      <c r="AB14" s="543">
        <v>16</v>
      </c>
      <c r="AC14" s="543">
        <f t="shared" si="2"/>
        <v>157</v>
      </c>
    </row>
    <row r="15" spans="1:29" ht="13.8" hidden="1" thickBot="1">
      <c r="A15" s="546" t="s">
        <v>37</v>
      </c>
      <c r="B15" s="23">
        <v>49</v>
      </c>
      <c r="C15" s="23">
        <v>63</v>
      </c>
      <c r="D15" s="23">
        <v>50</v>
      </c>
      <c r="E15" s="23">
        <v>71</v>
      </c>
      <c r="F15" s="23">
        <v>144</v>
      </c>
      <c r="G15" s="23">
        <v>374</v>
      </c>
      <c r="H15" s="154">
        <v>729</v>
      </c>
      <c r="I15" s="154">
        <v>1097</v>
      </c>
      <c r="J15" s="154">
        <v>650</v>
      </c>
      <c r="K15" s="23">
        <v>397</v>
      </c>
      <c r="L15" s="23">
        <v>192</v>
      </c>
      <c r="M15" s="23">
        <v>217</v>
      </c>
      <c r="N15" s="545">
        <f t="shared" si="3"/>
        <v>4033</v>
      </c>
      <c r="O15" s="14"/>
      <c r="P15" s="26" t="s">
        <v>37</v>
      </c>
      <c r="Q15" s="23">
        <v>10</v>
      </c>
      <c r="R15" s="23">
        <v>6</v>
      </c>
      <c r="S15" s="23">
        <v>14</v>
      </c>
      <c r="T15" s="23">
        <v>10</v>
      </c>
      <c r="U15" s="23">
        <v>10</v>
      </c>
      <c r="V15" s="23">
        <v>19</v>
      </c>
      <c r="W15" s="23">
        <v>11</v>
      </c>
      <c r="X15" s="23">
        <v>20</v>
      </c>
      <c r="Y15" s="23">
        <v>15</v>
      </c>
      <c r="Z15" s="23">
        <v>8</v>
      </c>
      <c r="AA15" s="23">
        <v>11</v>
      </c>
      <c r="AB15" s="23">
        <v>8</v>
      </c>
      <c r="AC15" s="543">
        <f t="shared" si="2"/>
        <v>142</v>
      </c>
    </row>
    <row r="16" spans="1:29" ht="13.8" hidden="1" thickBot="1">
      <c r="A16" s="25" t="s">
        <v>38</v>
      </c>
      <c r="B16" s="23">
        <v>53</v>
      </c>
      <c r="C16" s="23">
        <v>39</v>
      </c>
      <c r="D16" s="23">
        <v>74</v>
      </c>
      <c r="E16" s="23">
        <v>64</v>
      </c>
      <c r="F16" s="23">
        <v>208</v>
      </c>
      <c r="G16" s="23">
        <v>491</v>
      </c>
      <c r="H16" s="23">
        <v>454</v>
      </c>
      <c r="I16" s="154">
        <v>1068</v>
      </c>
      <c r="J16" s="23">
        <v>568</v>
      </c>
      <c r="K16" s="23">
        <v>407</v>
      </c>
      <c r="L16" s="23">
        <v>228</v>
      </c>
      <c r="M16" s="23">
        <v>81</v>
      </c>
      <c r="N16" s="539">
        <f t="shared" si="3"/>
        <v>3735</v>
      </c>
      <c r="O16" s="14"/>
      <c r="P16" s="24" t="s">
        <v>38</v>
      </c>
      <c r="Q16" s="23">
        <v>12</v>
      </c>
      <c r="R16" s="23">
        <v>13</v>
      </c>
      <c r="S16" s="23">
        <v>46</v>
      </c>
      <c r="T16" s="23">
        <v>9</v>
      </c>
      <c r="U16" s="23">
        <v>20</v>
      </c>
      <c r="V16" s="23">
        <v>4</v>
      </c>
      <c r="W16" s="23">
        <v>8</v>
      </c>
      <c r="X16" s="23">
        <v>30</v>
      </c>
      <c r="Y16" s="23">
        <v>22</v>
      </c>
      <c r="Z16" s="23">
        <v>20</v>
      </c>
      <c r="AA16" s="23">
        <v>16</v>
      </c>
      <c r="AB16" s="23">
        <v>12</v>
      </c>
      <c r="AC16" s="547">
        <f t="shared" si="2"/>
        <v>212</v>
      </c>
    </row>
    <row r="17" spans="1:30" ht="13.8" hidden="1" thickBot="1">
      <c r="A17" s="25" t="s">
        <v>24</v>
      </c>
      <c r="B17" s="155">
        <v>67</v>
      </c>
      <c r="C17" s="155">
        <v>62</v>
      </c>
      <c r="D17" s="155">
        <v>57</v>
      </c>
      <c r="E17" s="155">
        <v>77</v>
      </c>
      <c r="F17" s="155">
        <v>473</v>
      </c>
      <c r="G17" s="155">
        <v>468</v>
      </c>
      <c r="H17" s="156">
        <v>659</v>
      </c>
      <c r="I17" s="155">
        <v>851</v>
      </c>
      <c r="J17" s="155">
        <v>542</v>
      </c>
      <c r="K17" s="155">
        <v>270</v>
      </c>
      <c r="L17" s="155">
        <v>208</v>
      </c>
      <c r="M17" s="155">
        <v>174</v>
      </c>
      <c r="N17" s="548">
        <f t="shared" si="3"/>
        <v>3908</v>
      </c>
      <c r="O17" s="14" t="s">
        <v>30</v>
      </c>
      <c r="P17" s="26" t="s">
        <v>24</v>
      </c>
      <c r="Q17" s="23">
        <v>6</v>
      </c>
      <c r="R17" s="23">
        <v>25</v>
      </c>
      <c r="S17" s="23">
        <v>29</v>
      </c>
      <c r="T17" s="23">
        <v>4</v>
      </c>
      <c r="U17" s="23">
        <v>17</v>
      </c>
      <c r="V17" s="23">
        <v>19</v>
      </c>
      <c r="W17" s="23">
        <v>14</v>
      </c>
      <c r="X17" s="23">
        <v>37</v>
      </c>
      <c r="Y17" s="27">
        <v>76</v>
      </c>
      <c r="Z17" s="23">
        <v>34</v>
      </c>
      <c r="AA17" s="23">
        <v>17</v>
      </c>
      <c r="AB17" s="23">
        <v>18</v>
      </c>
      <c r="AC17" s="547">
        <f t="shared" si="2"/>
        <v>296</v>
      </c>
    </row>
    <row r="18" spans="1:30">
      <c r="A18" s="28"/>
      <c r="B18" s="549"/>
      <c r="C18" s="549"/>
      <c r="D18" s="549"/>
      <c r="E18" s="549"/>
      <c r="F18" s="549"/>
      <c r="G18" s="549"/>
      <c r="H18" s="549"/>
      <c r="I18" s="549"/>
      <c r="J18" s="549"/>
      <c r="K18" s="549"/>
      <c r="L18" s="549"/>
      <c r="M18" s="549"/>
      <c r="N18" s="29"/>
      <c r="O18" s="14"/>
      <c r="P18" s="30"/>
      <c r="Q18" s="550"/>
      <c r="R18" s="550"/>
      <c r="S18" s="550"/>
      <c r="T18" s="550"/>
      <c r="U18" s="550"/>
      <c r="V18" s="550"/>
      <c r="W18" s="550"/>
      <c r="X18" s="550"/>
      <c r="Y18" s="550"/>
      <c r="Z18" s="550"/>
      <c r="AA18" s="550"/>
      <c r="AB18" s="550"/>
      <c r="AC18" s="549"/>
    </row>
    <row r="19" spans="1:30" ht="13.5" customHeight="1">
      <c r="A19" s="781" t="s">
        <v>296</v>
      </c>
      <c r="B19" s="782"/>
      <c r="C19" s="782"/>
      <c r="D19" s="782"/>
      <c r="E19" s="782"/>
      <c r="F19" s="782"/>
      <c r="G19" s="782"/>
      <c r="H19" s="782"/>
      <c r="I19" s="782"/>
      <c r="J19" s="782"/>
      <c r="K19" s="782"/>
      <c r="L19" s="782"/>
      <c r="M19" s="782"/>
      <c r="N19" s="783"/>
      <c r="O19" s="14"/>
      <c r="P19" s="781" t="str">
        <f>+A19</f>
        <v>※2021年 第46週（11/15～11/21） 現在</v>
      </c>
      <c r="Q19" s="782"/>
      <c r="R19" s="782"/>
      <c r="S19" s="782"/>
      <c r="T19" s="782"/>
      <c r="U19" s="782"/>
      <c r="V19" s="782"/>
      <c r="W19" s="782"/>
      <c r="X19" s="782"/>
      <c r="Y19" s="782"/>
      <c r="Z19" s="782"/>
      <c r="AA19" s="782"/>
      <c r="AB19" s="782"/>
      <c r="AC19" s="783"/>
    </row>
    <row r="20" spans="1:30" ht="13.8" thickBot="1">
      <c r="A20" s="31"/>
      <c r="B20" s="14"/>
      <c r="C20" s="14"/>
      <c r="D20" s="14"/>
      <c r="E20" s="14"/>
      <c r="F20" s="14"/>
      <c r="G20" s="14" t="s">
        <v>22</v>
      </c>
      <c r="H20" s="14"/>
      <c r="I20" s="14"/>
      <c r="J20" s="14"/>
      <c r="K20" s="14"/>
      <c r="L20" s="14"/>
      <c r="M20" s="14"/>
      <c r="N20" s="32"/>
      <c r="O20" s="14"/>
      <c r="P20" s="288"/>
      <c r="Q20" s="14"/>
      <c r="R20" s="14"/>
      <c r="S20" s="14"/>
      <c r="T20" s="14"/>
      <c r="U20" s="14"/>
      <c r="V20" s="14"/>
      <c r="W20" s="14"/>
      <c r="X20" s="14"/>
      <c r="Y20" s="14"/>
      <c r="Z20" s="14"/>
      <c r="AA20" s="14"/>
      <c r="AB20" s="14"/>
      <c r="AC20" s="34"/>
    </row>
    <row r="21" spans="1:30" ht="17.25" customHeight="1" thickBot="1">
      <c r="A21" s="31"/>
      <c r="B21" s="551" t="s">
        <v>259</v>
      </c>
      <c r="C21" s="14"/>
      <c r="D21" s="35" t="s">
        <v>269</v>
      </c>
      <c r="E21" s="36"/>
      <c r="F21" s="14"/>
      <c r="G21" s="14" t="s">
        <v>22</v>
      </c>
      <c r="H21" s="14"/>
      <c r="I21" s="14"/>
      <c r="J21" s="14"/>
      <c r="K21" s="14"/>
      <c r="L21" s="14"/>
      <c r="M21" s="14"/>
      <c r="N21" s="32"/>
      <c r="O21" s="158" t="s">
        <v>22</v>
      </c>
      <c r="P21" s="289"/>
      <c r="Q21" s="552" t="s">
        <v>260</v>
      </c>
      <c r="R21" s="768" t="s">
        <v>261</v>
      </c>
      <c r="S21" s="769"/>
      <c r="T21" s="14" t="s">
        <v>22</v>
      </c>
      <c r="U21" s="14"/>
      <c r="V21" s="14"/>
      <c r="W21" s="14"/>
      <c r="X21" s="14"/>
      <c r="Y21" s="14"/>
      <c r="Z21" s="14"/>
      <c r="AA21" s="14"/>
      <c r="AB21" s="14"/>
      <c r="AC21" s="34"/>
    </row>
    <row r="22" spans="1:30" ht="15" customHeight="1">
      <c r="A22" s="31"/>
      <c r="B22" s="14"/>
      <c r="C22" s="14"/>
      <c r="D22" s="14" t="s">
        <v>30</v>
      </c>
      <c r="E22" s="14"/>
      <c r="F22" s="14"/>
      <c r="G22" s="14"/>
      <c r="H22" s="14"/>
      <c r="I22" s="14"/>
      <c r="J22" s="14"/>
      <c r="K22" s="14"/>
      <c r="L22" s="14"/>
      <c r="M22" s="14"/>
      <c r="N22" s="32"/>
      <c r="O22" s="158" t="s">
        <v>22</v>
      </c>
      <c r="P22" s="288"/>
      <c r="Q22" s="14"/>
      <c r="R22" s="14"/>
      <c r="S22" s="14"/>
      <c r="T22" s="14"/>
      <c r="U22" s="14"/>
      <c r="V22" s="14"/>
      <c r="W22" s="14"/>
      <c r="X22" s="14"/>
      <c r="Y22" s="14"/>
      <c r="Z22" s="14"/>
      <c r="AA22" s="14"/>
      <c r="AB22" s="14"/>
      <c r="AC22" s="34"/>
    </row>
    <row r="23" spans="1:30" ht="9" customHeight="1">
      <c r="A23" s="31"/>
      <c r="B23" s="14"/>
      <c r="C23" s="14"/>
      <c r="D23" s="14"/>
      <c r="E23" s="14"/>
      <c r="F23" s="14"/>
      <c r="G23" s="14"/>
      <c r="H23" s="14"/>
      <c r="I23" s="14"/>
      <c r="J23" s="14"/>
      <c r="K23" s="14"/>
      <c r="L23" s="14"/>
      <c r="M23" s="14"/>
      <c r="N23" s="32"/>
      <c r="O23" s="158" t="s">
        <v>22</v>
      </c>
      <c r="P23" s="33"/>
      <c r="Q23" s="14"/>
      <c r="R23" s="14"/>
      <c r="S23" s="14"/>
      <c r="T23" s="14"/>
      <c r="U23" s="14"/>
      <c r="V23" s="14"/>
      <c r="W23" s="14"/>
      <c r="X23" s="14"/>
      <c r="Y23" s="14"/>
      <c r="Z23" s="14"/>
      <c r="AA23" s="14"/>
      <c r="AB23" s="14"/>
      <c r="AC23" s="34"/>
    </row>
    <row r="24" spans="1:30">
      <c r="A24" s="31"/>
      <c r="B24" s="14"/>
      <c r="C24" s="14"/>
      <c r="D24" s="14"/>
      <c r="E24" s="14"/>
      <c r="F24" s="14"/>
      <c r="G24" s="14"/>
      <c r="H24" s="14"/>
      <c r="I24" s="14"/>
      <c r="J24" s="14"/>
      <c r="K24" s="14"/>
      <c r="L24" s="14"/>
      <c r="M24" s="14"/>
      <c r="N24" s="32"/>
      <c r="O24" s="14" t="s">
        <v>22</v>
      </c>
      <c r="P24" s="18"/>
      <c r="AC24" s="37"/>
    </row>
    <row r="25" spans="1:30">
      <c r="A25" s="31"/>
      <c r="B25" s="14"/>
      <c r="C25" s="14"/>
      <c r="D25" s="14"/>
      <c r="E25" s="14"/>
      <c r="F25" s="14"/>
      <c r="G25" s="14"/>
      <c r="H25" s="14"/>
      <c r="I25" s="14"/>
      <c r="J25" s="14"/>
      <c r="K25" s="14"/>
      <c r="L25" s="14"/>
      <c r="M25" s="14"/>
      <c r="N25" s="32"/>
      <c r="O25" s="14" t="s">
        <v>22</v>
      </c>
      <c r="P25" s="18"/>
      <c r="AC25" s="37"/>
    </row>
    <row r="26" spans="1:30">
      <c r="A26" s="31"/>
      <c r="B26" s="14"/>
      <c r="C26" s="14"/>
      <c r="D26" s="14"/>
      <c r="E26" s="14"/>
      <c r="F26" s="14"/>
      <c r="G26" s="14"/>
      <c r="H26" s="14"/>
      <c r="I26" s="14"/>
      <c r="J26" s="14"/>
      <c r="K26" s="14"/>
      <c r="L26" s="14"/>
      <c r="M26" s="14"/>
      <c r="N26" s="32"/>
      <c r="O26" s="14" t="s">
        <v>22</v>
      </c>
      <c r="P26" s="18"/>
      <c r="AC26" s="37"/>
      <c r="AD26" s="412"/>
    </row>
    <row r="27" spans="1:30">
      <c r="A27" s="31"/>
      <c r="B27" s="14"/>
      <c r="C27" s="14"/>
      <c r="D27" s="14"/>
      <c r="E27" s="14"/>
      <c r="F27" s="14"/>
      <c r="G27" s="14"/>
      <c r="H27" s="14"/>
      <c r="I27" s="14"/>
      <c r="J27" s="14"/>
      <c r="K27" s="14"/>
      <c r="L27" s="14"/>
      <c r="M27" s="14"/>
      <c r="N27" s="32"/>
      <c r="O27" s="14"/>
      <c r="P27" s="18"/>
      <c r="AC27" s="37"/>
    </row>
    <row r="28" spans="1:30">
      <c r="A28" s="31"/>
      <c r="B28" s="14"/>
      <c r="C28" s="14"/>
      <c r="D28" s="14"/>
      <c r="E28" s="14"/>
      <c r="F28" s="14"/>
      <c r="G28" s="14"/>
      <c r="H28" s="14"/>
      <c r="I28" s="14"/>
      <c r="J28" s="14"/>
      <c r="K28" s="14"/>
      <c r="L28" s="14"/>
      <c r="M28" s="14"/>
      <c r="N28" s="32"/>
      <c r="O28" s="14"/>
      <c r="P28" s="18"/>
      <c r="AC28" s="37"/>
    </row>
    <row r="29" spans="1:30" ht="13.8" thickBot="1">
      <c r="A29" s="38"/>
      <c r="B29" s="39"/>
      <c r="C29" s="39"/>
      <c r="D29" s="39"/>
      <c r="E29" s="39"/>
      <c r="F29" s="39"/>
      <c r="G29" s="39"/>
      <c r="H29" s="39"/>
      <c r="I29" s="39"/>
      <c r="J29" s="39"/>
      <c r="K29" s="39"/>
      <c r="L29" s="39"/>
      <c r="M29" s="39"/>
      <c r="N29" s="40"/>
      <c r="O29" s="14"/>
      <c r="P29" s="41"/>
      <c r="Q29" s="42"/>
      <c r="R29" s="42"/>
      <c r="S29" s="42"/>
      <c r="T29" s="42"/>
      <c r="U29" s="42"/>
      <c r="V29" s="42"/>
      <c r="W29" s="42"/>
      <c r="X29" s="42"/>
      <c r="Y29" s="42"/>
      <c r="Z29" s="42"/>
      <c r="AA29" s="42"/>
      <c r="AB29" s="42"/>
      <c r="AC29" s="43"/>
    </row>
    <row r="30" spans="1:30">
      <c r="A30" s="44"/>
      <c r="C30" s="14"/>
      <c r="D30" s="14"/>
      <c r="E30" s="14"/>
      <c r="F30" s="14"/>
      <c r="G30" s="14"/>
      <c r="H30" s="14"/>
      <c r="I30" s="14"/>
      <c r="J30" s="14"/>
      <c r="K30" s="14"/>
      <c r="L30" s="14"/>
      <c r="M30" s="14"/>
      <c r="N30" s="14"/>
      <c r="O30" s="14"/>
    </row>
    <row r="31" spans="1:30">
      <c r="O31" s="14"/>
    </row>
    <row r="32" spans="1:30">
      <c r="K32" s="553" t="s">
        <v>30</v>
      </c>
      <c r="O32" s="14"/>
    </row>
    <row r="33" spans="1:29">
      <c r="O33" s="14"/>
    </row>
    <row r="34" spans="1:29">
      <c r="O34" s="14"/>
    </row>
    <row r="35" spans="1:29">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29">
      <c r="Q36" s="196" t="s">
        <v>262</v>
      </c>
      <c r="R36" s="196"/>
      <c r="S36" s="196"/>
      <c r="T36" s="196"/>
      <c r="U36" s="196"/>
      <c r="V36" s="196"/>
      <c r="W36" s="196"/>
      <c r="X36" s="196"/>
    </row>
    <row r="37" spans="1:29">
      <c r="Q37" s="196" t="s">
        <v>263</v>
      </c>
      <c r="R37" s="196"/>
      <c r="S37" s="196"/>
      <c r="T37" s="196"/>
      <c r="U37" s="196"/>
      <c r="V37" s="196"/>
      <c r="W37" s="196"/>
      <c r="X37" s="196"/>
    </row>
  </sheetData>
  <mergeCells count="7">
    <mergeCell ref="R21:S21"/>
    <mergeCell ref="A1:N1"/>
    <mergeCell ref="P1:AC1"/>
    <mergeCell ref="A2:N2"/>
    <mergeCell ref="P2:AC2"/>
    <mergeCell ref="A19:N19"/>
    <mergeCell ref="P19:AC19"/>
  </mergeCells>
  <phoneticPr fontId="109"/>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G10" sqref="G10"/>
    </sheetView>
  </sheetViews>
  <sheetFormatPr defaultColWidth="9" defaultRowHeight="13.2"/>
  <cols>
    <col min="1" max="1" width="2.109375" style="453" customWidth="1"/>
    <col min="2" max="2" width="22.21875" style="125" customWidth="1"/>
    <col min="3" max="3" width="60.109375" style="453" customWidth="1"/>
    <col min="4" max="4" width="85.33203125" style="453" customWidth="1"/>
    <col min="5" max="5" width="3.88671875" style="453" customWidth="1"/>
    <col min="6" max="16384" width="9" style="453"/>
  </cols>
  <sheetData>
    <row r="1" spans="2:7" ht="18.75" customHeight="1">
      <c r="B1" s="125" t="s">
        <v>115</v>
      </c>
    </row>
    <row r="2" spans="2:7" ht="17.25" customHeight="1" thickBot="1">
      <c r="B2" s="452" t="s">
        <v>270</v>
      </c>
      <c r="D2" s="786"/>
      <c r="E2" s="787"/>
    </row>
    <row r="3" spans="2:7" ht="16.5" customHeight="1" thickBot="1">
      <c r="B3" s="126" t="s">
        <v>116</v>
      </c>
      <c r="C3" s="451" t="s">
        <v>117</v>
      </c>
      <c r="D3" s="257" t="s">
        <v>228</v>
      </c>
    </row>
    <row r="4" spans="2:7" ht="17.25" customHeight="1" thickBot="1">
      <c r="B4" s="127" t="s">
        <v>118</v>
      </c>
      <c r="C4" s="168" t="s">
        <v>271</v>
      </c>
      <c r="D4" s="128"/>
    </row>
    <row r="5" spans="2:7" ht="17.25" customHeight="1">
      <c r="B5" s="788" t="s">
        <v>181</v>
      </c>
      <c r="C5" s="791" t="s">
        <v>225</v>
      </c>
      <c r="D5" s="792"/>
    </row>
    <row r="6" spans="2:7" ht="19.2" customHeight="1">
      <c r="B6" s="789"/>
      <c r="C6" s="793" t="s">
        <v>226</v>
      </c>
      <c r="D6" s="794"/>
      <c r="G6" s="296"/>
    </row>
    <row r="7" spans="2:7" ht="19.8" customHeight="1">
      <c r="B7" s="789"/>
      <c r="C7" s="454" t="s">
        <v>227</v>
      </c>
      <c r="D7" s="455"/>
      <c r="G7" s="296"/>
    </row>
    <row r="8" spans="2:7" ht="19.2" customHeight="1" thickBot="1">
      <c r="B8" s="790"/>
      <c r="C8" s="298" t="s">
        <v>229</v>
      </c>
      <c r="D8" s="297"/>
      <c r="G8" s="296"/>
    </row>
    <row r="9" spans="2:7" ht="28.2" customHeight="1" thickBot="1">
      <c r="B9" s="129" t="s">
        <v>119</v>
      </c>
      <c r="C9" s="795" t="s">
        <v>251</v>
      </c>
      <c r="D9" s="796"/>
    </row>
    <row r="10" spans="2:7" ht="87.6" customHeight="1" thickBot="1">
      <c r="B10" s="130" t="s">
        <v>120</v>
      </c>
      <c r="C10" s="797" t="s">
        <v>274</v>
      </c>
      <c r="D10" s="798"/>
    </row>
    <row r="11" spans="2:7" ht="79.8" customHeight="1" thickBot="1">
      <c r="B11" s="131"/>
      <c r="C11" s="132" t="s">
        <v>273</v>
      </c>
      <c r="D11" s="327" t="s">
        <v>272</v>
      </c>
      <c r="F11" s="453" t="s">
        <v>22</v>
      </c>
    </row>
    <row r="12" spans="2:7" ht="22.2" customHeight="1" thickBot="1">
      <c r="B12" s="129" t="s">
        <v>275</v>
      </c>
      <c r="C12" s="134" t="s">
        <v>276</v>
      </c>
      <c r="D12" s="133"/>
    </row>
    <row r="13" spans="2:7" ht="120" customHeight="1" thickBot="1">
      <c r="B13" s="135" t="s">
        <v>121</v>
      </c>
      <c r="C13" s="136" t="s">
        <v>277</v>
      </c>
      <c r="D13" s="244" t="s">
        <v>278</v>
      </c>
      <c r="F13" s="205" t="s">
        <v>30</v>
      </c>
    </row>
    <row r="14" spans="2:7" ht="62.4" customHeight="1" thickBot="1">
      <c r="B14" s="137" t="s">
        <v>122</v>
      </c>
      <c r="C14" s="784" t="s">
        <v>279</v>
      </c>
      <c r="D14" s="785"/>
    </row>
    <row r="15" spans="2:7" ht="17.25" customHeight="1"/>
    <row r="16" spans="2:7" ht="17.25" customHeight="1">
      <c r="C16" s="453" t="s">
        <v>123</v>
      </c>
    </row>
    <row r="17" spans="2:5">
      <c r="C17" s="453" t="s">
        <v>30</v>
      </c>
    </row>
    <row r="18" spans="2:5">
      <c r="E18" s="453" t="s">
        <v>22</v>
      </c>
    </row>
    <row r="21" spans="2:5">
      <c r="B21" s="125" t="s">
        <v>22</v>
      </c>
    </row>
  </sheetData>
  <mergeCells count="7">
    <mergeCell ref="C14:D14"/>
    <mergeCell ref="D2:E2"/>
    <mergeCell ref="B5:B8"/>
    <mergeCell ref="C5:D5"/>
    <mergeCell ref="C6:D6"/>
    <mergeCell ref="C9:D9"/>
    <mergeCell ref="C10:D10"/>
  </mergeCells>
  <phoneticPr fontId="109"/>
  <hyperlinks>
    <hyperlink ref="C6" r:id="rId1" location="h2_1" xr:uid="{EDBFF39A-9B90-4364-8365-9E4DAFCC0006}"/>
  </hyperlinks>
  <pageMargins left="0.7" right="0.7" top="0.75" bottom="0.75" header="0.3" footer="0.3"/>
  <pageSetup paperSize="9" scale="51"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ヘッドライン</vt:lpstr>
      <vt:lpstr>スポンサー広告</vt:lpstr>
      <vt:lpstr>46　ノロウイルス関連情報 </vt:lpstr>
      <vt:lpstr>46 衛生教養</vt:lpstr>
      <vt:lpstr>46　新型コロナウイルス情報</vt:lpstr>
      <vt:lpstr>46　食中毒記事等 </vt:lpstr>
      <vt:lpstr>46 海外情報</vt:lpstr>
      <vt:lpstr>46　感染症統計</vt:lpstr>
      <vt:lpstr>45　感染症情報</vt:lpstr>
      <vt:lpstr>46 食品回収</vt:lpstr>
      <vt:lpstr>46　食品表示</vt:lpstr>
      <vt:lpstr>46 残留農薬　等 </vt:lpstr>
      <vt:lpstr>'45　感染症情報'!Print_Area</vt:lpstr>
      <vt:lpstr>'46　ノロウイルス関連情報 '!Print_Area</vt:lpstr>
      <vt:lpstr>'46 衛生教養'!Print_Area</vt:lpstr>
      <vt:lpstr>'46 海外情報'!Print_Area</vt:lpstr>
      <vt:lpstr>'46　感染症統計'!Print_Area</vt:lpstr>
      <vt:lpstr>'46 残留農薬　等 '!Print_Area</vt:lpstr>
      <vt:lpstr>'46　食中毒記事等 '!Print_Area</vt:lpstr>
      <vt:lpstr>'46 食品回収'!Print_Area</vt:lpstr>
      <vt:lpstr>'46　食品表示'!Print_Area</vt:lpstr>
      <vt:lpstr>'46 残留農薬　等 '!Print_Titles</vt:lpstr>
      <vt:lpstr>'46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2021-11-28T03:09:08Z</dcterms:modified>
</cp:coreProperties>
</file>