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codeName="ThisWorkbook"/>
  <xr:revisionPtr revIDLastSave="0" documentId="13_ncr:1_{24652C34-1C6D-431D-8EA6-2ECE7538FD56}"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44　ノロウイルス関連情報 " sheetId="101" r:id="rId3"/>
    <sheet name="44　新型コロナウイルス情報" sheetId="82" r:id="rId4"/>
    <sheet name="Sheet2" sheetId="94" state="hidden" r:id="rId5"/>
    <sheet name="44  衛生訓話" sheetId="104" r:id="rId6"/>
    <sheet name="44　食中毒記事等 " sheetId="29" r:id="rId7"/>
    <sheet name="44 海外情報" sheetId="31" r:id="rId8"/>
    <sheet name="44　感染症統計" sheetId="102" r:id="rId9"/>
    <sheet name="43　感染症情報" sheetId="103" r:id="rId10"/>
    <sheet name="44 食品回収" sheetId="60" r:id="rId11"/>
    <sheet name="44　食品表示" sheetId="34" r:id="rId12"/>
    <sheet name="44 残留農薬　等 " sheetId="35" r:id="rId13"/>
  </sheets>
  <definedNames>
    <definedName name="_xlnm._FilterDatabase" localSheetId="2" hidden="1">'44　ノロウイルス関連情報 '!$A$22:$G$75</definedName>
    <definedName name="_xlnm._FilterDatabase" localSheetId="12" hidden="1">'44 残留農薬　等 '!$A$1:$C$1</definedName>
    <definedName name="_xlnm._FilterDatabase" localSheetId="6" hidden="1">'44　食中毒記事等 '!$A$1:$D$1</definedName>
    <definedName name="_xlnm.Print_Area" localSheetId="9">'43　感染症情報'!$A$1:$E$21</definedName>
    <definedName name="_xlnm.Print_Area" localSheetId="5">'44  衛生訓話'!$A$1:$M$20</definedName>
    <definedName name="_xlnm.Print_Area" localSheetId="2">'44　ノロウイルス関連情報 '!$A$1:$N$84</definedName>
    <definedName name="_xlnm.Print_Area" localSheetId="7">'44 海外情報'!$A$1:$C$53</definedName>
    <definedName name="_xlnm.Print_Area" localSheetId="8">'44　感染症統計'!$A$1:$AC$35</definedName>
    <definedName name="_xlnm.Print_Area" localSheetId="12">'44 残留農薬　等 '!$A$1:$A$16</definedName>
    <definedName name="_xlnm.Print_Area" localSheetId="6">'44　食中毒記事等 '!$A$1:$D$36</definedName>
    <definedName name="_xlnm.Print_Area" localSheetId="10">'44 食品回収'!$A$1:$E$39</definedName>
    <definedName name="_xlnm.Print_Area" localSheetId="11">'44　食品表示'!$A$1:$N$19</definedName>
    <definedName name="_xlnm.Print_Titles" localSheetId="12">'44 残留農薬　等 '!$1:$1</definedName>
    <definedName name="_xlnm.Print_Titles" localSheetId="6">'44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B16" i="78"/>
  <c r="B15" i="78"/>
  <c r="F10" i="78"/>
  <c r="D10" i="78"/>
  <c r="B10" i="78"/>
  <c r="J55" i="82" l="1"/>
  <c r="G55" i="82"/>
  <c r="J54" i="82"/>
  <c r="G54" i="82"/>
  <c r="J53" i="82"/>
  <c r="G53" i="82"/>
  <c r="J52" i="82"/>
  <c r="G52" i="82"/>
  <c r="J51" i="82"/>
  <c r="G51" i="82"/>
  <c r="J50" i="82"/>
  <c r="G50" i="82"/>
  <c r="J49" i="82"/>
  <c r="G49" i="82"/>
  <c r="J48" i="82"/>
  <c r="G48" i="82"/>
  <c r="J47" i="82"/>
  <c r="G47" i="82"/>
  <c r="J46" i="82"/>
  <c r="G46" i="82"/>
  <c r="J45" i="82"/>
  <c r="G45" i="82"/>
  <c r="J44" i="82"/>
  <c r="G44" i="82"/>
  <c r="J43" i="82"/>
  <c r="G43" i="82"/>
  <c r="J42" i="82"/>
  <c r="G42" i="82"/>
  <c r="J41" i="82"/>
  <c r="G41" i="82"/>
  <c r="J40" i="82"/>
  <c r="G40" i="82"/>
  <c r="J39" i="82"/>
  <c r="G39" i="82"/>
  <c r="J38" i="82"/>
  <c r="G38" i="82"/>
  <c r="J37" i="82"/>
  <c r="G37" i="82"/>
  <c r="J36" i="82"/>
  <c r="G36" i="82"/>
  <c r="J35" i="82"/>
  <c r="G35" i="82"/>
  <c r="J34" i="82"/>
  <c r="G34" i="82"/>
  <c r="J33" i="82"/>
  <c r="I6" i="94"/>
  <c r="I7" i="94"/>
  <c r="I8" i="94"/>
  <c r="I9" i="94"/>
  <c r="I10" i="94"/>
  <c r="I11" i="94"/>
  <c r="I12" i="94"/>
  <c r="I13" i="94"/>
  <c r="I14" i="94"/>
  <c r="I15" i="94"/>
  <c r="I16" i="94"/>
  <c r="I17" i="94"/>
  <c r="I18" i="94"/>
  <c r="I19" i="94"/>
  <c r="I20" i="94"/>
  <c r="I21" i="94"/>
  <c r="I22" i="94"/>
  <c r="I23" i="94"/>
  <c r="I24" i="94"/>
  <c r="I25" i="94"/>
  <c r="I26" i="94"/>
  <c r="I27" i="94"/>
  <c r="I5" i="94"/>
  <c r="F7" i="94"/>
  <c r="F8" i="94"/>
  <c r="F9" i="94"/>
  <c r="F10" i="94"/>
  <c r="F11" i="94"/>
  <c r="F12" i="94"/>
  <c r="F13" i="94"/>
  <c r="F14" i="94"/>
  <c r="F15" i="94"/>
  <c r="F16" i="94"/>
  <c r="F17" i="94"/>
  <c r="F18" i="94"/>
  <c r="F19" i="94"/>
  <c r="F20" i="94"/>
  <c r="F21" i="94"/>
  <c r="F22" i="94"/>
  <c r="F23" i="94"/>
  <c r="F24" i="94"/>
  <c r="F25" i="94"/>
  <c r="F26" i="94"/>
  <c r="F27" i="94"/>
  <c r="F6" i="94"/>
  <c r="B24" i="101"/>
  <c r="B25" i="101"/>
  <c r="B26" i="101"/>
  <c r="B27" i="101"/>
  <c r="B28" i="101"/>
  <c r="B29" i="101"/>
  <c r="B30" i="101"/>
  <c r="B31" i="101"/>
  <c r="B32" i="101"/>
  <c r="B33" i="101"/>
  <c r="B34" i="101"/>
  <c r="B35"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70" i="101"/>
  <c r="P19" i="102"/>
  <c r="AC17" i="102"/>
  <c r="N17" i="102"/>
  <c r="AC16" i="102"/>
  <c r="N16" i="102"/>
  <c r="AC15" i="102"/>
  <c r="N15" i="102"/>
  <c r="AC14" i="102"/>
  <c r="N14" i="102"/>
  <c r="AC13" i="102"/>
  <c r="N13" i="102"/>
  <c r="AC12" i="102"/>
  <c r="N12" i="102"/>
  <c r="AC11" i="102"/>
  <c r="N11" i="102"/>
  <c r="AC10" i="102"/>
  <c r="N10" i="102"/>
  <c r="AC9" i="102"/>
  <c r="N9" i="102"/>
  <c r="AC8" i="102"/>
  <c r="N8" i="102"/>
  <c r="AC7" i="102"/>
  <c r="N7" i="102"/>
  <c r="AB4" i="102"/>
  <c r="AA4" i="102"/>
  <c r="Z4" i="102"/>
  <c r="Y4" i="102"/>
  <c r="X4" i="102"/>
  <c r="W4" i="102"/>
  <c r="V4" i="102"/>
  <c r="U4" i="102"/>
  <c r="T4" i="102"/>
  <c r="S4" i="102"/>
  <c r="R4" i="102"/>
  <c r="Q4" i="102"/>
  <c r="P4" i="102"/>
  <c r="M4" i="102"/>
  <c r="L4" i="102"/>
  <c r="K4" i="102"/>
  <c r="J4" i="102"/>
  <c r="I4" i="102"/>
  <c r="H4" i="102"/>
  <c r="G4" i="102"/>
  <c r="F4" i="102"/>
  <c r="E4" i="102"/>
  <c r="D4" i="102"/>
  <c r="C4" i="102"/>
  <c r="B4" i="102"/>
  <c r="G75" i="101"/>
  <c r="F75" i="101" s="1"/>
  <c r="G74" i="101"/>
  <c r="G73" i="101"/>
  <c r="N71" i="101"/>
  <c r="M71" i="101"/>
  <c r="G70" i="101"/>
  <c r="I73"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I74" i="101" s="1"/>
  <c r="G34" i="101"/>
  <c r="G33" i="101"/>
  <c r="G32" i="101"/>
  <c r="G31" i="101"/>
  <c r="G30" i="101"/>
  <c r="G29" i="101"/>
  <c r="G28" i="101"/>
  <c r="G27" i="101"/>
  <c r="G26" i="101"/>
  <c r="G25" i="101"/>
  <c r="G24" i="101"/>
  <c r="G23" i="101"/>
  <c r="B23" i="101"/>
  <c r="AC4" i="102" l="1"/>
  <c r="N4" i="102"/>
  <c r="M75" i="101"/>
  <c r="K75" i="101"/>
  <c r="B11" i="78" l="1"/>
  <c r="K23" i="82" l="1"/>
  <c r="I21" i="82"/>
  <c r="B12" i="78" l="1"/>
  <c r="K13" i="82"/>
  <c r="C13" i="78" l="1"/>
  <c r="B13" i="78"/>
  <c r="B9" i="78" l="1"/>
  <c r="B14" i="78" l="1"/>
  <c r="L24" i="82" l="1"/>
  <c r="B18" i="78" l="1"/>
  <c r="N14" i="82" l="1"/>
  <c r="K14" i="82"/>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8" i="82"/>
  <c r="I19" i="82"/>
  <c r="I20" i="82"/>
  <c r="I22" i="82"/>
  <c r="I23" i="82"/>
  <c r="I24" i="82"/>
  <c r="I25" i="82"/>
  <c r="I26" i="82"/>
  <c r="I27" i="82"/>
  <c r="I28" i="82"/>
  <c r="I29" i="82"/>
  <c r="L29" i="82"/>
  <c r="L16" i="82"/>
  <c r="L17" i="82"/>
  <c r="L18" i="82"/>
  <c r="L19" i="82"/>
  <c r="L20" i="82"/>
  <c r="L21" i="82"/>
  <c r="L22" i="82"/>
  <c r="L23" i="82"/>
  <c r="L25" i="82"/>
  <c r="L27" i="82"/>
  <c r="L28" i="82"/>
</calcChain>
</file>

<file path=xl/sharedStrings.xml><?xml version="1.0" encoding="utf-8"?>
<sst xmlns="http://schemas.openxmlformats.org/spreadsheetml/2006/main" count="745" uniqueCount="492">
  <si>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</si>
  <si>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</si>
  <si>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</si>
  <si>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</si>
  <si>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</si>
  <si>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</si>
  <si>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</si>
  <si>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</si>
  <si>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</si>
  <si>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</si>
  <si>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</si>
  <si>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</si>
  <si>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</si>
  <si>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</si>
  <si>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</si>
  <si>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</si>
  <si>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</si>
  <si>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</si>
  <si>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</si>
  <si>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</si>
  <si>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12-18年月平均</t>
    <rPh sb="5" eb="6">
      <t>ネン</t>
    </rPh>
    <rPh sb="6" eb="9">
      <t>ツキヘイキン</t>
    </rPh>
    <phoneticPr fontId="5"/>
  </si>
  <si>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</si>
  <si>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</si>
  <si>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</si>
  <si>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</si>
  <si>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</si>
  <si>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</si>
  <si>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</si>
  <si>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</si>
  <si>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</si>
  <si>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</si>
  <si>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</si>
  <si>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</si>
  <si>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</si>
  <si>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</si>
  <si>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</si>
  <si>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</si>
  <si>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</si>
  <si>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</si>
  <si>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ノロウイルス指数平年並</t>
    <rPh sb="6" eb="8">
      <t>シスウ</t>
    </rPh>
    <rPh sb="8" eb="10">
      <t>ヘイネン</t>
    </rPh>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</si>
  <si>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</si>
  <si>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</si>
  <si>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</si>
  <si>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</si>
  <si>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</si>
  <si>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</si>
  <si>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</si>
  <si>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</si>
  <si>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</si>
  <si>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</si>
  <si>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</si>
  <si>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</si>
  <si>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</si>
  <si>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</si>
  <si>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</si>
  <si>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</si>
  <si>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</si>
  <si>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</si>
  <si>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</si>
  <si>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</si>
  <si>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</si>
  <si>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</si>
  <si>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</si>
  <si>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</si>
  <si>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</si>
  <si>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</si>
  <si>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</si>
  <si>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</si>
  <si>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</si>
  <si>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</si>
  <si>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</si>
  <si>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</si>
  <si>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</si>
  <si>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</si>
  <si>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</si>
  <si>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</si>
  <si>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</si>
  <si>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</si>
  <si>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</si>
  <si>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</si>
  <si>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</si>
  <si>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</si>
  <si>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</si>
  <si>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</si>
  <si>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</si>
  <si>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</si>
  <si>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</si>
  <si>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</si>
  <si>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</si>
  <si>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</si>
  <si>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</si>
  <si>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</si>
  <si>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</si>
  <si>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</si>
  <si>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</si>
  <si>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</si>
  <si>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</si>
  <si>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</si>
  <si>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</si>
  <si>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</si>
  <si>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</si>
  <si>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</si>
  <si>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</si>
  <si>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</si>
  <si>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</si>
  <si>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</si>
  <si>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</si>
  <si>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</si>
  <si>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</si>
  <si>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</si>
  <si>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</si>
  <si>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</si>
  <si>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</si>
  <si>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</si>
  <si>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</si>
  <si>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</si>
  <si>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</si>
  <si>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</si>
  <si>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</si>
  <si>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</si>
  <si>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</si>
  <si>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</si>
  <si>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</si>
  <si>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</si>
  <si>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</si>
  <si>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</si>
  <si>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</si>
  <si>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</si>
  <si>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</si>
  <si>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</si>
  <si>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</si>
  <si>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</si>
  <si>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</si>
  <si>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</si>
  <si>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</si>
  <si>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</si>
  <si>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</si>
  <si>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</si>
  <si>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</si>
  <si>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 xml:space="preserve">        レベル2</t>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</si>
  <si>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</si>
  <si>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</si>
  <si>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</si>
  <si>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</si>
  <si>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</si>
  <si>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</si>
  <si>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</si>
  <si>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</si>
  <si>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</si>
  <si>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</si>
  <si>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</si>
  <si>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</si>
  <si>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</si>
  <si>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</si>
  <si>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</si>
  <si>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</si>
  <si>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</si>
  <si>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</si>
  <si>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</si>
  <si>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</si>
  <si>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</si>
  <si>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</si>
  <si>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</si>
  <si>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</si>
  <si>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</si>
  <si>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</si>
  <si>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</si>
  <si>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</si>
  <si>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</si>
  <si>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</si>
  <si>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</si>
  <si>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</si>
  <si>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</si>
  <si>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</si>
  <si>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</si>
  <si>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</si>
  <si>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</si>
  <si>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</si>
  <si>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xml:space="preserve">腸チフス
</t>
    <rPh sb="0" eb="1">
      <t>チョウ</t>
    </rPh>
    <phoneticPr fontId="5"/>
  </si>
  <si>
    <t>ノロウイルスは流行していません</t>
    <rPh sb="7" eb="9">
      <t>リュウコウ</t>
    </rPh>
    <phoneticPr fontId="5"/>
  </si>
  <si>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</si>
  <si>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</si>
  <si>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</si>
  <si>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</si>
  <si>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</si>
  <si>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</si>
  <si>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</si>
  <si>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</si>
  <si>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</si>
  <si>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</si>
  <si>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</si>
  <si>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</si>
  <si>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</si>
  <si>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</si>
  <si>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</si>
  <si>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</si>
  <si>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</si>
  <si>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</si>
  <si>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</si>
  <si>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</si>
  <si>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</si>
  <si>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9"/>
  </si>
  <si>
    <t>ドイツ</t>
    <phoneticPr fontId="109"/>
  </si>
  <si>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</si>
  <si>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</si>
  <si>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9"/>
  </si>
  <si>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</si>
  <si>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9"/>
  </si>
  <si>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9"/>
  </si>
  <si>
    <t>3.  地域住民、同居者の参加団体に感染者が確認された段階</t>
    <phoneticPr fontId="109"/>
  </si>
  <si>
    <t>管理レベル「1」　</t>
    <phoneticPr fontId="5"/>
  </si>
  <si>
    <t>2021年</t>
  </si>
  <si>
    <t>2021年</t>
    <phoneticPr fontId="5"/>
  </si>
  <si>
    <t>日本</t>
    <rPh sb="0" eb="2">
      <t>ニホン</t>
    </rPh>
    <phoneticPr fontId="109"/>
  </si>
  <si>
    <t>・長期間休業に対する対策　従業員のケア</t>
    <phoneticPr fontId="109"/>
  </si>
  <si>
    <t>　</t>
    <phoneticPr fontId="109"/>
  </si>
  <si>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9"/>
  </si>
  <si>
    <t>PCR検査確認</t>
    <rPh sb="3" eb="5">
      <t>ケンサ</t>
    </rPh>
    <rPh sb="5" eb="7">
      <t>カクニン</t>
    </rPh>
    <phoneticPr fontId="109"/>
  </si>
  <si>
    <t>無症状なら１週間経過と就業制限</t>
    <rPh sb="0" eb="3">
      <t>ムショウジョウ</t>
    </rPh>
    <rPh sb="6" eb="8">
      <t>シュウカン</t>
    </rPh>
    <rPh sb="8" eb="10">
      <t>ケイカ</t>
    </rPh>
    <rPh sb="11" eb="13">
      <t>シュウギョウ</t>
    </rPh>
    <rPh sb="13" eb="15">
      <t>セイゲン</t>
    </rPh>
    <phoneticPr fontId="109"/>
  </si>
  <si>
    <t>★</t>
    <phoneticPr fontId="109"/>
  </si>
  <si>
    <t>★PCR+</t>
    <phoneticPr fontId="109"/>
  </si>
  <si>
    <t>保健所　　       医療機関</t>
    <phoneticPr fontId="109"/>
  </si>
  <si>
    <t>行動履歴整理</t>
    <rPh sb="0" eb="2">
      <t>コウドウ</t>
    </rPh>
    <rPh sb="2" eb="4">
      <t>リレキ</t>
    </rPh>
    <rPh sb="4" eb="6">
      <t>セイリ</t>
    </rPh>
    <phoneticPr fontId="109"/>
  </si>
  <si>
    <r>
      <rPr>
        <sz val="13"/>
        <color theme="0"/>
        <rFont val="ＭＳ Ｐゴシック"/>
        <family val="3"/>
        <charset val="128"/>
      </rPr>
      <t>南アフリカ</t>
    </r>
    <rPh sb="0" eb="1">
      <t>ミナミ</t>
    </rPh>
    <phoneticPr fontId="5"/>
  </si>
  <si>
    <t xml:space="preserve"> </t>
    <phoneticPr fontId="16"/>
  </si>
  <si>
    <t xml:space="preserve"> </t>
    <phoneticPr fontId="109"/>
  </si>
  <si>
    <t>厚生労働省：国内の発生状況など
https://www.mhlw.go.jp/stf/covid-19/kokunainohasseijoukyou.html#h2_1
厚生労働省：データからわかる－新型コロナウイルス感染症情報－
https：//covid19.mhlw.go.jp/</t>
    <phoneticPr fontId="109"/>
  </si>
  <si>
    <t>https://www.mhlw.go.jp/stf/covid-19/kokunainohasseijoukyou.html#h2_1</t>
    <phoneticPr fontId="109"/>
  </si>
  <si>
    <t>厚生労働省：データからわかる－新型コロナウイルス感染症情報－</t>
    <phoneticPr fontId="109"/>
  </si>
  <si>
    <t xml:space="preserve">
</t>
    <phoneticPr fontId="109"/>
  </si>
  <si>
    <t>https：//covid19.mhlw.go.jp/</t>
    <phoneticPr fontId="109"/>
  </si>
  <si>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</si>
  <si>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</si>
  <si>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</si>
  <si>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</si>
  <si>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t>世界全体</t>
  </si>
  <si>
    <t>イスラエル</t>
  </si>
  <si>
    <t>チリ</t>
  </si>
  <si>
    <t>英国</t>
  </si>
  <si>
    <t>米国</t>
  </si>
  <si>
    <t>カナダ</t>
  </si>
  <si>
    <t>ドイツ</t>
  </si>
  <si>
    <t>スペイン</t>
  </si>
  <si>
    <t>イタリア</t>
  </si>
  <si>
    <t>フランス</t>
  </si>
  <si>
    <t>ポーランド</t>
  </si>
  <si>
    <t>サウジアラビア</t>
  </si>
  <si>
    <t>トルコ</t>
  </si>
  <si>
    <t>中国</t>
  </si>
  <si>
    <t>ブラジル</t>
  </si>
  <si>
    <t>アルゼンチン</t>
  </si>
  <si>
    <t>韓国</t>
  </si>
  <si>
    <t>日本</t>
  </si>
  <si>
    <t>コロナに慢性化した食事関係者が手洗い間引き始めていませんか?  
例年の上昇傾向が見られます【要注意】
【情報共有】　週間・情報収集/情報共有は月一回以上
【体調管理】従業員の健康チェックは続ける</t>
    <rPh sb="4" eb="7">
      <t>マンセイカ</t>
    </rPh>
    <rPh sb="9" eb="14">
      <t>ショクジカンケイシャ</t>
    </rPh>
    <rPh sb="15" eb="17">
      <t>テアラ</t>
    </rPh>
    <rPh sb="18" eb="20">
      <t>マビ</t>
    </rPh>
    <rPh sb="21" eb="22">
      <t>ハジ</t>
    </rPh>
    <rPh sb="33" eb="35">
      <t>レイネン</t>
    </rPh>
    <rPh sb="36" eb="40">
      <t>ジョウショウケイコウ</t>
    </rPh>
    <rPh sb="41" eb="42">
      <t>ミ</t>
    </rPh>
    <rPh sb="47" eb="50">
      <t>ヨウチュウイ</t>
    </rPh>
    <phoneticPr fontId="5"/>
  </si>
  <si>
    <r>
      <rPr>
        <sz val="13"/>
        <color theme="0"/>
        <rFont val="ＭＳ Ｐゴシック"/>
        <family val="3"/>
        <charset val="128"/>
      </rPr>
      <t>ブラジル</t>
    </r>
    <phoneticPr fontId="5"/>
  </si>
  <si>
    <t>&gt;</t>
    <phoneticPr fontId="109"/>
  </si>
  <si>
    <t>前回</t>
    <rPh sb="0" eb="1">
      <t>ゼン</t>
    </rPh>
    <rPh sb="1" eb="2">
      <t>カイ</t>
    </rPh>
    <phoneticPr fontId="109"/>
  </si>
  <si>
    <t>今回</t>
    <rPh sb="0" eb="2">
      <t>コンカイ</t>
    </rPh>
    <phoneticPr fontId="109"/>
  </si>
  <si>
    <t>増加率</t>
    <rPh sb="0" eb="2">
      <t>ゾウカ</t>
    </rPh>
    <rPh sb="2" eb="3">
      <t>リツ</t>
    </rPh>
    <phoneticPr fontId="109"/>
  </si>
  <si>
    <t>インド変異株、南アフリカ変異株の動向に注意しましょう</t>
    <rPh sb="3" eb="6">
      <t>ヘンイカブ</t>
    </rPh>
    <rPh sb="7" eb="8">
      <t>ミナミ</t>
    </rPh>
    <rPh sb="12" eb="15">
      <t>ヘンイカブ</t>
    </rPh>
    <rPh sb="16" eb="18">
      <t>ドウコウ</t>
    </rPh>
    <rPh sb="19" eb="21">
      <t>チュウイ</t>
    </rPh>
    <phoneticPr fontId="109"/>
  </si>
  <si>
    <r>
      <rPr>
        <sz val="13"/>
        <color theme="0"/>
        <rFont val="Inherit"/>
        <family val="2"/>
      </rPr>
      <t>スペイン</t>
    </r>
    <phoneticPr fontId="109"/>
  </si>
  <si>
    <r>
      <rPr>
        <sz val="13"/>
        <color theme="0"/>
        <rFont val="ＭＳ Ｐゴシック"/>
        <family val="3"/>
        <charset val="128"/>
      </rPr>
      <t>パキスタン</t>
    </r>
    <phoneticPr fontId="5"/>
  </si>
  <si>
    <t>米国再拡大傾向在り</t>
    <rPh sb="0" eb="2">
      <t>ベイコク</t>
    </rPh>
    <rPh sb="2" eb="5">
      <t>サイカクダイ</t>
    </rPh>
    <rPh sb="5" eb="7">
      <t>ケイコウ</t>
    </rPh>
    <rPh sb="7" eb="8">
      <t>ア</t>
    </rPh>
    <phoneticPr fontId="109"/>
  </si>
  <si>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</si>
  <si>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</si>
  <si>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t>インド</t>
    <phoneticPr fontId="109"/>
  </si>
  <si>
    <t>インドネシア</t>
    <phoneticPr fontId="109"/>
  </si>
  <si>
    <t>パキスタン</t>
    <phoneticPr fontId="109"/>
  </si>
  <si>
    <t>ロシア</t>
    <phoneticPr fontId="109"/>
  </si>
  <si>
    <t>メキシコ</t>
    <phoneticPr fontId="109"/>
  </si>
  <si>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</si>
  <si>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カナダ</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</si>
  <si>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</si>
  <si>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</si>
  <si>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</si>
  <si>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</si>
  <si>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中国はほぼ全人口に対して2回以上の接種完了</t>
    <rPh sb="0" eb="2">
      <t>チュウゴク</t>
    </rPh>
    <rPh sb="5" eb="8">
      <t>ゼンジンコウ</t>
    </rPh>
    <rPh sb="9" eb="10">
      <t>タイ</t>
    </rPh>
    <rPh sb="13" eb="14">
      <t>カイ</t>
    </rPh>
    <rPh sb="14" eb="16">
      <t>イジョウ</t>
    </rPh>
    <rPh sb="17" eb="19">
      <t>セッシュ</t>
    </rPh>
    <rPh sb="19" eb="21">
      <t>カンリョウ</t>
    </rPh>
    <phoneticPr fontId="109"/>
  </si>
  <si>
    <t>タイトル (表示ミスで回収が目立ちました!!)</t>
    <rPh sb="6" eb="8">
      <t>ヒョウジ</t>
    </rPh>
    <rPh sb="11" eb="13">
      <t>カイシュウ</t>
    </rPh>
    <rPh sb="14" eb="16">
      <t>メダ</t>
    </rPh>
    <phoneticPr fontId="5"/>
  </si>
  <si>
    <t>-</t>
    <phoneticPr fontId="109"/>
  </si>
  <si>
    <t>-</t>
  </si>
  <si>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9"/>
  </si>
  <si>
    <t>赤痢感染症　無</t>
    <rPh sb="0" eb="2">
      <t>セキリ</t>
    </rPh>
    <rPh sb="2" eb="5">
      <t>カンセンショウ</t>
    </rPh>
    <rPh sb="6" eb="7">
      <t>ナシ</t>
    </rPh>
    <phoneticPr fontId="5"/>
  </si>
  <si>
    <t>県内で流行・食中毒原因が        1件以上報告される  　　　　　定点観測値が2.00を超える</t>
    <phoneticPr fontId="5"/>
  </si>
  <si>
    <t>腸チフス1例 感染地域：パキスタン</t>
    <phoneticPr fontId="109"/>
  </si>
  <si>
    <r>
      <t>世界的な第三波の大型感染は終息を迎えている。
・第一波　中国武漢発　全世界的な流行期　　2020/3-2021/3
・第二波　イギリス・南アフリカ変異株による欧州流行　2021/3-6
・第三波　δインド変異株による東南アジア・中東流行　2021/7-
これまでの経過から順調に推移して9月末に下火か?
ワクチン接種の進展が結果をもたらしている。</t>
    </r>
    <r>
      <rPr>
        <b/>
        <sz val="20"/>
        <color rgb="FFFF0000"/>
        <rFont val="ＭＳ Ｐゴシック"/>
        <family val="3"/>
        <charset val="128"/>
        <scheme val="minor"/>
      </rPr>
      <t>10月末よりリバウンド?</t>
    </r>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5" eb="137">
      <t>ケイカ</t>
    </rPh>
    <rPh sb="139" eb="141">
      <t>ジュンチョウ</t>
    </rPh>
    <rPh sb="142" eb="144">
      <t>スイイ</t>
    </rPh>
    <rPh sb="147" eb="148">
      <t>ガツ</t>
    </rPh>
    <rPh sb="148" eb="149">
      <t>マツ</t>
    </rPh>
    <rPh sb="150" eb="152">
      <t>シタビ</t>
    </rPh>
    <rPh sb="159" eb="161">
      <t>セッシュ</t>
    </rPh>
    <rPh sb="162" eb="164">
      <t>シンテン</t>
    </rPh>
    <rPh sb="165" eb="167">
      <t>ケッカ</t>
    </rPh>
    <rPh sb="178" eb="179">
      <t>ガツ</t>
    </rPh>
    <rPh sb="179" eb="180">
      <t>マツ</t>
    </rPh>
    <phoneticPr fontId="109"/>
  </si>
  <si>
    <t xml:space="preserve">
世界の新規感染者数: このところ300万人で若干上昇に転じている。
北半球の平均気温が下がってきているのでリバウンドしないように注視。</t>
    <rPh sb="1" eb="3">
      <t>セカイ</t>
    </rPh>
    <rPh sb="4" eb="6">
      <t>シンキ</t>
    </rPh>
    <rPh sb="6" eb="10">
      <t>カンセンシャスウ</t>
    </rPh>
    <rPh sb="20" eb="22">
      <t>マンニン</t>
    </rPh>
    <rPh sb="23" eb="25">
      <t>ジャッカン</t>
    </rPh>
    <rPh sb="25" eb="27">
      <t>ジョウショウ</t>
    </rPh>
    <rPh sb="28" eb="29">
      <t>テン</t>
    </rPh>
    <rPh sb="35" eb="38">
      <t>キタハンキュウ</t>
    </rPh>
    <rPh sb="39" eb="43">
      <t>ヘイキンキオン</t>
    </rPh>
    <rPh sb="44" eb="45">
      <t>サ</t>
    </rPh>
    <rPh sb="65" eb="67">
      <t>チュウシ</t>
    </rPh>
    <phoneticPr fontId="5"/>
  </si>
  <si>
    <t>2021/42週</t>
    <phoneticPr fontId="5"/>
  </si>
  <si>
    <t>2021/43週</t>
    <phoneticPr fontId="5"/>
  </si>
  <si>
    <t>移動販売の弁当食べた15人が腹痛や下痢…作った業者を営業停止処分に 役場駐車場で販売され職員らに症状</t>
    <phoneticPr fontId="16"/>
  </si>
  <si>
    <t>玉子の殻を利用した食器の紹介</t>
    <rPh sb="0" eb="2">
      <t>タマゴ</t>
    </rPh>
    <rPh sb="3" eb="4">
      <t>カラ</t>
    </rPh>
    <rPh sb="5" eb="7">
      <t>リヨウ</t>
    </rPh>
    <rPh sb="9" eb="11">
      <t>ショッキ</t>
    </rPh>
    <rPh sb="12" eb="14">
      <t>ショウカイ</t>
    </rPh>
    <phoneticPr fontId="34"/>
  </si>
  <si>
    <t>秋田市保健所は１０日、秋田市御所野の飲食店「居酒屋　歩歩歩（さんぽ）」で食事をした２０代男性２人が食中毒を発症したと発表した。保健所は同店を１０日から４日間の営業停止処分とした。９日から自主休業している。　保健所によると１０月３０日、発症した２人を含む４人が店を訪れ、鳥わさ、馬刺しなどを食べた。２人は１～２日、腹痛や下痢、発熱の症状を訴え、その後医療機関を受診した。重症ではなかった。残りの２人は症状がなかった。　保健所は、２人の便から食中毒を引き起こすカンピロバクター菌を検出。２人が共通して食べた同店の料理が、食中毒の原因と判断した。　保健所は、レバーや食肉は生で食べないこと、生焼けがないよう十分加熱すること、生肉を調理した際は手をせっけんで洗い、調理器具を消毒することを呼び掛けている。</t>
    <phoneticPr fontId="16"/>
  </si>
  <si>
    <t>食中毒情報　(11/8-11/14)</t>
    <rPh sb="0" eb="3">
      <t>ショクチュウドク</t>
    </rPh>
    <rPh sb="3" eb="5">
      <t>ジョウホウ</t>
    </rPh>
    <phoneticPr fontId="5"/>
  </si>
  <si>
    <t>秋田県</t>
    <rPh sb="0" eb="3">
      <t>アキタケン</t>
    </rPh>
    <phoneticPr fontId="16"/>
  </si>
  <si>
    <t>秋田魁新報</t>
    <rPh sb="0" eb="2">
      <t>アキタ</t>
    </rPh>
    <rPh sb="2" eb="3">
      <t>サキガケ</t>
    </rPh>
    <rPh sb="3" eb="5">
      <t>シンポウ</t>
    </rPh>
    <phoneticPr fontId="16"/>
  </si>
  <si>
    <t>海外情報　(11/8-11/14)</t>
    <rPh sb="0" eb="2">
      <t>カイガイ</t>
    </rPh>
    <rPh sb="2" eb="4">
      <t>ジョウホウ</t>
    </rPh>
    <phoneticPr fontId="5"/>
  </si>
  <si>
    <t>食品リコール・回収情報   　　(11/8-11/14)</t>
    <rPh sb="0" eb="2">
      <t>ショクヒン</t>
    </rPh>
    <rPh sb="7" eb="9">
      <t>カイシュウ</t>
    </rPh>
    <rPh sb="9" eb="11">
      <t>ジョウホウ</t>
    </rPh>
    <phoneticPr fontId="5"/>
  </si>
  <si>
    <t>機能性表示食11/14現在　4,654品目です　(A18,A89,A178,A217を除く)</t>
    <phoneticPr fontId="16"/>
  </si>
  <si>
    <t>食品表示 　(11/8-11/14)</t>
    <rPh sb="0" eb="2">
      <t>ショクヒン</t>
    </rPh>
    <rPh sb="2" eb="4">
      <t>ヒョウジ</t>
    </rPh>
    <phoneticPr fontId="5"/>
  </si>
  <si>
    <t>残留農薬　(11/8-11/14)</t>
    <rPh sb="0" eb="2">
      <t>ザンリュウ</t>
    </rPh>
    <rPh sb="2" eb="3">
      <t>ノウ</t>
    </rPh>
    <rPh sb="3" eb="4">
      <t>ヤク</t>
    </rPh>
    <phoneticPr fontId="5"/>
  </si>
  <si>
    <t>新型コロナウイルス感染防止対策の効果で感染は全く発生していない</t>
    <rPh sb="0" eb="2">
      <t>シンガタ</t>
    </rPh>
    <rPh sb="9" eb="11">
      <t>カンセン</t>
    </rPh>
    <rPh sb="11" eb="13">
      <t>ボウシ</t>
    </rPh>
    <rPh sb="13" eb="15">
      <t>タイサク</t>
    </rPh>
    <rPh sb="16" eb="18">
      <t>コウカ</t>
    </rPh>
    <rPh sb="19" eb="21">
      <t>カンセン</t>
    </rPh>
    <rPh sb="22" eb="23">
      <t>マッタ</t>
    </rPh>
    <rPh sb="24" eb="26">
      <t>ハッセイ</t>
    </rPh>
    <phoneticPr fontId="5"/>
  </si>
  <si>
    <t>　　　新型コロナウイルス感染予防の効果</t>
    <rPh sb="3" eb="5">
      <t>シンガタ</t>
    </rPh>
    <rPh sb="12" eb="14">
      <t>カンセン</t>
    </rPh>
    <rPh sb="14" eb="16">
      <t>ヨボウ</t>
    </rPh>
    <rPh sb="17" eb="19">
      <t>コウカ</t>
    </rPh>
    <phoneticPr fontId="5"/>
  </si>
  <si>
    <t>　　2020年はかつてない感染カーブ</t>
    <rPh sb="6" eb="7">
      <t>ネン</t>
    </rPh>
    <rPh sb="13" eb="15">
      <t>カンセン</t>
    </rPh>
    <phoneticPr fontId="5"/>
  </si>
  <si>
    <t>NHK</t>
    <phoneticPr fontId="5"/>
  </si>
  <si>
    <t>「ノロウィルス食中毒注意報」の発令について（甲賀市）甲賀市からお知らせします。
県下にノロウィルス食中毒注意報が発令されました。
現在、感染性胃腸炎患者が増加しており、ノロウィルス食中毒が発生しやすい状況になっています。手洗いをしっかり行い、食品は十分に加熱しましょう。
【発令期間】令和３年１１月４日（木）から１１月２４日（水）まで</t>
    <phoneticPr fontId="5"/>
  </si>
  <si>
    <t>甲賀市</t>
    <phoneticPr fontId="5"/>
  </si>
  <si>
    <t>海南市のこども園で昨日までに園児２７人が嘔吐や下痢の症状を訴えていることが判りました。
集団感染があったのは海南市立みらい子ども園で、県によりますと、先月２４日から昨日までに０歳児から５歳児までの園児２７人が嘔吐や下痢の症状を訴えました。このうちの８人の園児の便を調べた結果、全員からノロウイルスが検出され、保健所は今日、ノロウイルスによる集団感染と判断しました。</t>
    <phoneticPr fontId="5"/>
  </si>
  <si>
    <t>WTVニュース</t>
    <phoneticPr fontId="5"/>
  </si>
  <si>
    <t>今週「上昇」</t>
    <rPh sb="0" eb="2">
      <t>コンシュウ</t>
    </rPh>
    <rPh sb="3" eb="5">
      <t>ジョウショウ</t>
    </rPh>
    <phoneticPr fontId="5"/>
  </si>
  <si>
    <t>1月</t>
    <rPh sb="1" eb="2">
      <t>ガツ</t>
    </rPh>
    <phoneticPr fontId="5"/>
  </si>
  <si>
    <t>腸管出血性大腸菌</t>
    <rPh sb="0" eb="2">
      <t>チョウカン</t>
    </rPh>
    <rPh sb="2" eb="5">
      <t>シュッケツセイ</t>
    </rPh>
    <rPh sb="5" eb="8">
      <t>ダイチョウキン</t>
    </rPh>
    <phoneticPr fontId="5"/>
  </si>
  <si>
    <t>やや少ない</t>
    <rPh sb="2" eb="3">
      <t>スク</t>
    </rPh>
    <phoneticPr fontId="5"/>
  </si>
  <si>
    <t>赤痢</t>
    <rPh sb="0" eb="2">
      <t>セキリ</t>
    </rPh>
    <phoneticPr fontId="5"/>
  </si>
  <si>
    <t>発生なし</t>
    <rPh sb="0" eb="2">
      <t>ハッセイ</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</si>
  <si>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</si>
  <si>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</si>
  <si>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※2021年 第44週（11/1～11/7） 現在</t>
    <phoneticPr fontId="5"/>
  </si>
  <si>
    <t>回収＆返金/交換</t>
  </si>
  <si>
    <t>和菓子司 徳田...</t>
  </si>
  <si>
    <t>回収＆返金</t>
  </si>
  <si>
    <t>お菓子処 山口...</t>
  </si>
  <si>
    <t>回収</t>
  </si>
  <si>
    <t>金秀商事</t>
  </si>
  <si>
    <t>イズミ</t>
  </si>
  <si>
    <t>ゆめマート北九州...</t>
  </si>
  <si>
    <t>合同会社西友</t>
  </si>
  <si>
    <t>マルハニチロ</t>
  </si>
  <si>
    <t>ワイズマート</t>
  </si>
  <si>
    <t>ウオロク</t>
  </si>
  <si>
    <t>ドン・キホーテ</t>
  </si>
  <si>
    <t>ヤマガタ食品</t>
  </si>
  <si>
    <t>お詫び</t>
  </si>
  <si>
    <t>キルフェボン</t>
  </si>
  <si>
    <t>エーデルワイス沖...</t>
  </si>
  <si>
    <t>新津店 炙り焼きチキン５本入 (えび、いか)表示欠落</t>
  </si>
  <si>
    <t>プリマハム</t>
  </si>
  <si>
    <t>セブンプレミアム 特製タレで煮込んだ豚角煮 一部別商品包装</t>
  </si>
  <si>
    <t>イオン</t>
  </si>
  <si>
    <t>トップバリュモッツァレラチーズ シール不良カビ発生の恐れ</t>
  </si>
  <si>
    <t>フィールコーポレ...</t>
  </si>
  <si>
    <t>もも山店 豚ミンチ 他 4品目 スライサーの刃混入の恐れ</t>
  </si>
  <si>
    <t>天平フーズ</t>
  </si>
  <si>
    <t>スイートポテト他 3品目 消費期限誤表記</t>
  </si>
  <si>
    <t>濃厚な風味とコクのクリームコロッケ ラベル誤貼付</t>
  </si>
  <si>
    <t>ヤマムロ</t>
  </si>
  <si>
    <t>麻辣香鍋 アレルゲン（小麦）表示欠落</t>
  </si>
  <si>
    <t>アオキスーパー</t>
  </si>
  <si>
    <t>とろ～りグラタンコロッケバーガー 一部消費期限誤表示</t>
  </si>
  <si>
    <t>やおきん</t>
  </si>
  <si>
    <t>きなこ棒、きなこ飴 カビ発生の恐れ</t>
  </si>
  <si>
    <t>サンエー</t>
  </si>
  <si>
    <t>骨取りさばの味噌煮 ラベル誤貼付で賞味期限延長表示</t>
  </si>
  <si>
    <t>ゆめタウン博多店 くるくる鶏皮串 消費期限表示欠落</t>
  </si>
  <si>
    <t>いなげや</t>
  </si>
  <si>
    <t>あきる野北伊奈店 旨だれカルビ重 ラベル誤貼付</t>
  </si>
  <si>
    <t>ブッツ・デリカテ...</t>
  </si>
  <si>
    <t>枝豆とひじきのサラダ アレルゲン(かに、卵、鶏肉)表示欠落</t>
  </si>
  <si>
    <t>柔らかかつの新潟たれかつ丼 ラベル貼り間違い</t>
  </si>
  <si>
    <t>名鉄協商</t>
  </si>
  <si>
    <t>オレンジマーマレード他4品目 カビ発生の恐れ</t>
  </si>
  <si>
    <t>ニュー・クイック...</t>
  </si>
  <si>
    <t>味付国産若鶏ムネ肉つくね用(豚脂入り)(小) ラベル誤貼付</t>
  </si>
  <si>
    <t>デリシア</t>
  </si>
  <si>
    <t>岡谷店 いかのねぎ生姜 （ごま,鶏肉） 表示欠落</t>
  </si>
  <si>
    <t>百万石大名きんつば 「小麦粉」表示欠落</t>
  </si>
  <si>
    <t>すはま（州浜） 保存料ソルビン酸を誤使用</t>
  </si>
  <si>
    <t>(生食用)生かき 産地,消費期限誤表示</t>
  </si>
  <si>
    <t>ゆめマート柳川 匠だしの大えび天丼 アレルゲン(かに)表示欠落</t>
  </si>
  <si>
    <t>ゆめマート朽網店 えび天幕の内弁当 ラベル誤添付</t>
  </si>
  <si>
    <t>西友馬堀店 デニッシュサンド一部 ラベル誤添付</t>
  </si>
  <si>
    <t>フィッシュソーセージ&amp;チーズかまぼこ 賞味期限誤り</t>
  </si>
  <si>
    <t>Y'Smart ペリエ稲毛海岸店 フライ一部 ラベル誤貼付</t>
  </si>
  <si>
    <t>ウオロク柏崎店 エビフライ一部 アレルギー表示欠落</t>
  </si>
  <si>
    <t>津桜橋店 なんこつ入り鶏生だんご 貼付シールに表示不備</t>
  </si>
  <si>
    <t>徳用あらびきウインナー(1kg) 異物混入の恐れ</t>
  </si>
  <si>
    <t>福岡店 クリームチーズのタルト 一部使用材料間違い</t>
  </si>
  <si>
    <t>アソートGIFT12個入 本体と包装紙の賞味期限記載違い</t>
  </si>
  <si>
    <t>結核例240</t>
    <phoneticPr fontId="5"/>
  </si>
  <si>
    <t xml:space="preserve">腸管出血性大腸菌感染症70例（有症者39例、うちHUS 1例）
感染地域：国内51例、国内・国外不明19例
国内の感染地域：‌岩手県7例、北海道4例、大阪府4例、福島県3例、栃木県3例、東京都3例、愛知県3例、福岡県3例、神奈川県2例、静岡県2例、滋賀県2例、宮城県1例、    秋田県1例、茨城県1例、千葉県1例、新潟県1例、三重県1例、佐賀県1例、宮崎県1例、鹿児島県1例、国内（都道府県不明）6例
</t>
    <phoneticPr fontId="109"/>
  </si>
  <si>
    <t xml:space="preserve">年齢群：‌1歳（2例）、2歳（1例）、3歳（4例）、4歳（2例）、5歳（2例）、
6歳（4例）、7歳（1例）、10代（9例）、20代（21例）、30代（6例）、              40代（5例）、50代（1例）、60代（7例）、70代（4例）、80代（1例）
</t>
    <phoneticPr fontId="109"/>
  </si>
  <si>
    <t>血清型・毒素型：‌O157 VT1・VT2（15例）、O26 VT1（13例）、O157 VT2（11例）、O111 VT1・VT2（3例）、
O26 VT2（2例）、O165 VT1・VT2（2例）、O103 VT1（1例）、O91 VT1（1例）、O111VT1（1例）、
O63 VT2（1例）、その他・不明（20例）
累積報告数：2,729例（有症者1,756例、うちHUS 51例．死亡1例）</t>
    <phoneticPr fontId="109"/>
  </si>
  <si>
    <t>E型肝炎4例 感染地域（感染源）：‌群馬県1例（不明）、埼玉県1例（不明）、国内・国外不明2例（不明2例）</t>
    <phoneticPr fontId="109"/>
  </si>
  <si>
    <t>レジオネラ症63例（肺炎型60例、ポンティアック型3例）
感染地域：‌宮城県4例、埼玉県4例、千葉県4例、新潟県4例、福島県3例、山形県2例、茨城県2例、   栃木県2例、長野県2例、岐阜県2例、愛知県2例、香川県2例、北海道1例、岩手県1例、秋田県1例、 群馬県1例、静岡県1例、三重県1例、大阪府1例、奈良県1例、島根県1例、広島県1例、山口県1例、 徳島県1例、福岡県1例、熊本県1例、鹿児島県1例、国内（都道府県不明）5例、
国内・国外不明10例
年齢群：‌20代（1例）、40代（2例）、50代（13例）、60代（15例．うち1例死亡）、70代（21例．                     うち1例死亡）、80代（8例）、90代以上（3例）  累積報告数：1,732例</t>
    <phoneticPr fontId="109"/>
  </si>
  <si>
    <t>アメーバ赤痢7例（腸管アメーバ症7例）
感染地域：‌兵庫県1例、鹿児島県1例、国内（都道府県不明）2例、
中国/タイ1例、国内・国外不明2例
感染経路：‌性的接触1例（異性間）、経口感染1例、その他・不明5例</t>
    <phoneticPr fontId="109"/>
  </si>
  <si>
    <t>2021年 第43週（10月25日〜 10月31日）</t>
    <phoneticPr fontId="5"/>
  </si>
  <si>
    <t>今週のニュース（Noroｖｉｒｕｓ）　(11/8-11/14)</t>
    <rPh sb="0" eb="2">
      <t>コンシュウ</t>
    </rPh>
    <phoneticPr fontId="5"/>
  </si>
  <si>
    <t>https://www.sakigake.jp/news/article/20211111AK0006/</t>
    <phoneticPr fontId="16"/>
  </si>
  <si>
    <t>鹿児島県薩摩川内市の旅館で食中毒が発生し、県はこの旅館を１３日から２日間の営業停止処分としました。営業停止処分を受けたのは薩摩川内市樋脇町市比野の旅館・八重荘です。県によりますと１１月６日から７日にかけて、この旅館で宿泊していた２８人のうち４人が下痢や腹痛などの症状を訴え、調査したところ、細菌のカンピロバクターが検出されたということです。県は、食中毒の原因はこの旅館で提供された夕食と特定し、営業停止処分としました。</t>
    <phoneticPr fontId="16"/>
  </si>
  <si>
    <t>鹿児島・薩摩川内市の旅館で食中毒発生　２日間の営業停止処分(カンピロバクター)</t>
    <phoneticPr fontId="16"/>
  </si>
  <si>
    <t>https://news.goo.ne.jp/article/ktstv/nation/ktstv-08368.html</t>
    <phoneticPr fontId="16"/>
  </si>
  <si>
    <t>ＫＴＳ鹿児島テレビ</t>
    <phoneticPr fontId="16"/>
  </si>
  <si>
    <t>鹿児島県</t>
    <rPh sb="0" eb="3">
      <t>カゴシマ</t>
    </rPh>
    <rPh sb="3" eb="4">
      <t>ケン</t>
    </rPh>
    <phoneticPr fontId="16"/>
  </si>
  <si>
    <t>旭川市内の保育所で、園児と職員合わせて３３人がおう吐などの症状を訴え、保健所はノロウイルスによる集団感染とみて、感染経路を調べています。旭川市保健所によりますと、先月３０日から今月８日にかけて市内の保育所で園児２８人と職員５人、合わせて３３人がおう吐や下痢などの症状を訴えました。このうち２人からノロウイルスが検出され、保健所はノロウイルスによる集団感染とみて、感染経路を調べています。
症状を訴えた人は９日までに全員が回復したか、快方に向かっているということです。</t>
    <phoneticPr fontId="5"/>
  </si>
  <si>
    <t>大阪府の焼き肉店で食事をした高校生２１人が下痢やおう吐などの症状を訴え、うち７人からノロウイルスが検出された。府は、大阪・池田市の焼き肉店「じゅじゅ庵石橋店」を営業停止にしている。大阪府によると府内の高校の教師から「２日に店を利用した高校生３０人のうち複数が下痢やおう吐、腹痛</t>
    <phoneticPr fontId="5"/>
  </si>
  <si>
    <t>居酒屋で食中毒　１１人が症状を訴え、１人が入院　サルモネラ属菌を検出</t>
    <phoneticPr fontId="16"/>
  </si>
  <si>
    <t>岐阜新聞</t>
    <phoneticPr fontId="16"/>
  </si>
  <si>
    <t>岐阜県</t>
    <rPh sb="0" eb="3">
      <t>ギフケン</t>
    </rPh>
    <phoneticPr fontId="16"/>
  </si>
  <si>
    <t>岐阜県は１２日、羽島市江吉良町北池の居酒屋「旬鮮　えんがわ家」で食事をした２２～６６歳の男女１１人が下痢や腹痛などの症状を訴え、４人が医療機関を受診し、うち男性１人が入院したと発表した。現在はいずれも快方に向かっている。　県によると、１１人は海津市内の会社の同僚で、同店を今月２日夜に利用していた。牛カルビや牛タンの串焼き、マグロやヤリイカの刺身、酢がきなどを食べたという。３～５日夜にかけて発症し、８日に発症した１人から岐阜保健所へ連絡があった。　岐阜保健所は患者の便からサルモネラ属菌が検出されたことなどから、同店を原因とする食中毒と断定し、１２日から営業禁止処分とした。同店は９日から営業を自粛している。他の利用客や従業員に発症している人はいない。</t>
    <phoneticPr fontId="16"/>
  </si>
  <si>
    <t>https://www.gifu-np.co.jp/news/20211112/20211112-122194.html</t>
    <phoneticPr fontId="16"/>
  </si>
  <si>
    <t>長崎県</t>
    <rPh sb="0" eb="3">
      <t>ナガサキケン</t>
    </rPh>
    <phoneticPr fontId="16"/>
  </si>
  <si>
    <t>長崎新聞</t>
    <rPh sb="0" eb="4">
      <t>ナガサキシンブン</t>
    </rPh>
    <phoneticPr fontId="16"/>
  </si>
  <si>
    <t>https://nordot.app/831701070209073152?c=688723003912668257</t>
    <phoneticPr fontId="16"/>
  </si>
  <si>
    <t>長崎市は11日、同市築町の居酒屋「朝びき焼鳥かおん」で食事をした男性2人が発熱や腹痛などの症状を訴え、便からカンピロバクターを検出したと発表した。市は食中毒と断定。食品衛生法に基づき、同店を12日まで2日間の営業停止処分とした。
　市保健所によると、10月29日夜に6人で来店し会食。このうち2人は焼き鳥やささ身のたたき、唐揚げなどを食べ、31日と11月1日にそれぞれ発症した。1人は一時入院したが、快方に向かっている。市保健所は調理の加熱が不十分だった可能性が高いとみている。</t>
    <phoneticPr fontId="16"/>
  </si>
  <si>
    <t>長崎市内の居酒屋で食中毒　2日間営業停止(カンピロバクター)</t>
    <phoneticPr fontId="16"/>
  </si>
  <si>
    <t>高崎市内の飲食店で発生した食中毒事件について</t>
    <rPh sb="0" eb="2">
      <t>タカサキ</t>
    </rPh>
    <phoneticPr fontId="16"/>
  </si>
  <si>
    <t>http://www.city.takasaki.gunma.jp/docs/2014011801615/</t>
    <phoneticPr fontId="16"/>
  </si>
  <si>
    <t>和3年11月5日（金）午前10時頃、高崎市民より「高崎市内の飲食店を利用した4日後に消化器症状を発症し、病院を受診したところ感染性胃腸炎と診断された。同飲食店で一緒に食事した者も消化器症状を呈している。」旨、高崎市保健所に連絡がありました。調査の結果、10月28日（木）の夜に下記施設を利用した2名中2名が、下痢、発熱、腹痛等の症状を呈していることが判明し、発症者2名中2名の検便からカンピロバクターが検出されました。高崎市保健所は、患者の共通喫食が当該施設のみであったこと、患者の発症時間及び症状がカンピロバクター食中毒による症例の特徴を有していたこと、患者検便からカンピロバクターが検出されたこと、患者を診断した医師から食中毒患者届出票が提出されたことから、当該施設が提供した食事による食中毒と断定し、3日間の営業停止処分を行いました。
施設の名称及び所在地
名称：やきとり 笑多　行政処分を行った理由
令和3年10月28日（木）に当該施設において調理提供された料理を喫食した2名中2名に対して、下痢、発熱、腹痛等を主症状とするカンピロバクターによる健康被害を生じさせたため。
行政処分の内容営業停止　3日間（令和3年11月10日（水）～11月12日（金））</t>
    <phoneticPr fontId="16"/>
  </si>
  <si>
    <t>群馬県</t>
    <rPh sb="0" eb="3">
      <t>グンマケン</t>
    </rPh>
    <phoneticPr fontId="16"/>
  </si>
  <si>
    <t>高崎市公表</t>
    <rPh sb="0" eb="3">
      <t>タカサキシ</t>
    </rPh>
    <rPh sb="3" eb="5">
      <t>コウヒョウ</t>
    </rPh>
    <phoneticPr fontId="16"/>
  </si>
  <si>
    <t>「ヒラタケ」もらったら毒キノコ、4人食中毒　市「人にあげないで」</t>
    <phoneticPr fontId="16"/>
  </si>
  <si>
    <t>金沢市は8日、毒キノコを食べたとみられる市内の家族4人（20～80代）が食中毒になったと発表した。4人とも命に別条はない。市保健所によると、近くの山へ行った知人から「ヒラタケ」だと聞かされてもらったキノコを料理した。だが、実際に口にしたところ……。
　市保健所によると、6日に知人から譲り受け、このうちの1枚を同日午後5時半ごろ、野菜炒めにして食べたところ、約1時間後から4人に嘔吐（おうと）や吐き気、下痢などの症状が出たという。病院を受診したが症状は軽く、4人とも体調は回復傾向にあるという。
　炒め物に使わなかった残りのキノコを調べたところ、ヒラタケやシイタケなどに似た毒キノコ「ツキヨタケ」の可能性が高いことが分かった。
　厚生労働省ホームページ「自然毒のリスクプロファイル」などによると、ツキヨタケの傘は大きなもので10～20センチ程度で、夏から秋にかけてブナの倒木などに発生する。短い柄の内部に黒いシミがあることが多く、暗い場所で発光するのが特徴。食後30分から1時間ほどで消化器系の中毒が現れ、ごくまれに死に至るケースもあるという。　市は「食用と確実に判断できないキノコは、絶対に採らない、食べない、売らない、人にあげないで」などと注意を呼びかけている。</t>
    <phoneticPr fontId="16"/>
  </si>
  <si>
    <t>金沢市</t>
    <rPh sb="0" eb="3">
      <t>カナザワシ</t>
    </rPh>
    <phoneticPr fontId="16"/>
  </si>
  <si>
    <t>https://news.yahoo.co.jp/articles/3604bb8166b27f6728e2aa89e0ea9606b47a1e9f</t>
    <phoneticPr fontId="16"/>
  </si>
  <si>
    <t>朝日新聞</t>
    <rPh sb="0" eb="4">
      <t>アサヒシンブン</t>
    </rPh>
    <phoneticPr fontId="16"/>
  </si>
  <si>
    <t>11/2(火)柏市は柏市内の老人ホームで55人の集団食中毒があったことを発表</t>
    <phoneticPr fontId="16"/>
  </si>
  <si>
    <t>柏市</t>
    <rPh sb="0" eb="2">
      <t>カシワシ</t>
    </rPh>
    <phoneticPr fontId="16"/>
  </si>
  <si>
    <t>2021/11/2，柏市は柏市内の老人ホームで55人の集団食中毒があったことを発表しました。柏市保健所によると2021/10/30柏市内の特別養護老人ホームで出た昼食を食べた入所者など112人のうち55人が下痢などの症状を訴えたそうです。全員軽症ですでに回復していますが、柏市は調査の結果集団食中毒と断定。施設に食事を提供している市内の飲食業に3日の営業停止命令を出しました。</t>
    <phoneticPr fontId="16"/>
  </si>
  <si>
    <t>https://kashiwa.locaspo.com/15331/</t>
    <phoneticPr fontId="16"/>
  </si>
  <si>
    <t>柏ロカスポ</t>
    <rPh sb="0" eb="1">
      <t>カシワ</t>
    </rPh>
    <phoneticPr fontId="16"/>
  </si>
  <si>
    <t>Reported 11/14　 16:22 (前週より350万人増加) 　　世界は感染　減少ペースだが下げ止まり</t>
    <rPh sb="23" eb="25">
      <t>ゼンシュウ</t>
    </rPh>
    <rPh sb="24" eb="25">
      <t>シュウ</t>
    </rPh>
    <rPh sb="25" eb="26">
      <t>ゼンシュウ</t>
    </rPh>
    <rPh sb="30" eb="32">
      <t>マンニン</t>
    </rPh>
    <rPh sb="32" eb="33">
      <t>ゾウ</t>
    </rPh>
    <rPh sb="33" eb="34">
      <t>カ</t>
    </rPh>
    <rPh sb="38" eb="40">
      <t>セカイ</t>
    </rPh>
    <rPh sb="41" eb="43">
      <t>カンセン</t>
    </rPh>
    <rPh sb="44" eb="46">
      <t>ゲンショウ</t>
    </rPh>
    <rPh sb="51" eb="52">
      <t>サ</t>
    </rPh>
    <rPh sb="53" eb="54">
      <t>ド</t>
    </rPh>
    <phoneticPr fontId="5"/>
  </si>
  <si>
    <t>今週の新型コロナ 新規感染者数　世界で350万人(対前週の増加に対して40万人増加)　</t>
    <rPh sb="0" eb="2">
      <t>コンシュウ</t>
    </rPh>
    <rPh sb="9" eb="15">
      <t>シンキカンセンシャスウ</t>
    </rPh>
    <rPh sb="22" eb="24">
      <t>マンニン</t>
    </rPh>
    <rPh sb="25" eb="26">
      <t>タイ</t>
    </rPh>
    <rPh sb="26" eb="28">
      <t>ゼンシュウ</t>
    </rPh>
    <rPh sb="29" eb="31">
      <t>ゾウカ</t>
    </rPh>
    <rPh sb="32" eb="33">
      <t>タイ</t>
    </rPh>
    <rPh sb="37" eb="38">
      <t>マン</t>
    </rPh>
    <rPh sb="38" eb="39">
      <t>ニン</t>
    </rPh>
    <rPh sb="39" eb="41">
      <t>ゾウカ</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</si>
  <si>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t>
    </r>
    <r>
      <rPr>
        <b/>
        <sz val="18"/>
        <color rgb="FFFF0000"/>
        <rFont val="Arial"/>
        <family val="2"/>
      </rPr>
      <t>1</t>
    </r>
    <r>
      <rPr>
        <b/>
        <sz val="18"/>
        <color rgb="FFFF0000"/>
        <rFont val="ＭＳ Ｐゴシック"/>
        <family val="2"/>
        <charset val="128"/>
      </rPr>
      <t>回接種回数</t>
    </r>
    <r>
      <rPr>
        <b/>
        <sz val="18"/>
        <color rgb="FFFF0000"/>
        <rFont val="Arial"/>
        <family val="2"/>
      </rPr>
      <t xml:space="preserve">	  </t>
    </r>
    <r>
      <rPr>
        <b/>
        <sz val="18"/>
        <color rgb="FFFF0000"/>
        <rFont val="ＭＳ Ｐゴシック"/>
        <family val="2"/>
        <charset val="128"/>
      </rPr>
      <t>　</t>
    </r>
    <r>
      <rPr>
        <b/>
        <sz val="18"/>
        <color rgb="FFFF0000"/>
        <rFont val="Arial"/>
        <family val="2"/>
      </rPr>
      <t>2</t>
    </r>
    <r>
      <rPr>
        <b/>
        <sz val="18"/>
        <color rgb="FFFF0000"/>
        <rFont val="ＭＳ Ｐゴシック"/>
        <family val="2"/>
        <charset val="128"/>
      </rPr>
      <t>回数接種　　ワクチン接種率             接種率が頭落ち状態</t>
    </r>
    <r>
      <rPr>
        <b/>
        <sz val="18"/>
        <color rgb="FFFF0000"/>
        <rFont val="Arial"/>
        <family val="2"/>
      </rPr>
      <t xml:space="preserve">
11</t>
    </r>
    <r>
      <rPr>
        <b/>
        <sz val="18"/>
        <color rgb="FFFF0000"/>
        <rFont val="ＭＳ Ｐゴシック"/>
        <family val="2"/>
        <charset val="128"/>
      </rPr>
      <t>月</t>
    </r>
    <r>
      <rPr>
        <b/>
        <sz val="18"/>
        <color rgb="FFFF0000"/>
        <rFont val="Arial"/>
        <family val="2"/>
      </rPr>
      <t>11</t>
    </r>
    <r>
      <rPr>
        <b/>
        <sz val="18"/>
        <color rgb="FFFF0000"/>
        <rFont val="ＭＳ Ｐゴシック"/>
        <family val="2"/>
        <charset val="128"/>
      </rPr>
      <t>日（木）</t>
    </r>
    <r>
      <rPr>
        <b/>
        <sz val="18"/>
        <color rgb="FFFF0000"/>
        <rFont val="Arial"/>
        <family val="2"/>
      </rPr>
      <t xml:space="preserve">    	99,092,741	      94,589,255</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82.6</t>
    </r>
    <r>
      <rPr>
        <b/>
        <sz val="18"/>
        <color rgb="FFFF0000"/>
        <rFont val="Arial"/>
        <family val="2"/>
      </rPr>
      <t xml:space="preserve">%                 </t>
    </r>
    <r>
      <rPr>
        <b/>
        <sz val="18"/>
        <color rgb="FFFF0000"/>
        <rFont val="ＭＳ Ｐゴシック"/>
        <family val="2"/>
        <charset val="128"/>
      </rPr>
      <t>　</t>
    </r>
    <r>
      <rPr>
        <b/>
        <sz val="18"/>
        <color rgb="FFFF0000"/>
        <rFont val="Arial"/>
        <family val="2"/>
      </rPr>
      <t xml:space="preserve">     2</t>
    </r>
    <r>
      <rPr>
        <b/>
        <sz val="18"/>
        <color rgb="FFFF0000"/>
        <rFont val="ＭＳ Ｐゴシック"/>
        <family val="2"/>
        <charset val="128"/>
      </rPr>
      <t>回接種に関しては、すでに</t>
    </r>
    <r>
      <rPr>
        <b/>
        <sz val="18"/>
        <color rgb="FFFF0000"/>
        <rFont val="Arial"/>
        <family val="2"/>
      </rPr>
      <t>78</t>
    </r>
    <r>
      <rPr>
        <b/>
        <sz val="18"/>
        <color rgb="FFFF0000"/>
        <rFont val="ＭＳ Ｐゴシック"/>
        <family val="2"/>
        <charset val="128"/>
      </rPr>
      <t>.8</t>
    </r>
    <r>
      <rPr>
        <b/>
        <sz val="18"/>
        <color rgb="FFFF0000"/>
        <rFont val="Arial"/>
        <family val="2"/>
      </rPr>
      <t>%</t>
    </r>
    <r>
      <rPr>
        <b/>
        <sz val="18"/>
        <color rgb="FFFF0000"/>
        <rFont val="ＭＳ Ｐゴシック"/>
        <family val="2"/>
        <charset val="128"/>
      </rPr>
      <t>程度、</t>
    </r>
    <r>
      <rPr>
        <b/>
        <sz val="18"/>
        <color rgb="FFFF0000"/>
        <rFont val="Arial"/>
        <family val="2"/>
      </rPr>
      <t xml:space="preserve">
----------------------------------------------------------------------------------------      11</t>
    </r>
    <r>
      <rPr>
        <b/>
        <sz val="18"/>
        <color rgb="FFFF0000"/>
        <rFont val="ＭＳ Ｐゴシック"/>
        <family val="2"/>
        <charset val="128"/>
      </rPr>
      <t>月に入り接種率が伸び悩んでいる!!!</t>
    </r>
    <rPh sb="64" eb="67">
      <t>シュヨウコク</t>
    </rPh>
    <rPh sb="67" eb="68">
      <t>チュウ</t>
    </rPh>
    <rPh sb="76" eb="78">
      <t>ガンバ</t>
    </rPh>
    <rPh sb="79" eb="80">
      <t>ハジマンカイガンバ</t>
    </rPh>
    <rPh sb="137" eb="138">
      <t>カイ</t>
    </rPh>
    <rPh sb="173" eb="175">
      <t>セッシュ</t>
    </rPh>
    <rPh sb="175" eb="176">
      <t>リツ</t>
    </rPh>
    <rPh sb="177" eb="178">
      <t>アタマ</t>
    </rPh>
    <rPh sb="178" eb="179">
      <t>オ</t>
    </rPh>
    <rPh sb="180" eb="182">
      <t>ジョウタイ</t>
    </rPh>
    <rPh sb="257" eb="260">
      <t>カイセッシュ</t>
    </rPh>
    <rPh sb="261" eb="262">
      <t>カン</t>
    </rPh>
    <rPh sb="274" eb="276">
      <t>テイド</t>
    </rPh>
    <rPh sb="374" eb="375">
      <t>ガツ</t>
    </rPh>
    <rPh sb="376" eb="377">
      <t>ハイ</t>
    </rPh>
    <rPh sb="378" eb="381">
      <t>セッシュリツ</t>
    </rPh>
    <rPh sb="382" eb="383">
      <t>ノ</t>
    </rPh>
    <rPh sb="384" eb="385">
      <t>ナヤ</t>
    </rPh>
    <phoneticPr fontId="109"/>
  </si>
  <si>
    <t>6位</t>
    <rPh sb="1" eb="2">
      <t>イ</t>
    </rPh>
    <phoneticPr fontId="109"/>
  </si>
  <si>
    <t>感染再拡大の国々でワクチン接種が急速に実施させれ</t>
    <rPh sb="0" eb="5">
      <t>カンセンサイカクダイ</t>
    </rPh>
    <rPh sb="6" eb="8">
      <t>クニグニ</t>
    </rPh>
    <rPh sb="13" eb="15">
      <t>セッシュ</t>
    </rPh>
    <rPh sb="16" eb="18">
      <t>キュウソク</t>
    </rPh>
    <rPh sb="19" eb="21">
      <t>ジッシ</t>
    </rPh>
    <phoneticPr fontId="109"/>
  </si>
  <si>
    <t>新型指定感染症情報   81</t>
    <rPh sb="0" eb="2">
      <t>シンガタ</t>
    </rPh>
    <rPh sb="2" eb="4">
      <t>シテイ</t>
    </rPh>
    <rPh sb="4" eb="7">
      <t>カンセンショウ</t>
    </rPh>
    <rPh sb="7" eb="9">
      <t>ジョウホウ</t>
    </rPh>
    <phoneticPr fontId="5"/>
  </si>
  <si>
    <t>毎週　　ひとつ　　覚えていきましょう</t>
    <phoneticPr fontId="5"/>
  </si>
  <si>
    <t>今週のお題(真空調理とは真空状態で調理という意味ではない)</t>
    <rPh sb="6" eb="8">
      <t>シンクウ</t>
    </rPh>
    <rPh sb="8" eb="10">
      <t>チョウリ</t>
    </rPh>
    <rPh sb="12" eb="14">
      <t>シンクウ</t>
    </rPh>
    <rPh sb="14" eb="16">
      <t>ジョウタイ</t>
    </rPh>
    <rPh sb="17" eb="19">
      <t>チョウリ</t>
    </rPh>
    <rPh sb="22" eb="24">
      <t>イミ</t>
    </rPh>
    <phoneticPr fontId="5"/>
  </si>
  <si>
    <t>　↓　職場の先輩は以下のことを理解して　わかり易く　指導しましょう　↓</t>
    <phoneticPr fontId="5"/>
  </si>
  <si>
    <t xml:space="preserve"> 　よく聞く話し：真空調理しているので賞味期限を延ばしました!(これって正しいの?)</t>
    <rPh sb="4" eb="5">
      <t>キ</t>
    </rPh>
    <rPh sb="6" eb="7">
      <t>ハナ</t>
    </rPh>
    <rPh sb="9" eb="11">
      <t>シンクウ</t>
    </rPh>
    <rPh sb="11" eb="13">
      <t>チョウリ</t>
    </rPh>
    <rPh sb="19" eb="21">
      <t>ショウミ</t>
    </rPh>
    <rPh sb="21" eb="23">
      <t>キゲン</t>
    </rPh>
    <rPh sb="24" eb="25">
      <t>ノ</t>
    </rPh>
    <rPh sb="36" eb="37">
      <t>タダ</t>
    </rPh>
    <phoneticPr fontId="5"/>
  </si>
  <si>
    <t>新調理法を正しく理解して有効に活用しよう!</t>
    <rPh sb="0" eb="1">
      <t>シン</t>
    </rPh>
    <rPh sb="1" eb="4">
      <t>チョウリホウ</t>
    </rPh>
    <rPh sb="5" eb="6">
      <t>タダ</t>
    </rPh>
    <rPh sb="8" eb="10">
      <t>リカイ</t>
    </rPh>
    <rPh sb="12" eb="14">
      <t>ユウコウ</t>
    </rPh>
    <rPh sb="15" eb="17">
      <t>カツヨウ</t>
    </rPh>
    <phoneticPr fontId="5"/>
  </si>
  <si>
    <t>著作権　FOOD・SAFETY　矢島秀章</t>
    <rPh sb="0" eb="3">
      <t>チョサクケン</t>
    </rPh>
    <rPh sb="16" eb="18">
      <t>ヤジマ</t>
    </rPh>
    <rPh sb="18" eb="20">
      <t>ヒデアキ</t>
    </rPh>
    <phoneticPr fontId="109"/>
  </si>
  <si>
    <r>
      <t xml:space="preserve">
★真空調理品は、レトルト食品とは違います。　　　　　　　　　　　　　　　　　　　　　　　　　　　　　　真空調理法は加熱食材フィルムに入れた後、空気をできるだけ抜き、比較的低温で加熱する調理法です。加圧していないので、芯温は殺菌温度に達していません。また完全真空でないので、細菌は生き続けています。これに対してレトルト食品製法は、加圧加熱により細菌を滅菌することを目的とした調理法です。　　　　　　　　　　　　　　　　　　　　　　　　　　　　　　　　　　　　　　　</t>
    </r>
    <r>
      <rPr>
        <b/>
        <sz val="12"/>
        <color rgb="FFFFFF00"/>
        <rFont val="ＭＳ Ｐゴシック"/>
        <family val="3"/>
        <charset val="128"/>
      </rPr>
      <t>★真空調理品は完全に真空になっているとか、菌が完全に取り除かれたものなどと思い込まないでください。　</t>
    </r>
    <r>
      <rPr>
        <b/>
        <sz val="12"/>
        <color indexed="9"/>
        <rFont val="ＭＳ Ｐゴシック"/>
        <family val="3"/>
        <charset val="128"/>
      </rPr>
      <t>　　　　　　　　　　　　　　　　　　　　　　　　　　　　　　　　
★真空調理品は美味しさを上手に閉じ込め、味を行き渡らせる調理法です。ただしここに書いた通り、保管する温度・時間管理が必要だということをお忘れなく。</t>
    </r>
    <rPh sb="2" eb="4">
      <t>シンクウ</t>
    </rPh>
    <rPh sb="13" eb="15">
      <t>ショクヒン</t>
    </rPh>
    <rPh sb="17" eb="18">
      <t>チガ</t>
    </rPh>
    <rPh sb="52" eb="54">
      <t>シンクウ</t>
    </rPh>
    <rPh sb="54" eb="57">
      <t>チョウリホウ</t>
    </rPh>
    <rPh sb="58" eb="60">
      <t>カネツ</t>
    </rPh>
    <rPh sb="60" eb="62">
      <t>ショクザイ</t>
    </rPh>
    <rPh sb="67" eb="68">
      <t>イ</t>
    </rPh>
    <rPh sb="70" eb="71">
      <t>アト</t>
    </rPh>
    <rPh sb="72" eb="74">
      <t>クウキ</t>
    </rPh>
    <rPh sb="80" eb="81">
      <t>ヌ</t>
    </rPh>
    <rPh sb="83" eb="86">
      <t>ヒカクテキ</t>
    </rPh>
    <rPh sb="86" eb="88">
      <t>テイオン</t>
    </rPh>
    <rPh sb="89" eb="91">
      <t>カネツ</t>
    </rPh>
    <rPh sb="93" eb="96">
      <t>チョウリホウ</t>
    </rPh>
    <rPh sb="99" eb="101">
      <t>カアツ</t>
    </rPh>
    <rPh sb="109" eb="111">
      <t>シンオン</t>
    </rPh>
    <rPh sb="112" eb="114">
      <t>サッキン</t>
    </rPh>
    <rPh sb="114" eb="116">
      <t>オンド</t>
    </rPh>
    <rPh sb="117" eb="118">
      <t>タッ</t>
    </rPh>
    <rPh sb="127" eb="129">
      <t>カンゼン</t>
    </rPh>
    <rPh sb="129" eb="131">
      <t>シンクウ</t>
    </rPh>
    <rPh sb="137" eb="139">
      <t>サイキン</t>
    </rPh>
    <rPh sb="140" eb="141">
      <t>イ</t>
    </rPh>
    <rPh sb="142" eb="143">
      <t>ツヅ</t>
    </rPh>
    <rPh sb="152" eb="153">
      <t>タイ</t>
    </rPh>
    <rPh sb="159" eb="161">
      <t>ショクヒン</t>
    </rPh>
    <rPh sb="161" eb="163">
      <t>セイホウ</t>
    </rPh>
    <rPh sb="165" eb="167">
      <t>カアツ</t>
    </rPh>
    <rPh sb="167" eb="169">
      <t>カネツ</t>
    </rPh>
    <rPh sb="172" eb="174">
      <t>サイキン</t>
    </rPh>
    <rPh sb="175" eb="177">
      <t>メッキン</t>
    </rPh>
    <rPh sb="182" eb="184">
      <t>モクテキ</t>
    </rPh>
    <rPh sb="187" eb="189">
      <t>チョウリ</t>
    </rPh>
    <rPh sb="189" eb="190">
      <t>ホウ</t>
    </rPh>
    <rPh sb="233" eb="235">
      <t>シンクウ</t>
    </rPh>
    <rPh sb="235" eb="237">
      <t>チョウリ</t>
    </rPh>
    <rPh sb="237" eb="238">
      <t>ヒン</t>
    </rPh>
    <rPh sb="239" eb="241">
      <t>カンゼン</t>
    </rPh>
    <rPh sb="242" eb="244">
      <t>シンクウ</t>
    </rPh>
    <rPh sb="253" eb="254">
      <t>キン</t>
    </rPh>
    <rPh sb="255" eb="257">
      <t>カンゼン</t>
    </rPh>
    <rPh sb="258" eb="259">
      <t>ト</t>
    </rPh>
    <rPh sb="260" eb="261">
      <t>ノゾ</t>
    </rPh>
    <rPh sb="269" eb="270">
      <t>オモ</t>
    </rPh>
    <rPh sb="271" eb="272">
      <t>コ</t>
    </rPh>
    <rPh sb="316" eb="318">
      <t>シンクウ</t>
    </rPh>
    <rPh sb="318" eb="320">
      <t>チョウリ</t>
    </rPh>
    <rPh sb="320" eb="321">
      <t>ヒン</t>
    </rPh>
    <rPh sb="322" eb="324">
      <t>オイ</t>
    </rPh>
    <rPh sb="327" eb="329">
      <t>ジョウズ</t>
    </rPh>
    <rPh sb="330" eb="331">
      <t>ト</t>
    </rPh>
    <rPh sb="332" eb="333">
      <t>コ</t>
    </rPh>
    <rPh sb="335" eb="336">
      <t>アジ</t>
    </rPh>
    <rPh sb="337" eb="338">
      <t>ユ</t>
    </rPh>
    <rPh sb="339" eb="340">
      <t>ワタ</t>
    </rPh>
    <rPh sb="343" eb="346">
      <t>チョウリホウ</t>
    </rPh>
    <rPh sb="355" eb="356">
      <t>カ</t>
    </rPh>
    <rPh sb="358" eb="359">
      <t>トオ</t>
    </rPh>
    <rPh sb="361" eb="363">
      <t>ホカン</t>
    </rPh>
    <rPh sb="365" eb="367">
      <t>オンド</t>
    </rPh>
    <rPh sb="368" eb="370">
      <t>ジカン</t>
    </rPh>
    <rPh sb="370" eb="372">
      <t>カンリ</t>
    </rPh>
    <rPh sb="373" eb="375">
      <t>ヒツヨウ</t>
    </rPh>
    <rPh sb="383" eb="384">
      <t>ワス</t>
    </rPh>
    <phoneticPr fontId="5"/>
  </si>
  <si>
    <r>
      <t xml:space="preserve">
真空調理法（しんくうちょうりほう、フランス語: cuisson sous-vide）は、1979年にフランスでジョルジュ・プラリュによりフォアグラのテリーヌの調理のため開発された調理法のひとつです。「焼く」「蒸す」「煮る」に次ぐ、第四の調理法とも呼ばれます。</t>
    </r>
    <r>
      <rPr>
        <b/>
        <sz val="12"/>
        <color rgb="FF002060"/>
        <rFont val="ＭＳ Ｐゴシック"/>
        <family val="3"/>
        <charset val="128"/>
      </rPr>
      <t xml:space="preserve">英語cuum 
</t>
    </r>
    <r>
      <rPr>
        <b/>
        <sz val="12"/>
        <color theme="0"/>
        <rFont val="ＭＳ Ｐゴシック"/>
        <family val="3"/>
        <charset val="128"/>
      </rPr>
      <t>packed pouch cookingと表記そうです。【出典Wikipedia】　　　　　　　　　　　　　　　　　　　　　　　　　　　　　　　　　　　　　　　　</t>
    </r>
    <r>
      <rPr>
        <b/>
        <sz val="12"/>
        <color indexed="43"/>
        <rFont val="ＭＳ Ｐゴシック"/>
        <family val="3"/>
        <charset val="128"/>
      </rPr>
      <t xml:space="preserve">　　　　　　　　　　　　
★加熱調理後は、急速に冷蔵することで消費期限を長めに延ばすことも可能ですが、期間はクックチル同様と考えてください。
</t>
    </r>
    <r>
      <rPr>
        <b/>
        <sz val="12"/>
        <color rgb="FF002060"/>
        <rFont val="ＭＳ Ｐゴシック"/>
        <family val="3"/>
        <charset val="128"/>
      </rPr>
      <t>★クックチル：英国の場合90分以内に0-3℃まで冷却で5日間の保存と法律で定めています。
調理法を導入した日本では、法律の縛りはありませんが、当然英国の基準に準拠すべきです。</t>
    </r>
    <r>
      <rPr>
        <b/>
        <sz val="12"/>
        <color indexed="43"/>
        <rFont val="ＭＳ Ｐゴシック"/>
        <family val="3"/>
        <charset val="128"/>
      </rPr>
      <t xml:space="preserve">
</t>
    </r>
    <rPh sb="167" eb="169">
      <t>シュッテン</t>
    </rPh>
    <rPh sb="233" eb="235">
      <t>カネツ</t>
    </rPh>
    <rPh sb="235" eb="237">
      <t>チョウリ</t>
    </rPh>
    <rPh sb="237" eb="238">
      <t>ゴ</t>
    </rPh>
    <rPh sb="240" eb="242">
      <t>キュウソク</t>
    </rPh>
    <rPh sb="243" eb="245">
      <t>レイゾウ</t>
    </rPh>
    <rPh sb="250" eb="252">
      <t>ショウヒ</t>
    </rPh>
    <rPh sb="252" eb="254">
      <t>キゲン</t>
    </rPh>
    <rPh sb="255" eb="256">
      <t>ナガ</t>
    </rPh>
    <rPh sb="258" eb="259">
      <t>ノ</t>
    </rPh>
    <rPh sb="264" eb="266">
      <t>カノウ</t>
    </rPh>
    <rPh sb="270" eb="272">
      <t>キカン</t>
    </rPh>
    <rPh sb="278" eb="280">
      <t>ドウヨウ</t>
    </rPh>
    <rPh sb="281" eb="282">
      <t>カンガ</t>
    </rPh>
    <rPh sb="324" eb="326">
      <t>ホウリツ</t>
    </rPh>
    <rPh sb="327" eb="328">
      <t>サダ</t>
    </rPh>
    <rPh sb="335" eb="338">
      <t>チョウリホウ</t>
    </rPh>
    <rPh sb="339" eb="341">
      <t>ドウニュウ</t>
    </rPh>
    <rPh sb="348" eb="350">
      <t>ホウリツ</t>
    </rPh>
    <rPh sb="351" eb="352">
      <t>シバ</t>
    </rPh>
    <rPh sb="361" eb="363">
      <t>トウゼン</t>
    </rPh>
    <phoneticPr fontId="5"/>
  </si>
  <si>
    <t>アメリカ人の国民食　コーンフレーク危機とは？｜テレ東プラス</t>
  </si>
  <si>
    <t>https://www.tv-tokyo.co.jp/plus/business/entry/2021/024841.html</t>
  </si>
  <si>
    <t>https://news.yahoo.co.jp/articles/12b971c4a7c1ddca6bd998266a7a612174b32df5</t>
    <phoneticPr fontId="16"/>
  </si>
  <si>
    <t>https://www.msn.com/ja-jp/money/other/e3-80-8c-e6-9c-9f-e9-99-90-e5-88-87-e3-82-8c-e9-96-93-e8-bf-91-e3-81-ae-e9-a3-9f-e5-93-81-e3-80-8d-e3-81-8c-e4-b8-ad-e5-9b-bd-e3-81-ae-e8-8b-a5-e8-80-85-e3-81-ab-e4-ba-ba-e6-b0-97-e5-b0-82-e9-96-80-e3-83-87-e3-82-a3-e3-82-b9-e3-82-ab-e3-82-a6-e3-83-b3-e3-83/ar-AAQzLBT?ocid=BingNewsSearch</t>
    <phoneticPr fontId="16"/>
  </si>
  <si>
    <t>https://www.nna.jp/news/show/2262020</t>
    <phoneticPr fontId="16"/>
  </si>
  <si>
    <t>https://www.jetro.go.jp/biznews/2021/11/c3d99fb34b17b899.html</t>
    <phoneticPr fontId="16"/>
  </si>
  <si>
    <t>https://www.businessinsider.jp/post-245600</t>
    <phoneticPr fontId="16"/>
  </si>
  <si>
    <t>https://www.bloomberg.co.jp/news/articles/2021-11-08/R27W6KT0G1KY01</t>
    <phoneticPr fontId="16"/>
  </si>
  <si>
    <t>https://news.yahoo.co.jp/articles/203456a3e82efcb58116967892fe7fc34cf7619b</t>
    <phoneticPr fontId="16"/>
  </si>
  <si>
    <t>https://www.jetro.go.jp/biznews/2021/11/8688bb2140a5167d.html</t>
    <phoneticPr fontId="16"/>
  </si>
  <si>
    <t>https://news.nissyoku.co.jp/news/yoshiokau20211102014847840</t>
    <phoneticPr fontId="16"/>
  </si>
  <si>
    <t>https://japanese.joins.com/JArticle/284558</t>
    <phoneticPr fontId="16"/>
  </si>
  <si>
    <t xml:space="preserve">中国で会員制スーパーが次々誕生 消費力旺盛な中流階層狙い欧米や中国の大手が競争（CNS ... </t>
  </si>
  <si>
    <t>食品ネスレ、ベトナムを世界の供給拠点に</t>
  </si>
  <si>
    <t xml:space="preserve">中国食品市場の開拓には、より工夫した取り組みが必要(中国) | ビジネス短信 </t>
  </si>
  <si>
    <t>フィンランド首都｢肉類提供禁止｣ルールに賛否両論。公共イベントで使い捨て食器、ボトル飲料も禁止</t>
  </si>
  <si>
    <t>スタバで労組結成か、ＮＹ州店舗で投票開始へ－外食業界に広く波及も - Bloomberg</t>
  </si>
  <si>
    <t>韓国で加工食品の価格高騰 即席麺は11％上昇 - Yahoo!ニュース</t>
  </si>
  <si>
    <t>タイへの食品輸出に使用可能な証明書が追加(タイ) | ビジネス短信 - ジェトロ</t>
  </si>
  <si>
    <t>キッコーマン、ブラジルで醤油生産　生産拠点築き南米展開 - 日本食糧新聞電子版</t>
  </si>
  <si>
    <t>韓国で国産クラフトビール熱風…日本ビールが抜けた穴を韓国産ビールが占領（１） - 中央日報</t>
  </si>
  <si>
    <t>中国で会員制大型スーパーの時代が到来している。フランスのスーパーマーケットチェーン・カルフール（Carrefour）中国は先月15日、会員制スーパー1号店をオープン。同時に、今後3年間で現在の200店舗のうち100店舗を会員制店舗にリニューアルする計画を発表した。9月26日には米ウォルマート（Walmart）が会員制スーパー「サムズクラブ（Sam's Club）」の旗艦店を上海市にオープンし、多くの買い物客が詰めかけた。
　会員制大型スーパーは以前からあったが、昨年から突然人気が上がり、大手が相次ぐ参入するようになった。ドイツのメトロ（Metro AG）、米国のコストコ（Costco）、IT大手阿里巴巴集団（アリババグループ、Alibaba Group）系列のスーパー盒馬鮮生（Hema Xiansheng）、同じくIT大手騰訊（テンセント、Tencent）系列の永輝超市（Yonghui Superstores）も参入している。　北京市亦庄（Yizhuang）地区のサムズクラブで買い物をしていた孫（Sun）さんは「会員制大型スーパーが大好きです。会費がかかるけど商品の値段が安く、限定商品もたくさんある。返品・交換も便利ですね」と魅力を語る。　中国で会員制大型スーパーが登場したのは25年前にさかのぼる。1996年、深セン市（Shenzhen）福田区（Futian）にサムズクラブ1号店がオープン。サムズクラブは今年9月時点で34店舗を数える。
　サムズクラブの長年のライバル・コストコは2019年に中国に進出。上海に1号店がオープンした時、買い物客が殺到して入場制限を行うほどの人気で、会員制スーパーのブームに火を付けた。　サムズクラブは2022年末までに40～45店舗をオープンする計画。コストコは上海市、蘇州市（Suzhou）、杭州市（Hangzhou）、深セン市、広州市（Guangzhou）、南京市（Nanjing）の6都市で7つのプロジェクトを展開している。
　2020年10月1日、「盒馬 X会員店」がオープンし、中国ブランドが会員制スーパー業界に初登場した。侯毅（Hou Yi）会長は「2021年中に会員店を10店舗オープンする」と発表している。2020年には「メトロPlus」が中国25都市で営業を始め、カルフール、永輝、華聯超市（Hualian Supermarket）などのスーパーマーケットチェーンも相次いで参入した。信用調査会社の天眼査（Tianyancha）によると、中国の会員制スーパー業界は2万6000社近い関連企業があるという。
　会員制大型スーパーの顧客層は、一定の購買力を持ち、生活の質を追求する大都市の中流階層だ。「会員価格」を売り物にすることで、消費者を引きつけリピーターを増やしている。
　消費者が払う会費もスーパーの重要な収入源になっている。サムズクラブの中国での会員数は300万人を超え、会員カードの更新率は80％を超えている。会費だけで年間収入は7億8000万元（約137億9453万円）以上をもたらした。コストコ1号店はわずか37日で20万人の会員を獲得し、会費収入は約6000万元（約10億6112万円）に上る。メトロPlusは現在200万人近くの有料会員がおり、小売り収入の60％以上が有料会員によるものだ。会員制大型スーパーの隆盛は、中国の中・高所得層の消費力が向上していることを反映している。</t>
    <phoneticPr fontId="16"/>
  </si>
  <si>
    <t>「期限切れ間近の食品」が中国の若者に人気 専門ディスカウント店が次々誕生</t>
    <phoneticPr fontId="16"/>
  </si>
  <si>
    <r>
      <rPr>
        <sz val="16"/>
        <rFont val="ＭＳ Ｐゴシック"/>
        <family val="3"/>
        <charset val="128"/>
      </rPr>
      <t>「臨期食品」と呼ばれる期限切れ間近の食品を販売することで有名な「好特売（Haotemai）」「</t>
    </r>
    <r>
      <rPr>
        <sz val="16"/>
        <rFont val="Microsoft YaHei"/>
        <family val="2"/>
        <charset val="134"/>
      </rPr>
      <t>嗨</t>
    </r>
    <r>
      <rPr>
        <sz val="16"/>
        <rFont val="ＭＳ Ｐゴシック"/>
        <family val="3"/>
        <charset val="128"/>
      </rPr>
      <t xml:space="preserve">特購（HitGoo）」などの小売りディスカウントチェーンが、中国の若者の間で関心を集めている。若者の消費概念の変化に伴い、品質が変わらず割引された食品の人気が高まっている。　現在、世界では食料の約3分の1にあたる毎年約13億トンが無駄にされている。その中には、スーパーマーケットの規則に従って処分される期限切れ間近の食品も多い。 ただ、臨期食品は「賞味期限」が迫っても「消費期限」には達していない商品と考えられる。　中国ではこれまで、こうした食品を試食品に使ったり必要とする人に贈答したりすることが多かった。倹約したい高齢者が購入することもあるが、結局は処分されることが多い。上海市では2015年、食品ロスを減らすと同時に社会的弱者の食料支援につなげようと、最初のフードバンクが開設された。生産者、流通業者、スーパー、コンビニエンスストアなどから無駄になりそうな食品を集め、地域の低所得家庭に無料で配布している。
</t>
    </r>
    <r>
      <rPr>
        <sz val="16"/>
        <rFont val="Microsoft YaHei"/>
        <family val="3"/>
        <charset val="134"/>
      </rPr>
      <t>近年は若者の消費概念の変化に伴い、賞味期限間近の食品の販売を専門とする店がオンラインショップとリアル店舗の両方で次々とオープンした。オンラインショッピングサイト「淘宝（タオバオ、Taobao）」では、期限切れ間近の食品を販売する店は8000軒以上ある。　中国メディアによると、2020年前後に専門の小売り店が急増。好特売、嗨特購、甩甩売（Shuaishuaimai）などのディスカウントチェーンが次々と現れた。約1年間で中国の主要なSNSに情報が広がり、多くの若者が店を訪れるようになった。　業界関係者は「オンラインかリアル店舗かにかかわらず、主な消費者は若者であり、その割合は他の年齢層よりもはるかに高い」と説明する。メディアの調査によると、30歳未満の多くは「状況にもよるが、数日のうちに食べるものなら、間違いなく一番安いものを選ぶ」と考えている。</t>
    </r>
    <phoneticPr fontId="16"/>
  </si>
  <si>
    <t>スイスの食品・飲料大手ネスレが、ベトナムへの投資を加速させている。同国を世界の食品・飲料のサプライチェーン（供給網）の中心と位置付け、生産能力を高めていく方針だ。ベトナム・インベストメント・レビュー（ＶＩＲ）が９日伝えた。 ネスレ・ベトナムは先月、南部ドンナイ…
関連国・地域： ベトナム
関連業種： 食品・飲料</t>
    <phoneticPr fontId="16"/>
  </si>
  <si>
    <t>所得水準の向上や「新型コロナ禍」における海外渡航制限などにより、中国では輸入食品のニーズが高まっており、日本産食品の対中輸出も増加している（注1）。ジェトロが10月29日にオンデマンド配信を開始したウェビナー「中国における菓子市場の現状と日本産食品の可能性」では、大連翰哲国際貿易の張智総経理が詳しい紹介をした。大連翰哲国際貿易は、2011年以来、菓子類を中心とした日本産食品の輸入と中国全土での販売を手掛けている。張総経理は、大きく変貌する中国市場を最前線で見据えるバイヤーの視点から、主要販路、販促手段、他の国の競合商品の販売動向、新型コロナウイルスの影響、消費者の嗜好（しこう）の変化、調達ニーズ、対中輸出時の留意事項などについて詳しく解説した。
張総経理は講演の中で、中国では世代ごとに消費者の嗜好や輸入品に対する見方が異なるため、ターゲット層を意識した商品開発や宣伝方法が求められると説明した。さらに、中国の新しいトレンドである「国潮ブーム」（注2）や中国産食品の品質向上によって、競争はますます激化していると指摘。品質やパッケージの美しさもさることながら、知的財産（IP）やキャラクターといった文化的要素の導入や、自社独自のスタイルやストーリーの創出など、商品に付加価値を付け加えることも重要と強調した。なお、同ウェビナーは2022年3月10日までジェトロウェブサイトで申し込み・閲覧が可能。</t>
    <phoneticPr fontId="16"/>
  </si>
  <si>
    <t>フィンランドの首都ヘルシンキが、同市主催の全てのイベントで肉類の提供を中止する方針を打ち出し、賛否両論の大きな話題を呼んでいる。
ヘルシンキ当局は11月2日、2022年1月1日以降に開催する会議、セミナー、ワークショップ、公共イベントで提供する飲食サービスについて、環境問題への取り組みの一環として以下のようなポリシーを導入する計画を発表した。季節に応じたベジタリアンフードあるいは持続可能な方法で漁獲された魚介類、フェアトレード製品（コーヒー、茶、バナナなど）のみを提供する肉類・食肉加工品は提供しない宗教上、食生活上、アレルギー上の理由で制限のある人には配慮し、特別食を提供する
使用できるのは食器とカトラリーのみ。使い捨てのカトラリーは不可
ボトル飲料は提供しない
イベント招待者にはフードロスを回避するための制限に従う義務があることを伝える
市民や当局職員だけでなく、イベントに参加する外部の招待客もポリシーの適用対象。ただし、ハイレベルの来賓対応などやむを得ない理由がある場合は適用外となる。地元英字メディアのヘルシンキタイムズは当局からの情報として、｢今回のポリシーは学校や高齢者施設での食事提供には適用されない｣と報じている。
ヘルシンキ市議会は2019年2月、市が使用・提供する乳製品や肉類・食肉加工品を2025年までに半減させる法案を可決。今回のポリシー導入もそうした流れに沿うものと言える。</t>
    <phoneticPr fontId="16"/>
  </si>
  <si>
    <t>米国では幅広い業界で労働者がストライキ実施を決め、離職する人の数が過去最高に達しているが、さらに大胆な動きが近く見られるかもしれない。労働組合がない米企業で最も知名度の高い会社の一つであるスターバックスの一部店舗で労組結成の賛否を問う投票が行われる。　　全米労働関係委員会（ＮＬＲＢ）は10日、ニューヨーク州バファロー市内および近郊にある３つのスターバックスのコーヒーショップ従業員に投票用紙を送付する。投票は向こう４週間で行われ、組合結成が決まれば、米国内に数千あるスタバ直営店舗で初めてだ。米国内のスタバ店舗での労組組織化の取り組みは失敗が続いてきた。今回の対象は従業員100人前後にとどまるが、世界的ブランドのスタバに足掛かりを得れば、組織化に向けた過去数年の戦いで特筆すべき勝利となる。
ＮＬＲＢの議長を務めたウィルマ・リーブマン氏は、スタバでの組織化に成功すれば外食業界に広く浸透する可能性があり、「人数が示唆するよりずっと大きな出来事だ」と指摘。「勝利が波及し、山火事のよう広がる可能性がある」と語った。　　バファロー地区のスタバ店舗のバリスタらは、過去数年にわたり労組の組織化担当者と非公式な協議を行ってきたが、より真剣な話し合いが今夏本格的に始まったと説明。新型コロナウイルスのパンデミック（世界的大流行）で新たな圧力やリスクにさらされた従業員らは、人手不足でより強気になったという。</t>
    <phoneticPr fontId="16"/>
  </si>
  <si>
    <t>韓国統計庁によると、10月の加工食品消費者物価指数は前年同月比3．1%上昇した。2014年11月（3．3%上昇）以来、6年11か月ぶりの上げ幅となった。なかでも国民食と呼ばれる即席麺の価格は11%上がり、上昇率は2009年2月（14．3%）以来、12年8か月ぶりの高水準になった。　即席麺は8月から一部メーカーが価格を引き上げ始め、10月までに主要メーカーのほとんどが値上げを済ませた。　即席麺以外にも小麦の価格が上がった影響で麺が19．4%上昇したほか、ビスケット（6．5%）、パスタ（6．4%）、パン（6．0%）なども軒並み値上げとなっている。　世界的に穀物価格の上昇が続いており、価格はさらに上昇する可能性がある。
　加工食品価格の高騰もあり、外食の値段も上がっている。10月の外食物価指数の上昇率は前年同月比3．2%で、2年11か月ぶりの上昇率を記録した。</t>
    <phoneticPr fontId="16"/>
  </si>
  <si>
    <t>タイ保健省は食品輸入について、省告示420号によって定める食品の製造方法などに関する基準と同等以上の規格の証明書が必要と規定し、10月7日（新規事業者は2021年4月11日）から運用開始となった（2021年7月26日記事参照）。在タイ日本大使館とジェトロは日本の農林水産省と連携し、使用可能な証明書について保健省と協議してきたが、この度、JFS－Bの適合証明書（注）の使用が認められた。また、保健省は11月1日、告示420号への対応に使用可能な証明書（規格）の例（10月28日付）をウェブサイトPDFファイル(外部サイトへ、新しいウィンドウで開きます)に掲載した（日本語仮訳PDFファイル(480KB)）。JFS－BやJFS－Cについても記している。
これまでに確認できた使用可能な証明書は以下のとおり。
1.タイ保健省が使用可能な証明書の例として掲載しているもの
ISO 22000の適合証明書
JFS－Bの適合証明書
JFS－Cの適合証明書
※ほかにも具体例を公表している。
※牛肉・豚肉の輸入に際しては、様式の変更が済み次第、食肉衛生証明書が使用できるようになる予定（2021年10月7日記事参照）。
2.上記1.以外で、これまでに使用可能な証明書として明らかになっているもの
食品衛生法第55条（旧第52条）に基づく営業許可証（現時点で使用可能であることが保健省と確認できているのは、告示第420号の基本要求事項のみ）
日本の農林水産省が発行するGMP証明書外部サイトへ、新しいウィンドウで開きます。保健省告示第386号に基づく証明書（生鮮青果物）
なお、ジェトロは食品の種類ごとに使用可能な証明書をまとめている（添付資料参照）。今後、追加で使用可能な証明書が明らかになった場合には報告する。</t>
    <phoneticPr fontId="16"/>
  </si>
  <si>
    <t>キッコーマンは11月から、ブラジルで現地生産したキッコーマン醤油を出荷する。2日に発表した。昨春に子会社化したアズマキリンの既存設備を活用。南米事業を本格化して成長ステージに乗せる。　南米は米国、シンガポール産のキッコーマン醤油を輸入、販売してきた。事業規模、出荷見込みは未公表だが、ローカルマーケットへの浸透、出荷増から現地生産に転じたとみられる。　ブラジル工場の前身は清酒や食料品の製販会社であるアズマキリン。20年3月に</t>
    <phoneticPr fontId="16"/>
  </si>
  <si>
    <t>２日午後、ソウル・松坡区（ソンパグ）のあるコンビニエンスストア。冷蔵庫の「ゴールデンゾーン」にはさまざまなクラフトビールの缶がぎっしりと並べられていた。コンビニ業界でいうゴールデンゾーンとは消費者が冷蔵庫の前に立った時に目の高さにある３～４段目のことだ。ここに陳列された製品は消費者に選ばれる可能性が高いと同時に、最もよく売れる商品でもある。「景福宮（キョンボックン）」「光化門（クァンファムン）」「城山日出峰（ソンサンイルチュルボン）」などおなじみの地名をブランドにした韓国産クラフトビールの陳列場所はわずか１～２年前までは輸入ビールや大企業のビールが独占していた。コンビニスタッフのチョン・スンジェさんは「輸入ビール、中でもアサヒ、サッポロ、キリンなど日本のビールの人気が高かったが、昨年からは国産クラフトビールの販売が大きく増えた。今年に入ってからは種類がさらに多様化し、クラフトビールだけで冷蔵庫の４段すべてを埋める時もある」と話した。
クラフトビールが酒類市場の主流に浮上した。クラフトビールは大企業ではなく小規模ブルワリー（ビール醸造場）で作ったビールを指す。韓国のクラフトビール市場は２０１６年の３１１億ウォンから昨年は１１８０億ウォンと３倍以上に増加した。韓国クラフトビール協会は２０２３年には３７００億ウォン台に成長すると予想した。多品種少量生産という限界から大企業のビールの亜流程度と考えられていたクラフトビールに異変が起きたのは昨年からだ。２０１９年の日本の韓国に対する輸出規制措置以降に日本製品不買運動の余波によるビール輸入量減少と酒税法改正など好材料となりクラフトビールが第２の全盛期を迎えた格好だ。これに対しビール輸入額は２０１８年の３億９６８万ドルから２０１９年が２億８０８９万ドル、昨年は２億２６８６万ドルと減少傾向が続いた。中でも日本ビール輸入額は２０１８年の７８３０万ドルから２０１９年に３９７６万ドルに急減したのに続き、昨年は５６７万ドルまで落ち込んだ。業界は不買運動により日本ビールの売り上げが急減し、その穴をクラフトビールが埋めたと分析する。</t>
    <phoneticPr fontId="16"/>
  </si>
  <si>
    <t>中国</t>
    <rPh sb="0" eb="2">
      <t>チュウゴク</t>
    </rPh>
    <phoneticPr fontId="16"/>
  </si>
  <si>
    <t>ベトナム</t>
    <phoneticPr fontId="16"/>
  </si>
  <si>
    <t>フィンランド</t>
    <phoneticPr fontId="16"/>
  </si>
  <si>
    <t>米国</t>
    <rPh sb="0" eb="2">
      <t>ベイコク</t>
    </rPh>
    <phoneticPr fontId="16"/>
  </si>
  <si>
    <t>韓国</t>
    <rPh sb="0" eb="2">
      <t>カンコク</t>
    </rPh>
    <phoneticPr fontId="16"/>
  </si>
  <si>
    <t>タイ</t>
    <phoneticPr fontId="16"/>
  </si>
  <si>
    <t>ブラジル</t>
    <phoneticPr fontId="16"/>
  </si>
  <si>
    <t>　</t>
    <phoneticPr fontId="16"/>
  </si>
  <si>
    <t>生鮮食品は、1三ヶ日ミカン、2大豆イソフラボン,3小大豆もやし、4ベジフラボン　5 小大豆もやし　、6トピアみかん(浜松)、7清水のみかん、8オーガニック大豆もやし、9西浦みかん　
10 広島みかん 、11よかとと　、12薩摩カンパチどん、13 大豆イソフラボン　14　プライムアップル！（ふじ） 15ＧＡＢＡ　Ｓｅｌｅｃｔ（ギャバセレクト）　
16　ひなとま　ＧＡＢＡ（ギャバ）ミディとまと（フルティカ）　　17紀南みかん　　18  糖調唐辛子　　19　瀧本農園温州みかん  20  森隆みかん　　　21 　藏光農園ゆらわせみかん
22 小粒大豆もやし　　23　ソフトケールＧＡＢＡ（ギャバ）　　24　ちぢみほうれんそう　　25　プライムアップル！（王林） 　　26　大豆イソフラボン　北海道大豆もやし
27 活〆黒瀬ぶりロイン　　28 大井川みかん  　29ハイナンみかん　　30ながみねみかん    31 機能性伊勢の卵      32 ＧＡＢＡ（ギャバ）子大豆もやし 　33 クラウンメロン  34 ぎゅっとルテイン　
35 寒じめほうれんそう 　 36はかた地どり（胸肉）   37毎日グレープ（ナガノパープル） 　　　37長野県ＪＡ（ジェイエー）産えのきたけ
38枝豚肉氷温熟成氷室豚　１４日熟成　　 39きらベジ　ルテインケール        40ファイトリッチ　フルティカ（ＧＡＢＡ） 　　　41ゆめピーりんご   　42サラダボウルのごちそうトマト（ファイトリッチ） 
43 プリンセスパプリカ 　  44 ケールスルフォラファンスプラウト     45ブロッコリースルフォラファンスプラウト   46  ミックスケール　眼にやさしいナチュラルルテイン    47  エゴマの葉
48　みやざき冷凍ほうれん草　　49　りょうおもいかぼちゃ　　　50　子大豆もやし　芽ぐみ    51高ＧＡＢＡ（ギャバ）トマト   52 高知なす    53  ひとくち茄子漬    54  Ｈａｐｉｔｏｍａ（ハピトマ）
55　味よしプラス     56　菜で元気　ＧＡＢＡ（ギャバ）       57　ちゃんこい大豆もやし	　　58　高ＧＡＢＡ（ギャバ）トマト8　　　59　糖調唐辛子   60 ファイトベジブロッコリー
61  ブロッコリースルフォラファンスプラウトお肌７０             62  ブロッコリースルフォラファンスプラウトお肌　Ｂ                 63 ケールスルフォラファンスプラウトお肌　Ｂ 　   　　64　ギャバへちま
64  ぎゅっとＧＡＢＡ（ギャバ）ケール　　65　すぐもどる椎茸プラス    66   ギャバへちま       67  新がり完成品ＳＴＭ（エスティーエム）白         68   おいらせ黒にんにく             69  国内産　乾しいたけ 
70  国内産　乾しいたけ　スライス　　　71　おいしく腸活　スペイン産紫にんにく　　　　　　　72　おいしく腸活　スペイン産紫にんにく              73   たっぷリコ                          74   ＢＨ　Ｔｏｍａｔｏ（ビーエイチトマト）
75  エノキパウダー                           76   兼貞のＧＡＢＡ（ギャバ）椎茸                           77  兼貞のＧＡＢＡ（ギャバ）椎茸【スライス】　　　　78　ぎゅっとＧＡＢＡ（ギャバ）きらきらケール
79　いとしろ白山姫（はくさんひめ）</t>
    <phoneticPr fontId="16"/>
  </si>
  <si>
    <t>【G659】 　
　　　フルーツパプリカ
　　　肌のうるおい;体脂肪を減らす
本品にはパプリカ由来キサントフィルが含まれ、抗酸化作用を持つパプリカ由来キサントフィル9㎎を摂取すると、紫外線刺激から肌を保護するのを助ける機能、およびBMIが高めの方の体脂肪（皮下脂肪および総脂肪）の低減を助け、BMIを改善する機能があることが報告されています。本品を120g食べると機能性が報告されている1日当たりの機能性関与成分（パプリカ由来キサントフィル）の量の50%を摂取できます。</t>
    <phoneticPr fontId="16"/>
  </si>
  <si>
    <t>津桜橋店 なんこつ入り鶏生だんご 貼付シールに表示不備</t>
    <phoneticPr fontId="16"/>
  </si>
  <si>
    <t>津桜橋店 なんこつ入り鶏生だんご 貼付シールに表示不備
リコールプラス2021年11月11日 09:58
Tweet
2021年11月6日～2021年11月8日に、MEGAドン・キホーテ津桜橋店で販売した「なんこつ入り鶏生だんご」において、 アレルゲン表示、原材料表示、栄養成分表示のないシールを貼付が判明したため、回収する。これまで健康被害の報告はない。(R+編集部)
【発　表　日】2021/11/10
【企　業　名】株式会社ドン・キホーテ</t>
    <phoneticPr fontId="16"/>
  </si>
  <si>
    <t>追手門学院大学が11月14日に、食物アレルギーに悩む子どもと保護者を支援するためのイベントを開催 -- アレルギー対応食品の紹介・販売や講演会をイオンタウン茨木太田と茨木総持寺キャンパスで実施</t>
    <phoneticPr fontId="16"/>
  </si>
  <si>
    <t>納品期限の緩和、実施小売業186社に拡大　官民挙げて商慣習見直しへ</t>
    <phoneticPr fontId="16"/>
  </si>
  <si>
    <t>食品ロス削減のための商慣習検討ワーキングチーム（事務局・公益財団法人流通経済研究所、農水省補助事業）は10月29日、サプライチェーンの食品ロス削減につながる「加工食品の納品期限緩和」および「賞味期限表示の大括り化（年月表示、日まとめ表示）」に取り組む企業名を公表した。　今夏の調査では、納品期限を緩和した小売業は186社。今年度新たに実施した企業数は52社で全体の28％。食品スーパーで緩和の動きが拡大しているほか、ドラッグストア・薬局でも広がり始めている。
　また、加工食品の幅広い品目を対象として納品期限を緩和している小売業（清涼飲料、賞味期限180日以上の菓子、カップ麺、袋麺、レトルト食品、その他加工食品のすべてで納品期限緩和アイテムがある小売業）は83社で全体の44.6％。生活協同組合とコンビニが6割を超え、意欲的な取り組みが行われているとした。　納品期限の緩和、いわゆる「3分の1ルール」の見直しは、食品ロス削減とCO2排出量削減につながる「極めて重要な取り組み」であり、同ワーキンググループでは許容納品期限を1/2に緩和することを推奨しており、各社の取り組みを促している。　小売業の納品期限緩和の動きは着実に広がっており、20年10月の調査では売上高シェアで食品小売業の約34％が納品期限緩和を進めている。
　ただ、地域別の導入状況や小売各社の納品期限にバラつきがあり、出荷元の卸・メーカーの負荷も課題となっている。
　納品期限の緩和は、食品ロス削減、CO2排出量削減だけでなく物流課題の解決からも重要なテーマだ。
　日本加工食品卸協会では環境対応や持続可能なサプライチェーン構築の観点から、「賞味期間180日以上の全カテゴリーで納入期限の統一化」「小売への納入期限1/2を業界標準」とすることを求めている。　SDGsの意識が高まり、小売業の現場でも納品期限緩和への理解は進んでおり、「加工食品すべてで納品期限を緩和したが問題は発生していない」という声もある一方で、最短で陳列1か月で値引きとなる可能性もあり、地域性や商品特性によっては対応が難しい場合もある。こうした現状もふまえ、製配販3層が議論・検討を深め、サプライチェーン全体の取り組みと消費者理解の促進が重要となっている。</t>
    <phoneticPr fontId="16"/>
  </si>
  <si>
    <t>追手門学院大学が11月14日に、食物アレルギーに悩む子どもと保護者を支援するためのイベントを開催 -- アレルギー対応食品の紹介・販売や講演会をイオンタウン茨木太田と茨木総持寺キャンパスで実施　2019年に東京都が行った3歳児調査によると、約15%の子どもに食物アレルギーの疾患がみられ、20年前と比べて増加傾向にあるなど、子育てをする親にとって食物アレルギーは不安な悩みの一つである。　追手門学院大学地域創造学部藤原直樹ゼミの3年生5名はこの点に注目し、このたび食物アレルギーについてのイベントを開催する。
　子育て支援による地域活性化を実践的に学ぶ学生らは、（1）アレルギー対応食品に関する理解を深めること、（2）イベントを通して子育てへの理解がより一層深まる地域になることを目標とし、イベントを企画。大学に隣接するイオンタウン茨木太田と、アレルギー対応食品を提供する市内の飲食店や洋菓子店に協力を呼びかけた。
　当日は、同大茨木総持寺キャンパスを会場として、講演会を実施。自身もアレルギーがある息子を持つ母親で、患者会「LFA食物アレルギーと共に生きる会」の代表を務める大森真友子氏が登壇し、食品表示の見方や災害時における非常食の注意点などについて語る。　またイオンタウン茨木太田の食品売場前では、パネル展示とアレルギー対応食品の販売を行う。無添加素材にこだわる市内の洋菓子店「柊夢（とうむ）」の食物アレルギー対応カップケーキ「素朴ちゃん」について、製造工程などを学生らがパネルにまとめ、商品を販売。そのほか、イオンのプライベートブランドトップバリュからアレルギー配慮食品「やさしごはん」シリーズの紹介と販売も行う。</t>
    <phoneticPr fontId="16"/>
  </si>
  <si>
    <t>台湾におけるクロルピリホスの残留農薬基準値削除について</t>
    <phoneticPr fontId="16"/>
  </si>
  <si>
    <t>台湾行政院農業委員会は、2017年からクロルピリホスの再評価を行い、台湾においてクロルピリホスの使用量が多く摂取リスクが高い傾向にあること、同剤の代替農薬があること等から、2019年に、摂取量が多い35品目（米、葉菜類、かんきつ類及びバラ科の果樹等）を当該農薬の適用作物から除外しました。
これを受け、台湾衛生福利部は、上記35品目のうち30品目について、専門家会議における審議、パブリックコメントを経て、2021年8月18日に残留農薬基準値を削除しました。残る5品目についても、2022年に残留農薬基準値を削除する改正を行う予定としています。
※台湾の残留農薬基準値はポジティブリスト制度を採用しており、基準値の設定がない農薬は検出されてはならない規制（不検出）となっています。
※台湾による残留農薬検査で、当該農薬が検出され不合格となった場合は、廃棄又はシップバックとなります。また通常の検査率は2～10％ですが、同業者かつ同産地（国）かつ同貨物コードの商品が一度不合格となると、強化検査（20～50％）が適用され、二度不合格となると全量検査（100％）の対象となりますのでご注意ください。
台湾による残留農薬検査の過去の不合格事案はこちら（台湾衛生福利部食品薬物管理署ウェブページ）で公表されています。
※今後の改正のスケジュール等の新たな情報が得られましたら随時更新いたします。
台湾向けに青果物を輸出している事業者におかれては、上記品目を輸出する際には、予めクロルピリホスの使用の有無や残留の有無を確認いただく等の対応をお願いいたします。
クロルピリホスの基準値が削除された30品目</t>
    <phoneticPr fontId="16"/>
  </si>
  <si>
    <t>https://www.maff.go.jp/j/shokusan/export/taiwan_chlorpyrifos.html</t>
    <phoneticPr fontId="16"/>
  </si>
  <si>
    <t>家庭で残留農薬が確認できるPestiEye1(ペスティアイワン)、 尿中尿酸が確認できるAcidEye1(アッシドアイワン)を12月販売開始</t>
    <phoneticPr fontId="16"/>
  </si>
  <si>
    <t>LED・CCFLなどランプ製品、制御装置、各種電子機器の販売を行うC`sUP(シーズアップ)合同会社(本社：三重県四日市市、代表社員：張 志芳(ちょう しよし))は、ご好評頂いている光学式潜血センサー「RedEye1(レッドアイワン)」ペット専用光学式潜血センサー「PetEye1(ペットアイワン)」に続く、光学式センサーシリーズ第3弾、第4弾として残留農薬検知センサー「PestiEye1(ペスティアイワン)」、尿酸センサー「AcidEye1(アッシドアイワン)」を12月にAmazon、Yahooショップ等で販売開始いたします。同時に今回発表の製品について企業様からのOEM,ODMについても受付開始いたします。
C`sUP合同会社ホームページ＝ https://csup.co.jp</t>
    <phoneticPr fontId="16"/>
  </si>
  <si>
    <t>https://www.atpress.ne.jp/news/278889</t>
    <phoneticPr fontId="16"/>
  </si>
  <si>
    <t xml:space="preserve"> GⅡ　44週　2例</t>
    <rPh sb="9" eb="10">
      <t>レイ</t>
    </rPh>
    <phoneticPr fontId="5"/>
  </si>
  <si>
    <t xml:space="preserve"> GⅡ　43週　2例</t>
    <rPh sb="6" eb="7">
      <t>シュウ</t>
    </rPh>
    <phoneticPr fontId="5"/>
  </si>
  <si>
    <t xml:space="preserve"> 全国指数</t>
    <phoneticPr fontId="5"/>
  </si>
  <si>
    <t>先週より</t>
    <phoneticPr fontId="5"/>
  </si>
  <si>
    <t>8．衛生訓話</t>
    <rPh sb="2" eb="4">
      <t>エイセイ</t>
    </rPh>
    <rPh sb="4" eb="6">
      <t>クンワ</t>
    </rPh>
    <phoneticPr fontId="5"/>
  </si>
  <si>
    <t>皆様  週刊情報2021-44を配信いたします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</si>
</sst>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20">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u/>
      <sz val="18"/>
      <color indexed="1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sz val="12.55"/>
      <name val="ＭＳ Ｐゴシック"/>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8"/>
      <color rgb="FF00000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color rgb="FF000000"/>
      <name val="ＭＳ Ｐゴシック"/>
      <family val="3"/>
      <charset val="128"/>
    </font>
    <font>
      <b/>
      <sz val="12"/>
      <name val="Arial"/>
      <family val="2"/>
    </font>
    <font>
      <b/>
      <sz val="12"/>
      <color rgb="FFFF0000"/>
      <name val="Arial"/>
      <family val="2"/>
    </font>
    <font>
      <b/>
      <sz val="12"/>
      <name val="ＭＳ Ｐゴシック"/>
      <family val="2"/>
      <charset val="128"/>
    </font>
    <font>
      <sz val="20"/>
      <color rgb="FF000000"/>
      <name val="ＭＳ Ｐゴシック"/>
      <family val="3"/>
      <charset val="128"/>
    </font>
    <font>
      <b/>
      <sz val="12"/>
      <name val="ＭＳ Ｐゴシック"/>
      <family val="3"/>
      <charset val="128"/>
      <scheme val="minor"/>
    </font>
    <font>
      <u/>
      <sz val="16"/>
      <name val="ＭＳ Ｐゴシック"/>
      <family val="3"/>
      <charset val="128"/>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0"/>
      <color rgb="FF000000"/>
      <name val="Arial"/>
      <family val="3"/>
      <charset val="128"/>
    </font>
    <font>
      <sz val="14"/>
      <color theme="1"/>
      <name val="ＭＳ Ｐゴシック"/>
      <family val="3"/>
      <charset val="128"/>
      <scheme val="minor"/>
    </font>
    <font>
      <b/>
      <sz val="14"/>
      <color theme="1"/>
      <name val="ＭＳ Ｐゴシック"/>
      <family val="3"/>
      <charset val="128"/>
      <scheme val="minor"/>
    </font>
    <font>
      <sz val="14"/>
      <color rgb="FF000000"/>
      <name val="Arial"/>
      <family val="2"/>
    </font>
    <font>
      <sz val="11"/>
      <color rgb="FF000000"/>
      <name val="ＭＳ Ｐゴシック"/>
      <family val="3"/>
      <charset val="128"/>
    </font>
    <font>
      <b/>
      <sz val="13"/>
      <color theme="0"/>
      <name val="Arial"/>
      <family val="2"/>
    </font>
    <font>
      <b/>
      <sz val="14"/>
      <color rgb="FF000000"/>
      <name val="ＭＳ Ｐゴシック"/>
      <family val="3"/>
      <charset val="128"/>
    </font>
    <font>
      <b/>
      <sz val="14"/>
      <color rgb="FF000000"/>
      <name val="Arial"/>
      <family val="2"/>
    </font>
    <font>
      <b/>
      <sz val="20"/>
      <name val="ＭＳ Ｐゴシック"/>
      <family val="3"/>
      <charset val="134"/>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u/>
      <sz val="18"/>
      <name val="ＭＳ Ｐゴシック"/>
      <family val="3"/>
      <charset val="128"/>
    </font>
    <font>
      <b/>
      <sz val="11"/>
      <name val="游ゴシック"/>
      <family val="3"/>
      <charset val="128"/>
    </font>
    <font>
      <b/>
      <sz val="11"/>
      <color theme="1"/>
      <name val="游ゴシック"/>
      <family val="3"/>
      <charset val="128"/>
    </font>
    <font>
      <b/>
      <sz val="13"/>
      <color theme="0"/>
      <name val="Inherit"/>
    </font>
    <font>
      <b/>
      <sz val="20"/>
      <color rgb="FFFF0000"/>
      <name val="ＭＳ Ｐゴシック"/>
      <family val="3"/>
      <charset val="128"/>
      <scheme val="minor"/>
    </font>
    <font>
      <sz val="19"/>
      <name val="ＭＳ Ｐゴシック"/>
      <family val="3"/>
      <charset val="128"/>
    </font>
    <font>
      <sz val="14"/>
      <color theme="1"/>
      <name val="Arial"/>
      <family val="2"/>
    </font>
    <font>
      <b/>
      <sz val="14"/>
      <color theme="1"/>
      <name val="Arial"/>
      <family val="2"/>
    </font>
    <font>
      <sz val="20"/>
      <color indexed="9"/>
      <name val="ＭＳ Ｐゴシック"/>
      <family val="3"/>
      <charset val="128"/>
    </font>
    <font>
      <b/>
      <sz val="16"/>
      <color indexed="53"/>
      <name val="ＭＳ Ｐゴシック"/>
      <family val="3"/>
      <charset val="128"/>
    </font>
    <font>
      <sz val="10"/>
      <name val="Arial"/>
      <family val="2"/>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b/>
      <sz val="12"/>
      <color indexed="43"/>
      <name val="ＭＳ Ｐゴシック"/>
      <family val="3"/>
      <charset val="128"/>
    </font>
    <font>
      <b/>
      <sz val="12"/>
      <color rgb="FF002060"/>
      <name val="ＭＳ Ｐゴシック"/>
      <family val="3"/>
      <charset val="128"/>
    </font>
    <font>
      <sz val="16"/>
      <name val="Microsoft YaHei"/>
      <family val="3"/>
      <charset val="134"/>
    </font>
    <font>
      <sz val="16"/>
      <name val="Microsoft YaHei"/>
      <family val="2"/>
      <charset val="134"/>
    </font>
    <font>
      <sz val="16"/>
      <name val="Microsoft YaHei"/>
      <family val="3"/>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indexed="64"/>
      </patternFill>
    </fill>
    <fill>
      <patternFill patternType="solid">
        <fgColor rgb="FFDFEAFF"/>
        <bgColor indexed="64"/>
      </patternFill>
    </fill>
    <fill>
      <patternFill patternType="solid">
        <fgColor theme="5" tint="-0.249977111117893"/>
        <bgColor indexed="64"/>
      </patternFill>
    </fill>
    <fill>
      <patternFill patternType="solid">
        <fgColor rgb="FFFF99FF"/>
        <bgColor indexed="64"/>
      </patternFill>
    </fill>
    <fill>
      <patternFill patternType="solid">
        <fgColor rgb="FF00CC00"/>
        <bgColor indexed="64"/>
      </patternFill>
    </fill>
    <fill>
      <patternFill patternType="solid">
        <fgColor rgb="FFCCEED1"/>
        <bgColor indexed="64"/>
      </patternFill>
    </fill>
    <fill>
      <patternFill patternType="solid">
        <fgColor theme="4" tint="0.59999389629810485"/>
        <bgColor indexed="64"/>
      </patternFill>
    </fill>
    <fill>
      <patternFill patternType="solid">
        <fgColor rgb="FF66CCFF"/>
        <bgColor indexed="64"/>
      </patternFill>
    </fill>
    <fill>
      <patternFill patternType="solid">
        <fgColor theme="5"/>
        <bgColor indexed="64"/>
      </patternFill>
    </fill>
    <fill>
      <patternFill patternType="solid">
        <fgColor theme="9" tint="0.59999389629810485"/>
        <bgColor indexed="64"/>
      </patternFill>
    </fill>
    <fill>
      <patternFill patternType="solid">
        <fgColor indexed="12"/>
        <bgColor indexed="64"/>
      </patternFill>
    </fill>
    <fill>
      <patternFill patternType="solid">
        <fgColor indexed="61"/>
        <bgColor indexed="64"/>
      </patternFill>
    </fill>
    <fill>
      <patternFill patternType="solid">
        <fgColor theme="3" tint="-0.499984740745262"/>
        <bgColor indexed="64"/>
      </patternFill>
    </fill>
  </fills>
  <borders count="241">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right style="medium">
        <color indexed="12"/>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right/>
      <top style="thin">
        <color indexed="23"/>
      </top>
      <bottom style="medium">
        <color indexed="23"/>
      </bottom>
      <diagonal/>
    </border>
    <border>
      <left/>
      <right style="thin">
        <color indexed="23"/>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ck">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ck">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right/>
      <top style="medium">
        <color indexed="12"/>
      </top>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medium">
        <color indexed="12"/>
      </left>
      <right style="thick">
        <color indexed="12"/>
      </right>
      <top style="medium">
        <color indexed="12"/>
      </top>
      <bottom style="medium">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thin">
        <color rgb="FF000000"/>
      </left>
      <right/>
      <top/>
      <bottom/>
      <diagonal/>
    </border>
    <border>
      <left style="thick">
        <color indexed="12"/>
      </left>
      <right/>
      <top/>
      <bottom style="thin">
        <color indexed="12"/>
      </bottom>
      <diagonal/>
    </border>
    <border>
      <left style="medium">
        <color indexed="12"/>
      </left>
      <right style="thick">
        <color indexed="12"/>
      </right>
      <top/>
      <bottom style="medium">
        <color indexed="12"/>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thick">
        <color indexed="12"/>
      </right>
      <top style="thin">
        <color rgb="FF0070C0"/>
      </top>
      <bottom style="thick">
        <color indexed="12"/>
      </bottom>
      <diagonal/>
    </border>
    <border>
      <left style="medium">
        <color auto="1"/>
      </left>
      <right style="medium">
        <color indexed="12"/>
      </right>
      <top style="thin">
        <color rgb="FF0070C0"/>
      </top>
      <bottom style="medium">
        <color auto="1"/>
      </bottom>
      <diagonal/>
    </border>
    <border>
      <left style="thick">
        <color indexed="12"/>
      </left>
      <right style="thick">
        <color indexed="12"/>
      </right>
      <top style="thin">
        <color indexed="12"/>
      </top>
      <bottom style="thick">
        <color indexed="12"/>
      </bottom>
      <diagonal/>
    </border>
    <border>
      <left style="thin">
        <color auto="1"/>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21">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cellStyleXfs>
  <cellXfs count="902">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6" borderId="10" xfId="2" applyNumberFormat="1" applyFont="1" applyFill="1" applyBorder="1" applyAlignment="1">
      <alignment horizontal="center" vertical="center" shrinkToFit="1"/>
    </xf>
    <xf numFmtId="177" fontId="12" fillId="3" borderId="10" xfId="2" applyNumberFormat="1" applyFont="1" applyFill="1" applyBorder="1" applyAlignment="1">
      <alignment horizontal="center" vertical="center" shrinkToFit="1"/>
    </xf>
    <xf numFmtId="177" fontId="23" fillId="6" borderId="11" xfId="2" applyNumberFormat="1" applyFont="1" applyFill="1" applyBorder="1" applyAlignment="1">
      <alignment horizontal="center" vertical="center" wrapText="1"/>
    </xf>
    <xf numFmtId="0" fontId="6" fillId="0" borderId="12" xfId="2" applyBorder="1">
      <alignment vertical="center"/>
    </xf>
    <xf numFmtId="0" fontId="23" fillId="6" borderId="14" xfId="2" applyFont="1" applyFill="1" applyBorder="1" applyAlignment="1">
      <alignment horizontal="center" vertical="center"/>
    </xf>
    <xf numFmtId="0" fontId="23" fillId="0" borderId="12" xfId="2" applyFont="1" applyBorder="1">
      <alignment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6"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6" xfId="2" applyFont="1" applyBorder="1" applyAlignment="1">
      <alignment horizontal="center" vertical="center"/>
    </xf>
    <xf numFmtId="0" fontId="6" fillId="2" borderId="10" xfId="2" applyFill="1" applyBorder="1" applyAlignment="1">
      <alignment horizontal="center" vertical="center" wrapText="1"/>
    </xf>
    <xf numFmtId="0" fontId="23" fillId="6" borderId="18" xfId="2" applyFont="1" applyFill="1" applyBorder="1" applyAlignment="1">
      <alignment horizontal="center" vertical="center"/>
    </xf>
    <xf numFmtId="177" fontId="17" fillId="6" borderId="19" xfId="2" applyNumberFormat="1" applyFont="1" applyFill="1" applyBorder="1" applyAlignment="1">
      <alignment horizontal="center" vertical="center" wrapText="1"/>
    </xf>
    <xf numFmtId="0" fontId="23" fillId="6" borderId="12" xfId="2" applyFont="1" applyFill="1" applyBorder="1" applyAlignment="1">
      <alignment horizontal="center" vertical="center"/>
    </xf>
    <xf numFmtId="0" fontId="6" fillId="6" borderId="18" xfId="2" applyFill="1" applyBorder="1">
      <alignment vertical="center"/>
    </xf>
    <xf numFmtId="0" fontId="6" fillId="6" borderId="19" xfId="2" applyFill="1" applyBorder="1">
      <alignment vertical="center"/>
    </xf>
    <xf numFmtId="0" fontId="6" fillId="6" borderId="12" xfId="2" applyFill="1" applyBorder="1">
      <alignment vertical="center"/>
    </xf>
    <xf numFmtId="0" fontId="6" fillId="6" borderId="20" xfId="2" applyFill="1" applyBorder="1">
      <alignment vertical="center"/>
    </xf>
    <xf numFmtId="0" fontId="14" fillId="6" borderId="21" xfId="2" applyFont="1" applyFill="1" applyBorder="1">
      <alignment vertical="center"/>
    </xf>
    <xf numFmtId="0" fontId="6" fillId="6" borderId="6" xfId="2" applyFill="1" applyBorder="1">
      <alignment vertical="center"/>
    </xf>
    <xf numFmtId="0" fontId="6" fillId="0" borderId="20" xfId="2" applyBorder="1">
      <alignment vertical="center"/>
    </xf>
    <xf numFmtId="0" fontId="6" fillId="6" borderId="22" xfId="2" applyFill="1" applyBorder="1">
      <alignment vertical="center"/>
    </xf>
    <xf numFmtId="0" fontId="6" fillId="6" borderId="23" xfId="2" applyFill="1" applyBorder="1">
      <alignment vertical="center"/>
    </xf>
    <xf numFmtId="0" fontId="6" fillId="6" borderId="24" xfId="2" applyFill="1"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6" fillId="0" borderId="28" xfId="2" applyBorder="1">
      <alignment vertical="center"/>
    </xf>
    <xf numFmtId="0" fontId="18" fillId="3" borderId="29"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8" fillId="0" borderId="35" xfId="1" applyFill="1" applyBorder="1" applyAlignment="1" applyProtection="1">
      <alignment vertical="center"/>
    </xf>
    <xf numFmtId="0" fontId="10" fillId="2" borderId="37" xfId="2" applyFont="1" applyFill="1" applyBorder="1" applyAlignment="1">
      <alignment horizontal="center" vertical="center"/>
    </xf>
    <xf numFmtId="14" fontId="10" fillId="2" borderId="38"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40" xfId="2" applyFont="1" applyFill="1" applyBorder="1" applyAlignment="1">
      <alignment vertical="center" wrapText="1"/>
    </xf>
    <xf numFmtId="0" fontId="6" fillId="6" borderId="41" xfId="2" applyFill="1" applyBorder="1" applyAlignment="1">
      <alignment vertical="center" wrapText="1"/>
    </xf>
    <xf numFmtId="0" fontId="6" fillId="6" borderId="42" xfId="2" applyFill="1" applyBorder="1" applyAlignment="1">
      <alignment vertical="center" wrapText="1"/>
    </xf>
    <xf numFmtId="0" fontId="20" fillId="0" borderId="0" xfId="0" applyFont="1" applyAlignment="1">
      <alignment horizontal="left" vertical="top"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5"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50" xfId="17" applyFont="1" applyFill="1" applyBorder="1" applyAlignment="1">
      <alignment horizontal="left" vertical="center"/>
    </xf>
    <xf numFmtId="0" fontId="35" fillId="10" borderId="51" xfId="17" applyFont="1" applyFill="1" applyBorder="1" applyAlignment="1">
      <alignment horizontal="center" vertical="center"/>
    </xf>
    <xf numFmtId="0" fontId="35" fillId="10" borderId="51" xfId="2" applyFont="1" applyFill="1" applyBorder="1" applyAlignment="1">
      <alignment horizontal="center" vertical="center"/>
    </xf>
    <xf numFmtId="0" fontId="36" fillId="10" borderId="51" xfId="2" applyFont="1" applyFill="1" applyBorder="1" applyAlignment="1">
      <alignment horizontal="center" vertical="center"/>
    </xf>
    <xf numFmtId="0" fontId="36" fillId="10" borderId="52"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3" xfId="2" applyFont="1" applyFill="1" applyBorder="1" applyAlignment="1">
      <alignment horizontal="center" vertical="center"/>
    </xf>
    <xf numFmtId="0" fontId="36" fillId="10" borderId="54"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4"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3" xfId="1" applyFill="1" applyBorder="1" applyAlignment="1" applyProtection="1">
      <alignment vertical="center"/>
    </xf>
    <xf numFmtId="0" fontId="1" fillId="11" borderId="54"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4" xfId="2" applyFill="1" applyBorder="1" applyAlignment="1">
      <alignment vertical="center" wrapText="1"/>
    </xf>
    <xf numFmtId="0" fontId="1" fillId="0" borderId="0" xfId="17" applyAlignment="1">
      <alignment horizontal="left" vertical="center"/>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60" xfId="17" applyFont="1" applyFill="1" applyBorder="1" applyAlignment="1">
      <alignment horizontal="center" vertical="center"/>
    </xf>
    <xf numFmtId="180" fontId="51" fillId="13" borderId="61" xfId="17" applyNumberFormat="1" applyFont="1" applyFill="1" applyBorder="1" applyAlignment="1">
      <alignment horizontal="center" vertical="center"/>
    </xf>
    <xf numFmtId="0" fontId="58"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14" fillId="3" borderId="63" xfId="17" applyFont="1" applyFill="1" applyBorder="1" applyAlignment="1">
      <alignment horizontal="center" vertical="center" wrapText="1"/>
    </xf>
    <xf numFmtId="0" fontId="60" fillId="3" borderId="63" xfId="17" applyFont="1" applyFill="1" applyBorder="1" applyAlignment="1">
      <alignment horizontal="center" vertical="center" wrapText="1"/>
    </xf>
    <xf numFmtId="0" fontId="7" fillId="3" borderId="64" xfId="17" applyFont="1" applyFill="1" applyBorder="1" applyAlignment="1">
      <alignment horizontal="center" vertical="center" wrapText="1"/>
    </xf>
    <xf numFmtId="0" fontId="7" fillId="3" borderId="39" xfId="17" applyFont="1" applyFill="1" applyBorder="1" applyAlignment="1">
      <alignment horizontal="center" vertical="center" wrapText="1"/>
    </xf>
    <xf numFmtId="176" fontId="61" fillId="3" borderId="46" xfId="17" applyNumberFormat="1" applyFont="1" applyFill="1" applyBorder="1" applyAlignment="1">
      <alignment horizontal="center" vertical="center" wrapText="1"/>
    </xf>
    <xf numFmtId="0" fontId="61" fillId="3" borderId="46" xfId="17" applyFont="1" applyFill="1" applyBorder="1" applyAlignment="1">
      <alignment horizontal="left" vertical="center" wrapText="1"/>
    </xf>
    <xf numFmtId="0" fontId="7" fillId="3" borderId="33" xfId="17" applyFont="1" applyFill="1" applyBorder="1" applyAlignment="1">
      <alignment horizontal="center" vertical="center" wrapText="1"/>
    </xf>
    <xf numFmtId="176" fontId="61" fillId="14" borderId="65" xfId="17" applyNumberFormat="1" applyFont="1" applyFill="1" applyBorder="1" applyAlignment="1">
      <alignment horizontal="center" vertical="center" wrapText="1"/>
    </xf>
    <xf numFmtId="0" fontId="61" fillId="14" borderId="65" xfId="17" applyFont="1" applyFill="1" applyBorder="1" applyAlignment="1">
      <alignment horizontal="left" vertical="center" wrapText="1"/>
    </xf>
    <xf numFmtId="0" fontId="65" fillId="15" borderId="66" xfId="17" applyFont="1" applyFill="1" applyBorder="1" applyAlignment="1">
      <alignment horizontal="center" vertical="center" wrapText="1"/>
    </xf>
    <xf numFmtId="176" fontId="63" fillId="15" borderId="66" xfId="17" applyNumberFormat="1" applyFont="1" applyFill="1" applyBorder="1" applyAlignment="1">
      <alignment horizontal="center" vertical="center" wrapText="1"/>
    </xf>
    <xf numFmtId="181" fontId="65" fillId="11" borderId="66" xfId="0" applyNumberFormat="1" applyFont="1" applyFill="1" applyBorder="1" applyAlignment="1">
      <alignment horizontal="center" vertical="center"/>
    </xf>
    <xf numFmtId="0" fontId="65" fillId="15" borderId="67" xfId="17" applyFont="1" applyFill="1" applyBorder="1" applyAlignment="1">
      <alignment horizontal="center" vertical="center" wrapText="1"/>
    </xf>
    <xf numFmtId="182" fontId="67" fillId="15" borderId="68" xfId="17" applyNumberFormat="1" applyFont="1" applyFill="1" applyBorder="1" applyAlignment="1">
      <alignment horizontal="center" vertical="center" wrapText="1"/>
    </xf>
    <xf numFmtId="0" fontId="7"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4" fillId="3" borderId="41" xfId="17" applyFont="1" applyFill="1" applyBorder="1" applyAlignment="1">
      <alignment horizontal="center" vertical="center" wrapText="1"/>
    </xf>
    <xf numFmtId="0" fontId="60" fillId="3" borderId="41" xfId="17" applyFont="1" applyFill="1" applyBorder="1" applyAlignment="1">
      <alignment horizontal="center" vertical="center" wrapText="1"/>
    </xf>
    <xf numFmtId="0" fontId="7" fillId="3" borderId="42"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7" xfId="2" applyBorder="1" applyAlignment="1">
      <alignment vertical="top" wrapText="1"/>
    </xf>
    <xf numFmtId="0" fontId="6" fillId="16" borderId="17" xfId="2" applyFill="1" applyBorder="1" applyAlignment="1">
      <alignment vertical="top" wrapText="1"/>
    </xf>
    <xf numFmtId="0" fontId="23" fillId="0" borderId="0" xfId="2" applyFont="1" applyAlignment="1">
      <alignment vertical="top" wrapText="1"/>
    </xf>
    <xf numFmtId="0" fontId="6" fillId="2" borderId="17" xfId="2" applyFill="1" applyBorder="1" applyAlignment="1">
      <alignment vertical="top" wrapText="1"/>
    </xf>
    <xf numFmtId="0" fontId="6" fillId="2" borderId="70" xfId="2" applyFill="1" applyBorder="1" applyAlignment="1">
      <alignment vertical="top" wrapText="1"/>
    </xf>
    <xf numFmtId="0" fontId="6" fillId="2" borderId="71" xfId="2" applyFill="1" applyBorder="1" applyAlignment="1">
      <alignment vertical="top" wrapText="1"/>
    </xf>
    <xf numFmtId="0" fontId="1" fillId="2" borderId="72" xfId="2" applyFont="1" applyFill="1" applyBorder="1" applyAlignment="1">
      <alignment vertical="top" wrapText="1"/>
    </xf>
    <xf numFmtId="0" fontId="1" fillId="2" borderId="70" xfId="2" applyFont="1" applyFill="1" applyBorder="1" applyAlignment="1">
      <alignment vertical="top" wrapText="1"/>
    </xf>
    <xf numFmtId="0" fontId="1" fillId="2" borderId="69" xfId="2" applyFont="1" applyFill="1" applyBorder="1" applyAlignment="1">
      <alignment vertical="top" wrapText="1"/>
    </xf>
    <xf numFmtId="0" fontId="6" fillId="3" borderId="17" xfId="2" applyFill="1" applyBorder="1">
      <alignment vertical="center"/>
    </xf>
    <xf numFmtId="0" fontId="1" fillId="3" borderId="73" xfId="2" applyFont="1" applyFill="1" applyBorder="1" applyAlignment="1">
      <alignment vertical="top" wrapText="1"/>
    </xf>
    <xf numFmtId="0" fontId="6" fillId="17" borderId="17" xfId="2" applyFill="1" applyBorder="1">
      <alignment vertical="center"/>
    </xf>
    <xf numFmtId="0" fontId="0" fillId="0" borderId="75" xfId="0" applyBorder="1">
      <alignment vertical="center"/>
    </xf>
    <xf numFmtId="0" fontId="15" fillId="0" borderId="75" xfId="0" applyFont="1" applyBorder="1">
      <alignment vertical="center"/>
    </xf>
    <xf numFmtId="0" fontId="0" fillId="0" borderId="76" xfId="0" applyBorder="1">
      <alignment vertical="center"/>
    </xf>
    <xf numFmtId="0" fontId="0" fillId="0" borderId="56" xfId="0" applyBorder="1">
      <alignment vertical="center"/>
    </xf>
    <xf numFmtId="177" fontId="12" fillId="22" borderId="10" xfId="2" applyNumberFormat="1" applyFont="1" applyFill="1" applyBorder="1" applyAlignment="1">
      <alignment horizontal="center" vertical="center" shrinkToFit="1"/>
    </xf>
    <xf numFmtId="177" fontId="23" fillId="22" borderId="13"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3"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177" fontId="10" fillId="6" borderId="110" xfId="2" applyNumberFormat="1" applyFont="1" applyFill="1" applyBorder="1" applyAlignment="1">
      <alignment horizontal="center" vertical="center" wrapText="1"/>
    </xf>
    <xf numFmtId="0" fontId="6" fillId="7" borderId="10" xfId="2" applyFill="1" applyBorder="1" applyAlignment="1">
      <alignment horizontal="center" vertical="center" wrapText="1"/>
    </xf>
    <xf numFmtId="0" fontId="6" fillId="0" borderId="111" xfId="2" applyBorder="1" applyAlignment="1">
      <alignment horizontal="center" vertical="center" wrapText="1"/>
    </xf>
    <xf numFmtId="0" fontId="6" fillId="7" borderId="111" xfId="2" applyFill="1" applyBorder="1" applyAlignment="1">
      <alignment horizontal="center" vertical="center" wrapText="1"/>
    </xf>
    <xf numFmtId="0" fontId="23" fillId="24" borderId="14" xfId="2" applyFont="1" applyFill="1" applyBorder="1" applyAlignment="1">
      <alignment horizontal="center" vertical="center"/>
    </xf>
    <xf numFmtId="0" fontId="1" fillId="6" borderId="0" xfId="2" applyFont="1" applyFill="1">
      <alignment vertical="center"/>
    </xf>
    <xf numFmtId="0" fontId="21" fillId="0" borderId="48"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5"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2" xfId="2" applyFont="1" applyFill="1" applyBorder="1" applyAlignment="1">
      <alignment vertical="top" wrapText="1"/>
    </xf>
    <xf numFmtId="0" fontId="80" fillId="0" borderId="0" xfId="0" applyFont="1" applyAlignment="1">
      <alignment horizontal="justify" vertical="center"/>
    </xf>
    <xf numFmtId="0" fontId="83" fillId="0" borderId="64" xfId="0" applyFont="1" applyBorder="1" applyAlignment="1">
      <alignment horizontal="justify" vertical="center" wrapText="1"/>
    </xf>
    <xf numFmtId="0" fontId="83" fillId="0" borderId="42" xfId="0" applyFont="1" applyBorder="1" applyAlignment="1">
      <alignment horizontal="justify" vertical="center" wrapText="1"/>
    </xf>
    <xf numFmtId="0" fontId="80" fillId="0" borderId="117" xfId="0" applyFont="1" applyBorder="1" applyAlignment="1">
      <alignment horizontal="center" vertical="center" wrapText="1"/>
    </xf>
    <xf numFmtId="0" fontId="80" fillId="0" borderId="42" xfId="0" applyFont="1" applyBorder="1" applyAlignment="1">
      <alignment horizontal="center" vertical="center" wrapText="1"/>
    </xf>
    <xf numFmtId="0" fontId="80" fillId="30" borderId="42" xfId="0" applyFont="1" applyFill="1" applyBorder="1" applyAlignment="1">
      <alignment horizontal="justify" vertical="center" wrapText="1"/>
    </xf>
    <xf numFmtId="0" fontId="80" fillId="0" borderId="42" xfId="0" applyFont="1" applyBorder="1" applyAlignment="1">
      <alignment horizontal="justify" vertical="center" wrapText="1"/>
    </xf>
    <xf numFmtId="0" fontId="7" fillId="31" borderId="63"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5" fillId="0" borderId="0" xfId="0" applyFont="1" applyAlignment="1">
      <alignment horizontal="left" vertical="center"/>
    </xf>
    <xf numFmtId="0" fontId="86" fillId="0" borderId="0" xfId="0" applyFont="1" applyAlignment="1">
      <alignment horizontal="center" vertical="center" wrapText="1"/>
    </xf>
    <xf numFmtId="0" fontId="86" fillId="0" borderId="0" xfId="0" applyFont="1" applyAlignment="1">
      <alignment horizontal="left" vertical="center" wrapText="1"/>
    </xf>
    <xf numFmtId="0" fontId="80" fillId="26" borderId="117" xfId="0" applyFont="1" applyFill="1" applyBorder="1" applyAlignment="1">
      <alignment horizontal="center" vertical="center" wrapText="1"/>
    </xf>
    <xf numFmtId="0" fontId="80" fillId="26" borderId="42" xfId="0" applyFont="1" applyFill="1" applyBorder="1" applyAlignment="1">
      <alignment horizontal="center" vertical="center" wrapText="1"/>
    </xf>
    <xf numFmtId="0" fontId="80" fillId="26" borderId="42"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7" xfId="0" applyFont="1" applyFill="1" applyBorder="1" applyAlignment="1">
      <alignment horizontal="center" vertical="center" wrapText="1"/>
    </xf>
    <xf numFmtId="0" fontId="80" fillId="22" borderId="42" xfId="0" applyFont="1" applyFill="1" applyBorder="1" applyAlignment="1">
      <alignment horizontal="center" vertical="center" wrapText="1"/>
    </xf>
    <xf numFmtId="0" fontId="80" fillId="22" borderId="42" xfId="0" applyFont="1" applyFill="1" applyBorder="1" applyAlignment="1">
      <alignment horizontal="justify" vertical="center" wrapText="1"/>
    </xf>
    <xf numFmtId="0" fontId="72" fillId="26" borderId="0" xfId="0" applyFont="1" applyFill="1" applyAlignment="1">
      <alignment vertical="top" wrapText="1"/>
    </xf>
    <xf numFmtId="0" fontId="8" fillId="0" borderId="140" xfId="1" applyFill="1" applyBorder="1" applyAlignment="1" applyProtection="1">
      <alignment vertical="center" wrapText="1"/>
    </xf>
    <xf numFmtId="0" fontId="99" fillId="0" borderId="64" xfId="0" applyFont="1" applyBorder="1" applyAlignment="1">
      <alignment horizontal="justify" vertical="center" wrapText="1"/>
    </xf>
    <xf numFmtId="0" fontId="99" fillId="0" borderId="42" xfId="0" applyFont="1" applyBorder="1" applyAlignment="1">
      <alignment horizontal="justify" vertical="center" wrapText="1"/>
    </xf>
    <xf numFmtId="0" fontId="99" fillId="30" borderId="42" xfId="0" applyFont="1" applyFill="1" applyBorder="1" applyAlignment="1">
      <alignment horizontal="justify" vertical="center" wrapText="1"/>
    </xf>
    <xf numFmtId="0" fontId="79" fillId="32" borderId="0" xfId="17" applyFont="1" applyFill="1">
      <alignment vertical="center"/>
    </xf>
    <xf numFmtId="0" fontId="104" fillId="0" borderId="0" xfId="17" applyFont="1">
      <alignment vertical="center"/>
    </xf>
    <xf numFmtId="0" fontId="103" fillId="0" borderId="0" xfId="2" applyFont="1">
      <alignment vertical="center"/>
    </xf>
    <xf numFmtId="0" fontId="105" fillId="23" borderId="144" xfId="0" applyFont="1" applyFill="1" applyBorder="1" applyAlignment="1">
      <alignment horizontal="center" vertical="center" wrapText="1"/>
    </xf>
    <xf numFmtId="0" fontId="105" fillId="0" borderId="144" xfId="0" applyFont="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21" fillId="0" borderId="0" xfId="0" applyFont="1" applyAlignment="1">
      <alignment horizontal="left" vertical="top" wrapText="1"/>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9" xfId="2" applyFont="1" applyFill="1" applyBorder="1" applyAlignment="1">
      <alignment horizontal="center" vertical="center" wrapText="1"/>
    </xf>
    <xf numFmtId="0" fontId="1" fillId="0" borderId="13" xfId="0" applyFont="1" applyBorder="1" applyAlignment="1">
      <alignment horizontal="center" vertical="center" wrapText="1"/>
    </xf>
    <xf numFmtId="0" fontId="0" fillId="0" borderId="13" xfId="0" applyBorder="1" applyAlignment="1">
      <alignment horizontal="center" vertical="center" wrapText="1"/>
    </xf>
    <xf numFmtId="0" fontId="32" fillId="0" borderId="13" xfId="0" applyFont="1" applyBorder="1" applyAlignment="1">
      <alignment horizontal="center" vertical="center" wrapText="1"/>
    </xf>
    <xf numFmtId="0" fontId="21" fillId="0" borderId="146" xfId="1" applyFont="1" applyFill="1" applyBorder="1" applyAlignment="1" applyProtection="1">
      <alignment vertical="top" wrapText="1"/>
    </xf>
    <xf numFmtId="0" fontId="96" fillId="26" borderId="0" xfId="0" applyFont="1" applyFill="1" applyAlignment="1">
      <alignment vertical="top" wrapText="1"/>
    </xf>
    <xf numFmtId="0" fontId="73" fillId="27" borderId="0" xfId="0" applyFont="1" applyFill="1" applyAlignment="1">
      <alignment vertical="top" wrapText="1"/>
    </xf>
    <xf numFmtId="0" fontId="97" fillId="27" borderId="0" xfId="0" applyFont="1" applyFill="1" applyAlignment="1">
      <alignment vertical="top" wrapText="1"/>
    </xf>
    <xf numFmtId="0" fontId="74" fillId="27" borderId="0" xfId="0" applyFont="1" applyFill="1" applyAlignment="1">
      <alignment vertical="top" wrapText="1"/>
    </xf>
    <xf numFmtId="0" fontId="98" fillId="27" borderId="0" xfId="0" applyFont="1" applyFill="1" applyAlignment="1">
      <alignment horizontal="center" vertical="center" wrapText="1"/>
    </xf>
    <xf numFmtId="0" fontId="98" fillId="27" borderId="0" xfId="0" applyFont="1" applyFill="1" applyAlignment="1">
      <alignment horizontal="center" vertical="top" wrapText="1"/>
    </xf>
    <xf numFmtId="0" fontId="100" fillId="27" borderId="0" xfId="0" applyFont="1" applyFill="1" applyAlignment="1">
      <alignment horizontal="center" vertical="top" wrapText="1"/>
    </xf>
    <xf numFmtId="0" fontId="98" fillId="27" borderId="0" xfId="0" applyFont="1" applyFill="1" applyAlignment="1">
      <alignment vertical="top" wrapText="1"/>
    </xf>
    <xf numFmtId="0" fontId="96"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4" xfId="0" applyFont="1" applyFill="1" applyBorder="1" applyAlignment="1">
      <alignment horizontal="center" vertical="center" wrapText="1"/>
    </xf>
    <xf numFmtId="0" fontId="113" fillId="24" borderId="36" xfId="2" applyFont="1" applyFill="1" applyBorder="1" applyAlignment="1">
      <alignment horizontal="center" vertical="center" wrapText="1"/>
    </xf>
    <xf numFmtId="0" fontId="118" fillId="3" borderId="30" xfId="2" applyFont="1" applyFill="1" applyBorder="1" applyAlignment="1">
      <alignment horizontal="center" vertical="center"/>
    </xf>
    <xf numFmtId="14" fontId="118" fillId="3" borderId="31" xfId="2" applyNumberFormat="1" applyFont="1" applyFill="1" applyBorder="1" applyAlignment="1">
      <alignment horizontal="center" vertical="center"/>
    </xf>
    <xf numFmtId="0" fontId="118" fillId="3" borderId="47" xfId="2" applyFont="1" applyFill="1" applyBorder="1" applyAlignment="1">
      <alignment horizontal="center" vertical="center"/>
    </xf>
    <xf numFmtId="14" fontId="118" fillId="3" borderId="46" xfId="2" applyNumberFormat="1" applyFont="1" applyFill="1" applyBorder="1" applyAlignment="1">
      <alignment horizontal="center" vertical="center"/>
    </xf>
    <xf numFmtId="0" fontId="118" fillId="3" borderId="12" xfId="2" applyFont="1" applyFill="1" applyBorder="1" applyAlignment="1">
      <alignment horizontal="center" vertical="center" wrapText="1"/>
    </xf>
    <xf numFmtId="14" fontId="118" fillId="3" borderId="2" xfId="2" applyNumberFormat="1" applyFont="1" applyFill="1" applyBorder="1" applyAlignment="1">
      <alignment horizontal="center" vertical="center"/>
    </xf>
    <xf numFmtId="0" fontId="118" fillId="3" borderId="45" xfId="2" applyFont="1" applyFill="1" applyBorder="1" applyAlignment="1">
      <alignment horizontal="center" vertical="center"/>
    </xf>
    <xf numFmtId="14" fontId="118" fillId="3" borderId="3" xfId="2" applyNumberFormat="1" applyFont="1" applyFill="1" applyBorder="1" applyAlignment="1">
      <alignment horizontal="center" vertical="center"/>
    </xf>
    <xf numFmtId="0" fontId="118" fillId="3" borderId="12" xfId="2" applyFont="1" applyFill="1" applyBorder="1" applyAlignment="1">
      <alignment horizontal="center" vertical="center"/>
    </xf>
    <xf numFmtId="0" fontId="118" fillId="22" borderId="0" xfId="2" applyFont="1" applyFill="1" applyBorder="1" applyAlignment="1">
      <alignment horizontal="center" vertical="center"/>
    </xf>
    <xf numFmtId="14" fontId="118"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9" fillId="0" borderId="0" xfId="2" applyFont="1" applyFill="1" applyBorder="1" applyAlignment="1">
      <alignment horizontal="center" vertical="center"/>
    </xf>
    <xf numFmtId="14" fontId="118" fillId="0" borderId="0" xfId="2" applyNumberFormat="1" applyFont="1" applyFill="1" applyBorder="1" applyAlignment="1">
      <alignment horizontal="center"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23" fillId="26" borderId="119" xfId="0" applyFont="1" applyFill="1" applyBorder="1" applyAlignment="1">
      <alignment horizontal="left" vertical="center"/>
    </xf>
    <xf numFmtId="0" fontId="0" fillId="0" borderId="17" xfId="0" applyBorder="1" applyAlignment="1">
      <alignment vertical="top" wrapText="1"/>
    </xf>
    <xf numFmtId="0" fontId="23" fillId="22" borderId="14" xfId="2" applyFont="1" applyFill="1" applyBorder="1" applyAlignment="1">
      <alignment horizontal="center" vertical="center"/>
    </xf>
    <xf numFmtId="0" fontId="24" fillId="22" borderId="43"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14" fontId="26" fillId="6" borderId="0" xfId="2" applyNumberFormat="1" applyFont="1" applyFill="1" applyAlignment="1">
      <alignment horizontal="left" vertical="center"/>
    </xf>
    <xf numFmtId="14" fontId="26" fillId="6" borderId="0" xfId="2" applyNumberFormat="1" applyFont="1" applyFill="1" applyBorder="1" applyAlignment="1">
      <alignment horizontal="left" vertical="center"/>
    </xf>
    <xf numFmtId="0" fontId="26" fillId="0" borderId="0" xfId="2" applyFont="1" applyAlignment="1">
      <alignment horizontal="left" vertical="center"/>
    </xf>
    <xf numFmtId="0" fontId="0" fillId="22" borderId="0" xfId="0" applyFill="1" applyAlignment="1">
      <alignment horizontal="center" vertical="center" wrapText="1"/>
    </xf>
    <xf numFmtId="177" fontId="10" fillId="22" borderId="110"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0" fontId="6" fillId="0" borderId="10" xfId="2" applyBorder="1">
      <alignment vertical="center"/>
    </xf>
    <xf numFmtId="180" fontId="51" fillId="13" borderId="153" xfId="17" applyNumberFormat="1" applyFont="1" applyFill="1" applyBorder="1" applyAlignment="1">
      <alignment horizontal="center" vertical="center"/>
    </xf>
    <xf numFmtId="0" fontId="8" fillId="0" borderId="0" xfId="1" applyAlignment="1" applyProtection="1">
      <alignment vertical="center" wrapText="1"/>
    </xf>
    <xf numFmtId="0" fontId="8" fillId="0" borderId="145" xfId="1" applyFill="1" applyBorder="1" applyAlignment="1" applyProtection="1">
      <alignment vertical="center" wrapText="1"/>
    </xf>
    <xf numFmtId="0" fontId="125" fillId="22" borderId="0" xfId="0" applyFont="1" applyFill="1" applyAlignment="1">
      <alignment vertical="center" wrapText="1"/>
    </xf>
    <xf numFmtId="0" fontId="134" fillId="35" borderId="147" xfId="2" applyFont="1" applyFill="1" applyBorder="1" applyAlignment="1">
      <alignment horizontal="center" vertical="center" wrapText="1"/>
    </xf>
    <xf numFmtId="0" fontId="127" fillId="35" borderId="148" xfId="2" applyFont="1" applyFill="1" applyBorder="1" applyAlignment="1">
      <alignment horizontal="center" vertical="center"/>
    </xf>
    <xf numFmtId="0" fontId="127" fillId="35" borderId="149" xfId="2" applyFont="1" applyFill="1" applyBorder="1" applyAlignment="1">
      <alignment horizontal="center" vertical="center"/>
    </xf>
    <xf numFmtId="0" fontId="0" fillId="38" borderId="0" xfId="0" applyFill="1">
      <alignment vertical="center"/>
    </xf>
    <xf numFmtId="0" fontId="138" fillId="38" borderId="0" xfId="0" applyFont="1" applyFill="1">
      <alignment vertical="center"/>
    </xf>
    <xf numFmtId="0" fontId="139" fillId="38" borderId="0" xfId="0" applyFont="1" applyFill="1">
      <alignment vertical="center"/>
    </xf>
    <xf numFmtId="0" fontId="140" fillId="38" borderId="0" xfId="0" applyFont="1" applyFill="1">
      <alignment vertical="center"/>
    </xf>
    <xf numFmtId="0" fontId="141" fillId="38" borderId="0" xfId="0" applyFont="1" applyFill="1">
      <alignment vertical="center"/>
    </xf>
    <xf numFmtId="0" fontId="78" fillId="38" borderId="0" xfId="0" applyFont="1" applyFill="1">
      <alignment vertical="center"/>
    </xf>
    <xf numFmtId="0" fontId="23" fillId="36" borderId="7" xfId="2" applyFont="1" applyFill="1" applyBorder="1" applyAlignment="1">
      <alignment horizontal="center" vertical="center" wrapText="1"/>
    </xf>
    <xf numFmtId="0" fontId="23" fillId="36" borderId="5" xfId="2" applyFont="1" applyFill="1" applyBorder="1" applyAlignment="1">
      <alignment horizontal="center" vertical="center" wrapText="1"/>
    </xf>
    <xf numFmtId="184" fontId="145" fillId="27" borderId="0" xfId="0" applyNumberFormat="1" applyFont="1" applyFill="1" applyAlignment="1">
      <alignment vertical="center" wrapText="1"/>
    </xf>
    <xf numFmtId="0" fontId="133" fillId="26" borderId="0" xfId="0" applyFont="1" applyFill="1">
      <alignment vertical="center"/>
    </xf>
    <xf numFmtId="180" fontId="51" fillId="13" borderId="159" xfId="17" applyNumberFormat="1" applyFont="1" applyFill="1" applyBorder="1" applyAlignment="1">
      <alignment horizontal="center" vertical="center"/>
    </xf>
    <xf numFmtId="184" fontId="136" fillId="27" borderId="0" xfId="0" applyNumberFormat="1" applyFont="1" applyFill="1" applyAlignment="1">
      <alignment vertical="center" wrapText="1"/>
    </xf>
    <xf numFmtId="177" fontId="145" fillId="27" borderId="0" xfId="0" applyNumberFormat="1" applyFont="1" applyFill="1" applyBorder="1" applyAlignment="1">
      <alignment horizontal="right" vertical="center" wrapText="1"/>
    </xf>
    <xf numFmtId="0" fontId="146" fillId="27" borderId="0" xfId="0" applyFont="1" applyFill="1" applyAlignment="1">
      <alignment vertical="center" wrapText="1"/>
    </xf>
    <xf numFmtId="184" fontId="146" fillId="27" borderId="0" xfId="0" applyNumberFormat="1" applyFont="1" applyFill="1" applyAlignment="1">
      <alignment horizontal="center" vertical="center" wrapText="1"/>
    </xf>
    <xf numFmtId="0" fontId="6" fillId="0" borderId="74" xfId="0" applyFont="1" applyBorder="1">
      <alignment vertical="center"/>
    </xf>
    <xf numFmtId="0" fontId="6" fillId="0" borderId="51" xfId="0" applyFont="1" applyBorder="1">
      <alignment vertical="center"/>
    </xf>
    <xf numFmtId="0" fontId="6" fillId="0" borderId="75" xfId="0" applyFont="1" applyBorder="1">
      <alignment vertical="center"/>
    </xf>
    <xf numFmtId="0" fontId="6" fillId="0" borderId="0" xfId="0" applyFont="1">
      <alignment vertical="center"/>
    </xf>
    <xf numFmtId="0" fontId="115" fillId="0" borderId="75" xfId="0" applyFont="1" applyBorder="1">
      <alignment vertical="center"/>
    </xf>
    <xf numFmtId="0" fontId="115" fillId="0" borderId="0" xfId="0" applyFont="1">
      <alignment vertical="center"/>
    </xf>
    <xf numFmtId="0" fontId="115" fillId="6" borderId="75" xfId="0" applyFont="1" applyFill="1" applyBorder="1">
      <alignment vertical="center"/>
    </xf>
    <xf numFmtId="0" fontId="115" fillId="6" borderId="0" xfId="0" applyFont="1" applyFill="1">
      <alignment vertical="center"/>
    </xf>
    <xf numFmtId="0" fontId="13" fillId="6" borderId="162" xfId="2" applyFont="1" applyFill="1" applyBorder="1" applyAlignment="1">
      <alignment horizontal="center" vertical="center" wrapText="1"/>
    </xf>
    <xf numFmtId="180" fontId="51" fillId="13" borderId="167" xfId="17" applyNumberFormat="1" applyFont="1" applyFill="1" applyBorder="1" applyAlignment="1">
      <alignment horizontal="center" vertical="center"/>
    </xf>
    <xf numFmtId="0" fontId="6" fillId="6" borderId="175" xfId="2" applyFill="1" applyBorder="1">
      <alignment vertical="center"/>
    </xf>
    <xf numFmtId="0" fontId="6" fillId="0" borderId="175" xfId="2" applyBorder="1">
      <alignment vertical="center"/>
    </xf>
    <xf numFmtId="3" fontId="154" fillId="22" borderId="0" xfId="0" applyNumberFormat="1" applyFont="1" applyFill="1" applyAlignment="1">
      <alignment vertical="center" wrapText="1"/>
    </xf>
    <xf numFmtId="0" fontId="120"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xf>
    <xf numFmtId="0" fontId="111" fillId="0" borderId="179" xfId="0" applyFont="1" applyBorder="1" applyAlignment="1">
      <alignment horizontal="left" vertical="top" wrapText="1"/>
    </xf>
    <xf numFmtId="185" fontId="154" fillId="22" borderId="0" xfId="0" applyNumberFormat="1" applyFont="1" applyFill="1" applyAlignment="1">
      <alignment horizontal="right" vertical="center" wrapText="1"/>
    </xf>
    <xf numFmtId="14" fontId="118" fillId="3" borderId="2" xfId="2" applyNumberFormat="1" applyFont="1" applyFill="1" applyBorder="1" applyAlignment="1">
      <alignment horizontal="center" vertical="center" wrapText="1"/>
    </xf>
    <xf numFmtId="0" fontId="10" fillId="0" borderId="63" xfId="2" applyFont="1" applyBorder="1" applyAlignment="1">
      <alignment vertical="center"/>
    </xf>
    <xf numFmtId="0" fontId="6" fillId="0" borderId="0" xfId="2" applyAlignment="1">
      <alignment horizontal="left" vertical="top"/>
    </xf>
    <xf numFmtId="0" fontId="6" fillId="39" borderId="189" xfId="2" applyFill="1" applyBorder="1" applyAlignment="1">
      <alignment horizontal="left" vertical="top"/>
    </xf>
    <xf numFmtId="0" fontId="8" fillId="39" borderId="188" xfId="1" applyFill="1" applyBorder="1" applyAlignment="1" applyProtection="1">
      <alignment horizontal="left" vertical="top"/>
    </xf>
    <xf numFmtId="14" fontId="19" fillId="3" borderId="109" xfId="2" applyNumberFormat="1" applyFont="1" applyFill="1" applyBorder="1" applyAlignment="1">
      <alignment horizontal="center" vertical="center" shrinkToFit="1"/>
    </xf>
    <xf numFmtId="14" fontId="27" fillId="3" borderId="109" xfId="1" applyNumberFormat="1" applyFont="1" applyFill="1" applyBorder="1" applyAlignment="1" applyProtection="1">
      <alignment horizontal="center" vertical="center" wrapText="1" shrinkToFit="1"/>
    </xf>
    <xf numFmtId="0" fontId="8" fillId="0" borderId="117" xfId="1" applyFill="1" applyBorder="1" applyAlignment="1" applyProtection="1">
      <alignment vertical="center" wrapText="1"/>
    </xf>
    <xf numFmtId="0" fontId="21" fillId="24" borderId="3" xfId="2" applyFont="1" applyFill="1" applyBorder="1" applyAlignment="1">
      <alignment vertical="center"/>
    </xf>
    <xf numFmtId="177" fontId="40" fillId="22" borderId="13" xfId="2" applyNumberFormat="1" applyFont="1" applyFill="1" applyBorder="1" applyAlignment="1">
      <alignment horizontal="center" vertical="center" shrinkToFit="1"/>
    </xf>
    <xf numFmtId="0" fontId="104" fillId="0" borderId="0" xfId="17" applyFont="1" applyAlignment="1">
      <alignment horizontal="left" vertical="center"/>
    </xf>
    <xf numFmtId="0" fontId="8" fillId="0" borderId="177" xfId="1" applyFill="1" applyBorder="1" applyAlignment="1" applyProtection="1">
      <alignment vertical="center"/>
    </xf>
    <xf numFmtId="0" fontId="106" fillId="27" borderId="0" xfId="0" applyFont="1" applyFill="1" applyAlignment="1">
      <alignment horizontal="left" vertical="top" wrapText="1"/>
    </xf>
    <xf numFmtId="0" fontId="72" fillId="27" borderId="0" xfId="0" applyFont="1" applyFill="1" applyAlignment="1">
      <alignment vertical="top" wrapText="1"/>
    </xf>
    <xf numFmtId="0" fontId="74" fillId="27" borderId="0" xfId="0" applyFont="1" applyFill="1" applyAlignment="1">
      <alignment horizontal="lef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21" fillId="3" borderId="12" xfId="1" applyFont="1" applyFill="1" applyBorder="1" applyAlignment="1" applyProtection="1">
      <alignment horizontal="center" vertical="center" wrapText="1"/>
    </xf>
    <xf numFmtId="0" fontId="6" fillId="0" borderId="0" xfId="2" applyFont="1" applyFill="1" applyBorder="1" applyAlignment="1">
      <alignment horizontal="center" vertical="center"/>
    </xf>
    <xf numFmtId="185" fontId="158" fillId="22" borderId="0" xfId="0" applyNumberFormat="1" applyFont="1" applyFill="1" applyAlignment="1">
      <alignment horizontal="right" vertical="center"/>
    </xf>
    <xf numFmtId="0" fontId="154" fillId="0" borderId="0" xfId="0" applyFont="1" applyAlignment="1">
      <alignment vertical="center" wrapText="1"/>
    </xf>
    <xf numFmtId="185" fontId="158" fillId="0" borderId="0" xfId="0" applyNumberFormat="1" applyFont="1" applyAlignment="1">
      <alignment horizontal="right" vertical="center"/>
    </xf>
    <xf numFmtId="184" fontId="146" fillId="27" borderId="0" xfId="0" applyNumberFormat="1" applyFont="1" applyFill="1" applyBorder="1" applyAlignment="1">
      <alignment horizontal="center" vertical="center" wrapText="1"/>
    </xf>
    <xf numFmtId="184" fontId="146" fillId="27" borderId="0" xfId="0" applyNumberFormat="1" applyFont="1" applyFill="1" applyAlignment="1">
      <alignment vertical="center" wrapText="1"/>
    </xf>
    <xf numFmtId="0" fontId="158" fillId="22" borderId="0" xfId="0" applyFont="1" applyFill="1" applyAlignment="1">
      <alignment horizontal="center" vertical="center" wrapText="1"/>
    </xf>
    <xf numFmtId="0" fontId="145" fillId="27" borderId="0" xfId="0" applyFont="1" applyFill="1" applyAlignment="1">
      <alignment horizontal="left" vertical="center" wrapText="1"/>
    </xf>
    <xf numFmtId="177" fontId="145" fillId="27" borderId="0" xfId="0" applyNumberFormat="1" applyFont="1" applyFill="1" applyAlignment="1">
      <alignment horizontal="right" vertical="center" wrapText="1"/>
    </xf>
    <xf numFmtId="0" fontId="167" fillId="22" borderId="0" xfId="0" applyFont="1" applyFill="1">
      <alignment vertical="center"/>
    </xf>
    <xf numFmtId="0" fontId="167" fillId="22" borderId="0" xfId="0" applyFont="1" applyFill="1" applyBorder="1">
      <alignment vertical="center"/>
    </xf>
    <xf numFmtId="0" fontId="168" fillId="22" borderId="0" xfId="0" applyFont="1" applyFill="1">
      <alignment vertical="center"/>
    </xf>
    <xf numFmtId="0" fontId="33" fillId="0" borderId="34" xfId="1" applyFont="1" applyBorder="1" applyAlignment="1" applyProtection="1">
      <alignment horizontal="left" vertical="top" wrapText="1"/>
    </xf>
    <xf numFmtId="0" fontId="33" fillId="0" borderId="193" xfId="1" applyFont="1" applyBorder="1" applyAlignment="1" applyProtection="1">
      <alignment horizontal="left" vertical="top" wrapText="1"/>
    </xf>
    <xf numFmtId="0" fontId="105" fillId="0" borderId="176" xfId="0" applyFont="1" applyBorder="1" applyAlignment="1">
      <alignment horizontal="center" vertical="center" wrapText="1"/>
    </xf>
    <xf numFmtId="0" fontId="170" fillId="2" borderId="70" xfId="2" applyFont="1" applyFill="1" applyBorder="1" applyAlignment="1">
      <alignment vertical="top" wrapText="1"/>
    </xf>
    <xf numFmtId="0" fontId="118" fillId="24" borderId="47" xfId="2" applyFont="1" applyFill="1" applyBorder="1" applyAlignment="1">
      <alignment horizontal="center" vertical="center"/>
    </xf>
    <xf numFmtId="0" fontId="118" fillId="24" borderId="12" xfId="2" applyFont="1" applyFill="1" applyBorder="1" applyAlignment="1">
      <alignment horizontal="center" vertical="center" wrapText="1"/>
    </xf>
    <xf numFmtId="0" fontId="118" fillId="24" borderId="45" xfId="2" applyFont="1" applyFill="1" applyBorder="1" applyAlignment="1">
      <alignment horizontal="center" vertical="center"/>
    </xf>
    <xf numFmtId="0" fontId="166" fillId="40" borderId="194" xfId="0" applyFont="1" applyFill="1" applyBorder="1" applyAlignment="1">
      <alignment horizontal="left" vertical="center" wrapText="1"/>
    </xf>
    <xf numFmtId="0" fontId="169" fillId="22" borderId="195" xfId="0" applyFont="1" applyFill="1" applyBorder="1" applyAlignment="1">
      <alignment horizontal="right" vertical="center" wrapText="1"/>
    </xf>
    <xf numFmtId="0" fontId="108" fillId="35" borderId="148" xfId="2" applyFont="1" applyFill="1" applyBorder="1" applyAlignment="1">
      <alignment horizontal="left" vertical="center"/>
    </xf>
    <xf numFmtId="0" fontId="118" fillId="3" borderId="3" xfId="2" applyFont="1" applyFill="1" applyBorder="1" applyAlignment="1">
      <alignment horizontal="center" vertical="center" shrinkToFit="1"/>
    </xf>
    <xf numFmtId="3" fontId="171"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172" fillId="22" borderId="195" xfId="0" applyFont="1" applyFill="1" applyBorder="1" applyAlignment="1">
      <alignment horizontal="right" vertical="center" wrapText="1"/>
    </xf>
    <xf numFmtId="3" fontId="173" fillId="22" borderId="0" xfId="0" applyNumberFormat="1" applyFont="1" applyFill="1" applyBorder="1" applyAlignment="1">
      <alignment horizontal="right" vertical="center" wrapText="1"/>
    </xf>
    <xf numFmtId="0" fontId="174" fillId="26" borderId="0" xfId="0" applyFont="1" applyFill="1" applyAlignment="1">
      <alignment horizontal="center" vertical="center" wrapText="1"/>
    </xf>
    <xf numFmtId="0" fontId="175" fillId="26" borderId="116" xfId="0" applyFont="1" applyFill="1" applyBorder="1" applyAlignment="1">
      <alignment horizontal="center" vertical="center" wrapText="1"/>
    </xf>
    <xf numFmtId="0" fontId="8" fillId="0" borderId="0" xfId="1" applyFill="1" applyBorder="1" applyAlignment="1" applyProtection="1">
      <alignment vertical="center" wrapText="1"/>
    </xf>
    <xf numFmtId="14" fontId="13" fillId="22" borderId="142" xfId="2" applyNumberFormat="1" applyFont="1" applyFill="1" applyBorder="1" applyAlignment="1">
      <alignment horizontal="center" vertical="center"/>
    </xf>
    <xf numFmtId="14" fontId="13" fillId="22" borderId="143"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6" fillId="22" borderId="141" xfId="2" applyFont="1" applyFill="1" applyBorder="1" applyAlignment="1">
      <alignment horizontal="center" vertical="center" wrapText="1"/>
    </xf>
    <xf numFmtId="0" fontId="117" fillId="22" borderId="142" xfId="2" applyFont="1" applyFill="1" applyBorder="1" applyAlignment="1">
      <alignment horizontal="left" vertical="center"/>
    </xf>
    <xf numFmtId="184" fontId="77" fillId="22" borderId="0" xfId="0" applyNumberFormat="1" applyFont="1" applyFill="1" applyAlignment="1">
      <alignment horizontal="center" vertical="center"/>
    </xf>
    <xf numFmtId="0" fontId="128" fillId="24" borderId="196" xfId="0" applyFont="1" applyFill="1" applyBorder="1" applyAlignment="1">
      <alignment horizontal="center" vertical="center" wrapText="1"/>
    </xf>
    <xf numFmtId="0" fontId="18" fillId="24" borderId="202" xfId="2" applyFont="1" applyFill="1" applyBorder="1" applyAlignment="1">
      <alignment horizontal="center" vertical="center" wrapText="1"/>
    </xf>
    <xf numFmtId="0" fontId="21" fillId="0" borderId="204" xfId="1" applyFont="1" applyFill="1" applyBorder="1" applyAlignment="1" applyProtection="1">
      <alignment vertical="top" wrapText="1"/>
    </xf>
    <xf numFmtId="0" fontId="8" fillId="0" borderId="205" xfId="1" applyFill="1" applyBorder="1" applyAlignment="1" applyProtection="1">
      <alignment vertical="center" wrapText="1"/>
    </xf>
    <xf numFmtId="0" fontId="18" fillId="24" borderId="206" xfId="2" applyFont="1" applyFill="1" applyBorder="1" applyAlignment="1">
      <alignment horizontal="center" vertical="center" wrapText="1"/>
    </xf>
    <xf numFmtId="0" fontId="21" fillId="0" borderId="194" xfId="1" applyFont="1" applyBorder="1" applyAlignment="1" applyProtection="1">
      <alignment horizontal="left" vertical="top" wrapText="1"/>
    </xf>
    <xf numFmtId="0" fontId="18" fillId="24" borderId="206" xfId="1" applyFont="1" applyFill="1" applyBorder="1" applyAlignment="1" applyProtection="1">
      <alignment horizontal="center" vertical="center" wrapText="1"/>
    </xf>
    <xf numFmtId="0" fontId="21" fillId="0" borderId="204" xfId="2" applyFont="1" applyFill="1" applyBorder="1" applyAlignment="1">
      <alignment vertical="top" wrapText="1"/>
    </xf>
    <xf numFmtId="0" fontId="8" fillId="0" borderId="207" xfId="1" applyBorder="1" applyAlignment="1" applyProtection="1">
      <alignment vertical="center" wrapText="1"/>
    </xf>
    <xf numFmtId="0" fontId="114" fillId="24" borderId="209" xfId="0" applyFont="1" applyFill="1" applyBorder="1" applyAlignment="1">
      <alignment horizontal="center" vertical="center" wrapText="1"/>
    </xf>
    <xf numFmtId="0" fontId="111" fillId="0" borderId="194" xfId="0" applyFont="1" applyBorder="1" applyAlignment="1">
      <alignment horizontal="left" vertical="top" wrapText="1"/>
    </xf>
    <xf numFmtId="0" fontId="28" fillId="24" borderId="210" xfId="0" applyFont="1" applyFill="1" applyBorder="1" applyAlignment="1">
      <alignment horizontal="center" vertical="center" wrapText="1"/>
    </xf>
    <xf numFmtId="0" fontId="21" fillId="0" borderId="194" xfId="0" applyFont="1" applyBorder="1" applyAlignment="1">
      <alignment horizontal="left" vertical="top" wrapText="1"/>
    </xf>
    <xf numFmtId="0" fontId="21" fillId="0" borderId="0" xfId="1" applyFont="1" applyAlignment="1" applyProtection="1">
      <alignment horizontal="left" vertical="top" wrapText="1"/>
    </xf>
    <xf numFmtId="3" fontId="156" fillId="22" borderId="0" xfId="0" applyNumberFormat="1" applyFont="1" applyFill="1">
      <alignment vertical="center"/>
    </xf>
    <xf numFmtId="0" fontId="164" fillId="22" borderId="0" xfId="0" applyFont="1" applyFill="1">
      <alignment vertical="center"/>
    </xf>
    <xf numFmtId="0" fontId="160" fillId="22" borderId="0" xfId="0" applyFont="1" applyFill="1" applyAlignment="1">
      <alignment vertical="center" wrapText="1"/>
    </xf>
    <xf numFmtId="0" fontId="154" fillId="22" borderId="0" xfId="0" applyFont="1" applyFill="1" applyAlignment="1">
      <alignment vertical="center" wrapText="1"/>
    </xf>
    <xf numFmtId="0" fontId="158" fillId="22" borderId="0" xfId="0" applyFont="1" applyFill="1">
      <alignment vertical="center"/>
    </xf>
    <xf numFmtId="0" fontId="158" fillId="0" borderId="0" xfId="0" applyFont="1">
      <alignment vertical="center"/>
    </xf>
    <xf numFmtId="3" fontId="176" fillId="0" borderId="0" xfId="0" applyNumberFormat="1" applyFont="1">
      <alignment vertical="center"/>
    </xf>
    <xf numFmtId="0" fontId="150" fillId="27" borderId="0" xfId="0" applyFont="1" applyFill="1" applyBorder="1" applyAlignment="1">
      <alignment horizontal="left" vertical="center" wrapText="1"/>
    </xf>
    <xf numFmtId="186" fontId="151" fillId="27" borderId="0" xfId="0" applyNumberFormat="1" applyFont="1" applyFill="1" applyBorder="1" applyAlignment="1">
      <alignment horizontal="right" vertical="center" wrapText="1"/>
    </xf>
    <xf numFmtId="3" fontId="145" fillId="27" borderId="0" xfId="0" applyNumberFormat="1" applyFont="1" applyFill="1" applyBorder="1" applyAlignment="1">
      <alignment vertical="center" wrapText="1"/>
    </xf>
    <xf numFmtId="3" fontId="145" fillId="43" borderId="0" xfId="0" applyNumberFormat="1" applyFont="1" applyFill="1" applyBorder="1" applyAlignment="1">
      <alignment horizontal="right" vertical="center" wrapText="1"/>
    </xf>
    <xf numFmtId="184" fontId="145" fillId="43" borderId="0" xfId="0" applyNumberFormat="1" applyFont="1" applyFill="1" applyAlignment="1">
      <alignment vertical="center" wrapText="1"/>
    </xf>
    <xf numFmtId="184" fontId="137" fillId="43" borderId="0" xfId="0" applyNumberFormat="1" applyFont="1" applyFill="1" applyBorder="1" applyAlignment="1">
      <alignment horizontal="center" vertical="center" wrapText="1"/>
    </xf>
    <xf numFmtId="184" fontId="137" fillId="43" borderId="0" xfId="0" applyNumberFormat="1" applyFont="1" applyFill="1" applyAlignment="1">
      <alignment vertical="center" wrapText="1"/>
    </xf>
    <xf numFmtId="0" fontId="178" fillId="26" borderId="0" xfId="0" applyFont="1" applyFill="1" applyAlignment="1">
      <alignment horizontal="center" vertical="center" wrapText="1"/>
    </xf>
    <xf numFmtId="0" fontId="112" fillId="0" borderId="32" xfId="2" applyFont="1" applyBorder="1" applyAlignment="1">
      <alignment vertical="center" shrinkToFit="1"/>
    </xf>
    <xf numFmtId="0" fontId="112" fillId="0" borderId="106" xfId="2" applyFont="1" applyBorder="1" applyAlignment="1">
      <alignment vertical="center" shrinkToFit="1"/>
    </xf>
    <xf numFmtId="0" fontId="179" fillId="26" borderId="105" xfId="2" applyFont="1" applyFill="1" applyBorder="1" applyAlignment="1">
      <alignment horizontal="center" vertical="center" wrapText="1" shrinkToFit="1"/>
    </xf>
    <xf numFmtId="0" fontId="180" fillId="0" borderId="0" xfId="0" applyFont="1" applyAlignment="1">
      <alignment vertical="center" wrapText="1"/>
    </xf>
    <xf numFmtId="0" fontId="181" fillId="0" borderId="0" xfId="0" applyFont="1" applyAlignment="1">
      <alignment vertical="center" wrapText="1"/>
    </xf>
    <xf numFmtId="0" fontId="145" fillId="27" borderId="0" xfId="0" applyFont="1" applyFill="1" applyAlignment="1">
      <alignment horizontal="left" vertical="center" shrinkToFit="1"/>
    </xf>
    <xf numFmtId="3" fontId="151" fillId="27" borderId="0" xfId="0" applyNumberFormat="1" applyFont="1" applyFill="1">
      <alignment vertical="center"/>
    </xf>
    <xf numFmtId="0" fontId="163" fillId="22" borderId="0" xfId="0" applyFont="1" applyFill="1" applyAlignment="1">
      <alignment vertical="top" wrapText="1"/>
    </xf>
    <xf numFmtId="0" fontId="146" fillId="27" borderId="0" xfId="0" applyFont="1" applyFill="1" applyBorder="1" applyAlignment="1">
      <alignment horizontal="left" vertical="center" shrinkToFit="1"/>
    </xf>
    <xf numFmtId="184" fontId="145" fillId="27" borderId="0" xfId="0" applyNumberFormat="1" applyFont="1" applyFill="1" applyBorder="1" applyAlignment="1">
      <alignment horizontal="center" vertical="center" wrapText="1"/>
    </xf>
    <xf numFmtId="0" fontId="145" fillId="43" borderId="0" xfId="0" applyFont="1" applyFill="1" applyBorder="1" applyAlignment="1">
      <alignment horizontal="left" vertical="center" wrapText="1"/>
    </xf>
    <xf numFmtId="0" fontId="145" fillId="27" borderId="0" xfId="0" applyFont="1" applyFill="1" applyBorder="1" applyAlignment="1">
      <alignment horizontal="left" vertical="center" wrapText="1"/>
    </xf>
    <xf numFmtId="3" fontId="145" fillId="27" borderId="0" xfId="0" applyNumberFormat="1" applyFont="1" applyFill="1" applyBorder="1" applyAlignment="1">
      <alignment horizontal="right" vertical="center" wrapText="1"/>
    </xf>
    <xf numFmtId="177" fontId="146" fillId="27" borderId="0" xfId="0" applyNumberFormat="1" applyFont="1" applyFill="1" applyBorder="1" applyAlignment="1">
      <alignment horizontal="right" vertical="center" wrapText="1"/>
    </xf>
    <xf numFmtId="0" fontId="172" fillId="22" borderId="0" xfId="0" applyFont="1" applyFill="1" applyBorder="1" applyAlignment="1">
      <alignment horizontal="right" vertical="center" wrapText="1"/>
    </xf>
    <xf numFmtId="0" fontId="0" fillId="22" borderId="0" xfId="0" applyFill="1" applyAlignment="1">
      <alignment horizontal="left" vertical="top"/>
    </xf>
    <xf numFmtId="0" fontId="117" fillId="22" borderId="216" xfId="2" applyFont="1" applyFill="1" applyBorder="1" applyAlignment="1">
      <alignment horizontal="center" vertical="center"/>
    </xf>
    <xf numFmtId="14" fontId="13" fillId="22" borderId="216" xfId="2" applyNumberFormat="1" applyFont="1" applyFill="1" applyBorder="1" applyAlignment="1">
      <alignment horizontal="center" vertical="center"/>
    </xf>
    <xf numFmtId="14" fontId="13" fillId="22" borderId="217" xfId="2" applyNumberFormat="1" applyFont="1" applyFill="1" applyBorder="1" applyAlignment="1">
      <alignment horizontal="center" vertical="center"/>
    </xf>
    <xf numFmtId="0" fontId="13" fillId="22" borderId="215" xfId="2" applyFont="1" applyFill="1" applyBorder="1" applyAlignment="1">
      <alignment horizontal="center" vertical="center" wrapText="1"/>
    </xf>
    <xf numFmtId="0" fontId="13" fillId="22" borderId="216" xfId="2" applyFont="1" applyFill="1" applyBorder="1" applyAlignment="1">
      <alignment horizontal="left" vertical="center"/>
    </xf>
    <xf numFmtId="0" fontId="27" fillId="0" borderId="102" xfId="1" applyFont="1" applyBorder="1" applyAlignment="1" applyProtection="1">
      <alignment vertical="top" wrapText="1"/>
    </xf>
    <xf numFmtId="0" fontId="27" fillId="0" borderId="103" xfId="2" applyFont="1" applyBorder="1" applyAlignment="1">
      <alignment vertical="top" wrapText="1"/>
    </xf>
    <xf numFmtId="0" fontId="27" fillId="0" borderId="104" xfId="2" applyFont="1" applyBorder="1" applyAlignment="1">
      <alignment vertical="top" wrapText="1"/>
    </xf>
    <xf numFmtId="0" fontId="77" fillId="0" borderId="0" xfId="0" applyFont="1">
      <alignment vertical="center"/>
    </xf>
    <xf numFmtId="186" fontId="77" fillId="22" borderId="0" xfId="0" applyNumberFormat="1" applyFont="1" applyFill="1">
      <alignment vertical="center"/>
    </xf>
    <xf numFmtId="186" fontId="77" fillId="22" borderId="0" xfId="0" applyNumberFormat="1" applyFont="1" applyFill="1" applyAlignment="1">
      <alignment horizontal="center" vertical="center"/>
    </xf>
    <xf numFmtId="0" fontId="18" fillId="26" borderId="198" xfId="2" applyFont="1" applyFill="1" applyBorder="1" applyAlignment="1">
      <alignment horizontal="center" vertical="center" wrapText="1"/>
    </xf>
    <xf numFmtId="0" fontId="111" fillId="26" borderId="199" xfId="2" applyFont="1" applyFill="1" applyBorder="1" applyAlignment="1">
      <alignment horizontal="center" vertical="center"/>
    </xf>
    <xf numFmtId="0" fontId="111" fillId="26" borderId="200" xfId="2" applyFont="1" applyFill="1" applyBorder="1" applyAlignment="1">
      <alignment horizontal="center" vertical="center"/>
    </xf>
    <xf numFmtId="14" fontId="21" fillId="26" borderId="201" xfId="2" applyNumberFormat="1" applyFont="1" applyFill="1" applyBorder="1" applyAlignment="1">
      <alignment horizontal="center" vertical="center"/>
    </xf>
    <xf numFmtId="3" fontId="151" fillId="27" borderId="0" xfId="0" applyNumberFormat="1" applyFont="1" applyFill="1" applyBorder="1" applyAlignment="1">
      <alignment vertical="center"/>
    </xf>
    <xf numFmtId="0" fontId="177" fillId="27" borderId="0" xfId="0" applyFont="1" applyFill="1" applyBorder="1" applyAlignment="1">
      <alignment horizontal="left" vertical="center" shrinkToFit="1"/>
    </xf>
    <xf numFmtId="0" fontId="183" fillId="27" borderId="0" xfId="0" applyFont="1" applyFill="1" applyBorder="1" applyAlignment="1">
      <alignment horizontal="left" vertical="center"/>
    </xf>
    <xf numFmtId="0" fontId="186" fillId="22" borderId="10" xfId="0" applyFont="1" applyFill="1" applyBorder="1" applyAlignment="1">
      <alignment horizontal="center" vertical="center" wrapText="1"/>
    </xf>
    <xf numFmtId="177" fontId="187" fillId="22" borderId="10" xfId="2" applyNumberFormat="1" applyFont="1" applyFill="1" applyBorder="1" applyAlignment="1">
      <alignment horizontal="center" vertical="center" shrinkToFit="1"/>
    </xf>
    <xf numFmtId="0" fontId="135" fillId="35" borderId="148" xfId="2" applyFont="1" applyFill="1" applyBorder="1" applyAlignment="1">
      <alignment horizontal="center" vertical="center" wrapText="1"/>
    </xf>
    <xf numFmtId="184" fontId="146" fillId="43" borderId="0" xfId="0" applyNumberFormat="1" applyFont="1" applyFill="1" applyBorder="1" applyAlignment="1">
      <alignment horizontal="center" vertical="center" wrapText="1"/>
    </xf>
    <xf numFmtId="0" fontId="145" fillId="27" borderId="0" xfId="0" applyFont="1" applyFill="1" applyBorder="1" applyAlignment="1">
      <alignment horizontal="left" vertical="center"/>
    </xf>
    <xf numFmtId="0" fontId="105" fillId="0" borderId="218" xfId="0" applyFont="1" applyBorder="1" applyAlignment="1">
      <alignment horizontal="center" vertical="center" wrapText="1"/>
    </xf>
    <xf numFmtId="0" fontId="6" fillId="0" borderId="0" xfId="2" applyAlignment="1">
      <alignment horizontal="left" vertical="center"/>
    </xf>
    <xf numFmtId="0" fontId="6" fillId="0" borderId="0" xfId="2">
      <alignment vertical="center"/>
    </xf>
    <xf numFmtId="0" fontId="8" fillId="0" borderId="222" xfId="1" applyBorder="1" applyAlignment="1" applyProtection="1">
      <alignment vertical="center" wrapText="1"/>
    </xf>
    <xf numFmtId="0" fontId="8" fillId="0" borderId="223" xfId="1" applyBorder="1" applyAlignment="1" applyProtection="1">
      <alignment vertical="center"/>
    </xf>
    <xf numFmtId="0" fontId="8" fillId="0" borderId="224" xfId="1" applyBorder="1" applyAlignment="1" applyProtection="1">
      <alignment vertical="center" wrapText="1"/>
    </xf>
    <xf numFmtId="3" fontId="151" fillId="27" borderId="0" xfId="0" applyNumberFormat="1" applyFont="1" applyFill="1" applyAlignment="1">
      <alignment vertical="center" wrapText="1"/>
    </xf>
    <xf numFmtId="177" fontId="184" fillId="27" borderId="0" xfId="0" applyNumberFormat="1" applyFont="1" applyFill="1" applyBorder="1">
      <alignment vertical="center"/>
    </xf>
    <xf numFmtId="3" fontId="188" fillId="27" borderId="0" xfId="0" applyNumberFormat="1" applyFont="1" applyFill="1" applyAlignment="1">
      <alignment vertical="center" wrapText="1"/>
    </xf>
    <xf numFmtId="0" fontId="116" fillId="22" borderId="216" xfId="2" applyFont="1" applyFill="1" applyBorder="1" applyAlignment="1">
      <alignment horizontal="center" vertical="center"/>
    </xf>
    <xf numFmtId="177" fontId="23" fillId="24" borderId="10" xfId="2" applyNumberFormat="1" applyFont="1" applyFill="1" applyBorder="1" applyAlignment="1">
      <alignment horizontal="center" vertical="center" shrinkToFit="1"/>
    </xf>
    <xf numFmtId="0" fontId="173" fillId="46" borderId="225" xfId="0" applyFont="1" applyFill="1" applyBorder="1" applyAlignment="1">
      <alignment horizontal="right" vertical="center" wrapText="1"/>
    </xf>
    <xf numFmtId="0" fontId="190" fillId="0" borderId="0" xfId="0" applyFont="1" applyAlignment="1">
      <alignment vertical="top" wrapText="1"/>
    </xf>
    <xf numFmtId="56" fontId="8" fillId="0" borderId="222" xfId="1" applyNumberFormat="1" applyBorder="1" applyAlignment="1" applyProtection="1">
      <alignment vertical="center" wrapText="1"/>
    </xf>
    <xf numFmtId="0" fontId="191" fillId="47" borderId="0" xfId="0" applyFont="1" applyFill="1" applyAlignment="1">
      <alignment vertical="top" wrapText="1"/>
    </xf>
    <xf numFmtId="0" fontId="0" fillId="47" borderId="0" xfId="0" applyFill="1">
      <alignment vertical="center"/>
    </xf>
    <xf numFmtId="0" fontId="194" fillId="47" borderId="0" xfId="0" applyFont="1" applyFill="1" applyAlignment="1">
      <alignment vertical="center" wrapText="1"/>
    </xf>
    <xf numFmtId="0" fontId="0" fillId="47" borderId="0" xfId="0" applyFill="1" applyAlignment="1">
      <alignment vertical="top" wrapText="1"/>
    </xf>
    <xf numFmtId="0" fontId="77" fillId="47" borderId="0" xfId="0" applyFont="1" applyFill="1" applyAlignment="1">
      <alignment vertical="top" wrapText="1"/>
    </xf>
    <xf numFmtId="0" fontId="195" fillId="47" borderId="0" xfId="0" applyFont="1" applyFill="1" applyAlignment="1">
      <alignment vertical="center" wrapText="1"/>
    </xf>
    <xf numFmtId="0" fontId="196" fillId="47" borderId="0" xfId="0" applyFont="1" applyFill="1" applyAlignment="1">
      <alignment vertical="center" wrapText="1"/>
    </xf>
    <xf numFmtId="0" fontId="197" fillId="47" borderId="0" xfId="0" applyFont="1" applyFill="1" applyAlignment="1">
      <alignment vertical="center" wrapText="1"/>
    </xf>
    <xf numFmtId="0" fontId="77" fillId="0" borderId="0" xfId="0" applyFont="1" applyAlignment="1">
      <alignment vertical="top" wrapText="1"/>
    </xf>
    <xf numFmtId="184" fontId="173" fillId="22" borderId="225" xfId="0" applyNumberFormat="1" applyFont="1" applyFill="1" applyBorder="1" applyAlignment="1">
      <alignment horizontal="center" vertical="center" wrapText="1"/>
    </xf>
    <xf numFmtId="0" fontId="198" fillId="2" borderId="49" xfId="1" applyFont="1" applyFill="1" applyBorder="1" applyAlignment="1" applyProtection="1">
      <alignment horizontal="center" vertical="center" wrapText="1"/>
    </xf>
    <xf numFmtId="0" fontId="199" fillId="6" borderId="75" xfId="0" applyFont="1" applyFill="1" applyBorder="1">
      <alignment vertical="center"/>
    </xf>
    <xf numFmtId="0" fontId="199" fillId="6" borderId="0" xfId="0" applyFont="1" applyFill="1" applyAlignment="1">
      <alignment horizontal="left" vertical="center"/>
    </xf>
    <xf numFmtId="0" fontId="199" fillId="6" borderId="0" xfId="0" applyFont="1" applyFill="1">
      <alignment vertical="center"/>
    </xf>
    <xf numFmtId="176" fontId="199" fillId="6" borderId="0" xfId="0" applyNumberFormat="1" applyFont="1" applyFill="1" applyAlignment="1">
      <alignment horizontal="left" vertical="center"/>
    </xf>
    <xf numFmtId="183" fontId="199" fillId="6" borderId="0" xfId="0" applyNumberFormat="1" applyFont="1" applyFill="1" applyAlignment="1">
      <alignment horizontal="center" vertical="center"/>
    </xf>
    <xf numFmtId="0" fontId="199" fillId="6" borderId="75" xfId="0" applyFont="1" applyFill="1" applyBorder="1" applyAlignment="1">
      <alignment vertical="top"/>
    </xf>
    <xf numFmtId="0" fontId="199" fillId="6" borderId="0" xfId="0" applyFont="1" applyFill="1" applyAlignment="1">
      <alignment vertical="top"/>
    </xf>
    <xf numFmtId="14" fontId="199" fillId="6" borderId="0" xfId="0" applyNumberFormat="1" applyFont="1" applyFill="1" applyAlignment="1">
      <alignment horizontal="left" vertical="center"/>
    </xf>
    <xf numFmtId="14" fontId="199" fillId="0" borderId="0" xfId="0" applyNumberFormat="1" applyFont="1">
      <alignment vertical="center"/>
    </xf>
    <xf numFmtId="0" fontId="200" fillId="0" borderId="0" xfId="0" applyFont="1">
      <alignment vertical="center"/>
    </xf>
    <xf numFmtId="3" fontId="173" fillId="40" borderId="225" xfId="0" applyNumberFormat="1" applyFont="1" applyFill="1" applyBorder="1" applyAlignment="1">
      <alignment horizontal="right" vertical="center" wrapText="1"/>
    </xf>
    <xf numFmtId="184" fontId="201" fillId="27" borderId="0" xfId="0" applyNumberFormat="1" applyFont="1" applyFill="1" applyAlignment="1">
      <alignment horizontal="center" vertical="center" wrapText="1"/>
    </xf>
    <xf numFmtId="0" fontId="168" fillId="22" borderId="226" xfId="0" applyFont="1" applyFill="1" applyBorder="1">
      <alignment vertical="center"/>
    </xf>
    <xf numFmtId="0" fontId="168" fillId="22" borderId="227" xfId="0" applyFont="1" applyFill="1" applyBorder="1" applyAlignment="1">
      <alignment horizontal="center" vertical="center"/>
    </xf>
    <xf numFmtId="184" fontId="168" fillId="22" borderId="227" xfId="0" applyNumberFormat="1" applyFont="1" applyFill="1" applyBorder="1" applyAlignment="1">
      <alignment horizontal="center" vertical="center"/>
    </xf>
    <xf numFmtId="186" fontId="168" fillId="22" borderId="227" xfId="0" applyNumberFormat="1" applyFont="1" applyFill="1" applyBorder="1" applyAlignment="1">
      <alignment horizontal="center" vertical="center"/>
    </xf>
    <xf numFmtId="184" fontId="168" fillId="22" borderId="228" xfId="0" applyNumberFormat="1" applyFont="1" applyFill="1" applyBorder="1" applyAlignment="1">
      <alignment horizontal="center" vertical="center"/>
    </xf>
    <xf numFmtId="0" fontId="173" fillId="41" borderId="229" xfId="0" applyFont="1" applyFill="1" applyBorder="1" applyAlignment="1">
      <alignment horizontal="left" vertical="center" wrapText="1"/>
    </xf>
    <xf numFmtId="184" fontId="173" fillId="22" borderId="230" xfId="0" applyNumberFormat="1" applyFont="1" applyFill="1" applyBorder="1" applyAlignment="1">
      <alignment horizontal="center" vertical="center" wrapText="1"/>
    </xf>
    <xf numFmtId="0" fontId="168" fillId="44" borderId="229" xfId="0" applyFont="1" applyFill="1" applyBorder="1">
      <alignment vertical="center"/>
    </xf>
    <xf numFmtId="184" fontId="173" fillId="44" borderId="225" xfId="0" applyNumberFormat="1" applyFont="1" applyFill="1" applyBorder="1" applyAlignment="1">
      <alignment horizontal="center" vertical="center" wrapText="1"/>
    </xf>
    <xf numFmtId="184" fontId="173" fillId="44" borderId="230" xfId="0" applyNumberFormat="1" applyFont="1" applyFill="1" applyBorder="1" applyAlignment="1">
      <alignment horizontal="center" vertical="center" wrapText="1"/>
    </xf>
    <xf numFmtId="180" fontId="51" fillId="13" borderId="231" xfId="17" applyNumberFormat="1" applyFont="1" applyFill="1" applyBorder="1" applyAlignment="1">
      <alignment horizontal="center" vertical="center"/>
    </xf>
    <xf numFmtId="0" fontId="8" fillId="0" borderId="235" xfId="1" applyBorder="1" applyAlignment="1" applyProtection="1">
      <alignment vertical="center"/>
    </xf>
    <xf numFmtId="3" fontId="145" fillId="27" borderId="0" xfId="0" applyNumberFormat="1" applyFont="1" applyFill="1">
      <alignment vertical="center"/>
    </xf>
    <xf numFmtId="0" fontId="159" fillId="47" borderId="0" xfId="1" applyFont="1" applyFill="1" applyAlignment="1" applyProtection="1">
      <alignment vertical="center"/>
    </xf>
    <xf numFmtId="0" fontId="199" fillId="6" borderId="0" xfId="0" applyFont="1" applyFill="1" applyAlignment="1">
      <alignment horizontal="left" vertical="center"/>
    </xf>
    <xf numFmtId="3" fontId="171" fillId="43" borderId="0" xfId="0" applyNumberFormat="1" applyFont="1" applyFill="1" applyBorder="1" applyAlignment="1">
      <alignment horizontal="right" vertical="center"/>
    </xf>
    <xf numFmtId="0" fontId="8" fillId="0" borderId="146" xfId="1" applyFill="1" applyBorder="1" applyAlignment="1" applyProtection="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8" fillId="39" borderId="153" xfId="1" applyFill="1" applyBorder="1" applyAlignment="1" applyProtection="1">
      <alignment horizontal="left" vertical="top"/>
    </xf>
    <xf numFmtId="0" fontId="6" fillId="39" borderId="187" xfId="2" applyFill="1" applyBorder="1" applyAlignment="1">
      <alignment horizontal="left" vertical="top"/>
    </xf>
    <xf numFmtId="0" fontId="38" fillId="0" borderId="0" xfId="17" applyFont="1">
      <alignment vertical="center"/>
    </xf>
    <xf numFmtId="0" fontId="95"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3"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3"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6" xfId="17" applyFont="1" applyBorder="1">
      <alignment vertical="center"/>
    </xf>
    <xf numFmtId="0" fontId="51" fillId="0" borderId="56" xfId="17" applyFont="1" applyBorder="1" applyAlignment="1">
      <alignment horizontal="right" vertical="center"/>
    </xf>
    <xf numFmtId="0" fontId="39" fillId="0" borderId="58" xfId="17" applyFont="1" applyBorder="1" applyAlignment="1">
      <alignment horizontal="center" vertical="center"/>
    </xf>
    <xf numFmtId="0" fontId="39" fillId="0" borderId="23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37" xfId="17" applyFont="1" applyBorder="1" applyAlignment="1">
      <alignment horizontal="center" vertical="center" shrinkToFit="1"/>
    </xf>
    <xf numFmtId="0" fontId="51" fillId="0" borderId="59" xfId="17" applyFont="1" applyBorder="1" applyAlignment="1">
      <alignment vertical="center" shrinkToFit="1"/>
    </xf>
    <xf numFmtId="0" fontId="51" fillId="0" borderId="59" xfId="17" applyFont="1" applyBorder="1" applyAlignment="1">
      <alignment horizontal="center" vertical="center"/>
    </xf>
    <xf numFmtId="0" fontId="1" fillId="0" borderId="157" xfId="17" applyBorder="1" applyAlignment="1">
      <alignment horizontal="center" vertical="center" wrapText="1"/>
    </xf>
    <xf numFmtId="0" fontId="1" fillId="0" borderId="158" xfId="17" applyBorder="1" applyAlignment="1">
      <alignment horizontal="center" vertical="center"/>
    </xf>
    <xf numFmtId="0" fontId="13" fillId="0" borderId="160" xfId="2" applyFont="1" applyBorder="1" applyAlignment="1">
      <alignment horizontal="center" vertical="center" wrapText="1"/>
    </xf>
    <xf numFmtId="0" fontId="13" fillId="0" borderId="161" xfId="2" applyFont="1" applyBorder="1" applyAlignment="1">
      <alignment horizontal="center" vertical="center" wrapText="1"/>
    </xf>
    <xf numFmtId="0" fontId="13" fillId="0" borderId="162" xfId="2" applyFont="1" applyBorder="1" applyAlignment="1">
      <alignment horizontal="center" vertical="center" wrapText="1"/>
    </xf>
    <xf numFmtId="0" fontId="1" fillId="22" borderId="172" xfId="17" applyFill="1" applyBorder="1" applyAlignment="1">
      <alignment horizontal="center" vertical="center" wrapText="1"/>
    </xf>
    <xf numFmtId="14" fontId="1" fillId="22" borderId="174" xfId="17" applyNumberFormat="1" applyFill="1" applyBorder="1" applyAlignment="1">
      <alignment horizontal="center" vertical="center"/>
    </xf>
    <xf numFmtId="0" fontId="13" fillId="0" borderId="163" xfId="2" applyFont="1" applyBorder="1" applyAlignment="1">
      <alignment horizontal="center" vertical="center" wrapText="1"/>
    </xf>
    <xf numFmtId="0" fontId="13" fillId="0" borderId="164" xfId="2" applyFont="1" applyBorder="1" applyAlignment="1">
      <alignment horizontal="center" vertical="center" wrapText="1"/>
    </xf>
    <xf numFmtId="14" fontId="38" fillId="22" borderId="174" xfId="17" applyNumberFormat="1" applyFont="1" applyFill="1" applyBorder="1" applyAlignment="1">
      <alignment horizontal="center" vertical="center" wrapText="1"/>
    </xf>
    <xf numFmtId="0" fontId="38" fillId="22" borderId="172" xfId="17" applyFont="1" applyFill="1" applyBorder="1" applyAlignment="1">
      <alignment horizontal="center" vertical="center" wrapText="1"/>
    </xf>
    <xf numFmtId="14" fontId="38" fillId="22" borderId="174" xfId="17" applyNumberFormat="1" applyFont="1" applyFill="1" applyBorder="1" applyAlignment="1">
      <alignment horizontal="center" vertical="center"/>
    </xf>
    <xf numFmtId="0" fontId="13" fillId="0" borderId="162" xfId="2" applyFont="1" applyBorder="1" applyAlignment="1">
      <alignment horizontal="center" vertical="center"/>
    </xf>
    <xf numFmtId="0" fontId="51" fillId="22" borderId="172" xfId="17" applyFont="1" applyFill="1" applyBorder="1" applyAlignment="1">
      <alignment horizontal="center" vertical="center" wrapText="1"/>
    </xf>
    <xf numFmtId="14" fontId="120" fillId="22" borderId="174" xfId="17" applyNumberFormat="1" applyFont="1" applyFill="1" applyBorder="1" applyAlignment="1">
      <alignment horizontal="center" vertical="center" wrapText="1"/>
    </xf>
    <xf numFmtId="0" fontId="13" fillId="0" borderId="21" xfId="2" applyFont="1" applyBorder="1" applyAlignment="1">
      <alignment horizontal="center" vertical="center" wrapText="1"/>
    </xf>
    <xf numFmtId="0" fontId="105" fillId="42" borderId="144" xfId="0" applyFont="1" applyFill="1" applyBorder="1" applyAlignment="1">
      <alignment horizontal="center" vertical="center" wrapText="1"/>
    </xf>
    <xf numFmtId="0" fontId="1" fillId="22" borderId="170" xfId="17" applyFill="1" applyBorder="1" applyAlignment="1">
      <alignment horizontal="center" vertical="center" wrapText="1"/>
    </xf>
    <xf numFmtId="14" fontId="1" fillId="22" borderId="171" xfId="17" applyNumberFormat="1" applyFill="1" applyBorder="1" applyAlignment="1">
      <alignment horizontal="center" vertical="center"/>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3"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6" fillId="3" borderId="10" xfId="2" applyNumberFormat="1" applyFill="1" applyBorder="1" applyAlignment="1">
      <alignment horizontal="center" vertical="center" shrinkToFit="1"/>
    </xf>
    <xf numFmtId="177" fontId="1" fillId="22" borderId="43" xfId="2" applyNumberFormat="1" applyFont="1" applyFill="1" applyBorder="1" applyAlignment="1">
      <alignment horizontal="center" vertical="center" wrapText="1"/>
    </xf>
    <xf numFmtId="177" fontId="12" fillId="0" borderId="10" xfId="2" applyNumberFormat="1" applyFont="1" applyBorder="1" applyAlignment="1">
      <alignment horizontal="center" vertical="center" shrinkToFit="1"/>
    </xf>
    <xf numFmtId="177" fontId="6" fillId="22" borderId="60" xfId="2" applyNumberFormat="1" applyFill="1" applyBorder="1" applyAlignment="1">
      <alignment horizontal="center" vertical="center" shrinkToFit="1"/>
    </xf>
    <xf numFmtId="177" fontId="6" fillId="22" borderId="13" xfId="2" applyNumberFormat="1" applyFill="1" applyBorder="1" applyAlignment="1">
      <alignment horizontal="center" vertical="center" shrinkToFit="1"/>
    </xf>
    <xf numFmtId="177" fontId="6" fillId="22" borderId="15" xfId="2" applyNumberFormat="1" applyFill="1" applyBorder="1" applyAlignment="1">
      <alignment horizontal="center" vertical="center" shrinkToFit="1"/>
    </xf>
    <xf numFmtId="177" fontId="6" fillId="7" borderId="13" xfId="2" applyNumberFormat="1" applyFill="1" applyBorder="1" applyAlignment="1">
      <alignment horizontal="center" vertical="center" shrinkToFit="1"/>
    </xf>
    <xf numFmtId="177" fontId="6" fillId="6" borderId="13" xfId="2" applyNumberFormat="1" applyFill="1" applyBorder="1" applyAlignment="1">
      <alignment horizontal="center" vertical="center" shrinkToFit="1"/>
    </xf>
    <xf numFmtId="177" fontId="6" fillId="0" borderId="13" xfId="2" applyNumberFormat="1" applyBorder="1" applyAlignment="1">
      <alignment horizontal="center" vertical="center" shrinkToFit="1"/>
    </xf>
    <xf numFmtId="177" fontId="6" fillId="6" borderId="110" xfId="2" applyNumberFormat="1" applyFill="1" applyBorder="1" applyAlignment="1">
      <alignment horizontal="center" vertical="center" wrapTex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177" fontId="6" fillId="8"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10"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10"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2"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3"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4" fillId="22" borderId="0" xfId="0" applyFont="1" applyFill="1" applyAlignment="1">
      <alignment horizontal="center" vertical="center"/>
    </xf>
    <xf numFmtId="0" fontId="199" fillId="6" borderId="0" xfId="0" applyFont="1" applyFill="1" applyAlignment="1">
      <alignment horizontal="left" vertical="center"/>
    </xf>
    <xf numFmtId="0" fontId="6" fillId="0" borderId="0" xfId="2">
      <alignment vertical="center"/>
    </xf>
    <xf numFmtId="0" fontId="13" fillId="24" borderId="216" xfId="2" applyFont="1" applyFill="1" applyBorder="1" applyAlignment="1">
      <alignment horizontal="left" vertical="center"/>
    </xf>
    <xf numFmtId="0" fontId="13" fillId="41" borderId="216" xfId="2" applyFont="1" applyFill="1" applyBorder="1" applyAlignment="1">
      <alignment horizontal="left" vertical="center"/>
    </xf>
    <xf numFmtId="0" fontId="13" fillId="44" borderId="216" xfId="2" applyFont="1" applyFill="1" applyBorder="1" applyAlignment="1">
      <alignment horizontal="left" vertical="center"/>
    </xf>
    <xf numFmtId="0" fontId="13" fillId="48" borderId="216" xfId="2" applyFont="1" applyFill="1" applyBorder="1" applyAlignment="1">
      <alignment horizontal="left" vertical="center"/>
    </xf>
    <xf numFmtId="0" fontId="13" fillId="39" borderId="216" xfId="2" applyFont="1" applyFill="1" applyBorder="1" applyAlignment="1">
      <alignment horizontal="left" vertical="center"/>
    </xf>
    <xf numFmtId="0" fontId="161" fillId="24" borderId="172" xfId="17" applyFont="1" applyFill="1" applyBorder="1" applyAlignment="1">
      <alignment horizontal="center" vertical="center" wrapText="1"/>
    </xf>
    <xf numFmtId="14" fontId="161" fillId="24" borderId="174" xfId="17" applyNumberFormat="1" applyFont="1" applyFill="1" applyBorder="1" applyAlignment="1">
      <alignment horizontal="center" vertical="center" wrapText="1"/>
    </xf>
    <xf numFmtId="0" fontId="77" fillId="24" borderId="0" xfId="0" applyFont="1" applyFill="1" applyAlignment="1">
      <alignment horizontal="center" vertical="center" wrapText="1"/>
    </xf>
    <xf numFmtId="14" fontId="120" fillId="24" borderId="174" xfId="17" applyNumberFormat="1" applyFont="1" applyFill="1" applyBorder="1" applyAlignment="1">
      <alignment horizontal="center" vertical="center"/>
    </xf>
    <xf numFmtId="0" fontId="86" fillId="0" borderId="0" xfId="0" applyFont="1" applyAlignment="1">
      <alignment horizontal="left" vertical="center" wrapText="1"/>
    </xf>
    <xf numFmtId="0" fontId="90" fillId="0" borderId="0" xfId="0" applyFont="1" applyAlignment="1">
      <alignment horizontal="left" vertical="center" wrapText="1"/>
    </xf>
    <xf numFmtId="0" fontId="89" fillId="0" borderId="0" xfId="0" applyFont="1" applyBorder="1" applyAlignment="1">
      <alignment horizontal="left" vertical="center" wrapText="1"/>
    </xf>
    <xf numFmtId="0" fontId="90" fillId="0" borderId="0" xfId="0" applyFont="1" applyAlignment="1">
      <alignment horizontal="left" vertical="top" wrapText="1"/>
    </xf>
    <xf numFmtId="0" fontId="86" fillId="0" borderId="0" xfId="0" applyFont="1" applyAlignment="1">
      <alignment horizontal="left" vertical="top" wrapText="1"/>
    </xf>
    <xf numFmtId="0" fontId="87" fillId="0" borderId="0" xfId="0" applyFont="1" applyBorder="1" applyAlignment="1">
      <alignment horizontal="left" vertical="center" wrapText="1"/>
    </xf>
    <xf numFmtId="0" fontId="6" fillId="0" borderId="75" xfId="0" applyFont="1" applyBorder="1" applyAlignment="1">
      <alignment horizontal="left" vertical="center"/>
    </xf>
    <xf numFmtId="0" fontId="6" fillId="0" borderId="0" xfId="0" applyFont="1" applyBorder="1" applyAlignment="1">
      <alignment horizontal="left" vertical="center"/>
    </xf>
    <xf numFmtId="0" fontId="6" fillId="0" borderId="77" xfId="0" applyFont="1" applyBorder="1" applyAlignment="1">
      <alignment horizontal="left" vertical="center"/>
    </xf>
    <xf numFmtId="0" fontId="199" fillId="6" borderId="0" xfId="0" applyFont="1" applyFill="1" applyAlignment="1">
      <alignment horizontal="left" vertical="center" wrapText="1"/>
    </xf>
    <xf numFmtId="0" fontId="199" fillId="6" borderId="77" xfId="0" applyFont="1" applyFill="1" applyBorder="1" applyAlignment="1">
      <alignment horizontal="left" vertical="center" wrapText="1"/>
    </xf>
    <xf numFmtId="0" fontId="199" fillId="6" borderId="0" xfId="0" applyFont="1" applyFill="1" applyAlignment="1">
      <alignment horizontal="left" vertical="center"/>
    </xf>
    <xf numFmtId="0" fontId="199" fillId="6" borderId="0" xfId="0" applyFont="1" applyFill="1" applyAlignment="1">
      <alignment horizontal="left" vertical="top" wrapText="1"/>
    </xf>
    <xf numFmtId="0" fontId="8" fillId="0" borderId="0" xfId="1" applyAlignment="1" applyProtection="1">
      <alignment horizontal="center" vertical="center" wrapText="1"/>
    </xf>
    <xf numFmtId="0" fontId="192" fillId="47" borderId="0" xfId="0" applyFont="1" applyFill="1" applyAlignment="1">
      <alignment horizontal="left" vertical="center" wrapText="1"/>
    </xf>
    <xf numFmtId="0" fontId="193" fillId="47" borderId="0" xfId="0" applyFont="1" applyFill="1" applyAlignment="1">
      <alignment horizontal="left" vertical="top" wrapText="1"/>
    </xf>
    <xf numFmtId="0" fontId="194" fillId="47" borderId="0" xfId="0" applyFont="1" applyFill="1" applyAlignment="1">
      <alignment horizontal="left" vertical="center" wrapText="1"/>
    </xf>
    <xf numFmtId="0" fontId="191" fillId="47" borderId="0" xfId="0" applyFont="1" applyFill="1" applyAlignment="1">
      <alignment horizontal="center" vertical="top" wrapText="1"/>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51" fillId="0" borderId="57" xfId="17" applyFont="1"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1" fillId="0" borderId="85" xfId="17" applyBorder="1" applyAlignment="1">
      <alignment horizontal="center" vertical="center"/>
    </xf>
    <xf numFmtId="0" fontId="39" fillId="0" borderId="86" xfId="17" applyFont="1" applyBorder="1" applyAlignment="1">
      <alignment horizontal="center" vertical="center" wrapText="1"/>
    </xf>
    <xf numFmtId="0" fontId="39" fillId="0" borderId="51" xfId="17" applyFont="1" applyBorder="1" applyAlignment="1">
      <alignment horizontal="center" vertical="center" wrapText="1"/>
    </xf>
    <xf numFmtId="0" fontId="35" fillId="19" borderId="0" xfId="17" applyFont="1" applyFill="1" applyAlignment="1">
      <alignment horizontal="center" vertical="center"/>
    </xf>
    <xf numFmtId="179" fontId="11" fillId="0" borderId="87" xfId="17" applyNumberFormat="1" applyFont="1" applyBorder="1" applyAlignment="1">
      <alignment horizontal="center" vertical="center" shrinkToFit="1"/>
    </xf>
    <xf numFmtId="179" fontId="11" fillId="0" borderId="88" xfId="17" applyNumberFormat="1" applyFont="1" applyBorder="1" applyAlignment="1">
      <alignment horizontal="center" vertical="center" shrinkToFit="1"/>
    </xf>
    <xf numFmtId="0" fontId="49" fillId="0" borderId="89" xfId="17" applyFont="1" applyBorder="1" applyAlignment="1">
      <alignment horizontal="center" vertical="center"/>
    </xf>
    <xf numFmtId="0" fontId="49" fillId="0" borderId="90" xfId="17" applyFont="1" applyBorder="1" applyAlignment="1">
      <alignment horizontal="center" vertical="center"/>
    </xf>
    <xf numFmtId="0" fontId="10" fillId="7" borderId="16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10" fillId="7" borderId="166" xfId="17" applyFont="1" applyFill="1" applyBorder="1" applyAlignment="1">
      <alignment horizontal="left" vertical="center" wrapText="1"/>
    </xf>
    <xf numFmtId="0" fontId="38" fillId="22" borderId="232" xfId="17" applyFont="1" applyFill="1" applyBorder="1" applyAlignment="1">
      <alignment horizontal="left" vertical="top" wrapText="1"/>
    </xf>
    <xf numFmtId="0" fontId="38" fillId="22" borderId="233" xfId="17" applyFont="1" applyFill="1" applyBorder="1" applyAlignment="1">
      <alignment horizontal="left" vertical="top" wrapText="1"/>
    </xf>
    <xf numFmtId="0" fontId="38" fillId="22" borderId="234" xfId="17" applyFont="1" applyFill="1" applyBorder="1" applyAlignment="1">
      <alignment horizontal="left" vertical="top" wrapText="1"/>
    </xf>
    <xf numFmtId="0" fontId="51" fillId="22" borderId="232" xfId="17" applyFont="1" applyFill="1" applyBorder="1" applyAlignment="1">
      <alignment horizontal="left" vertical="top" wrapText="1"/>
    </xf>
    <xf numFmtId="0" fontId="51" fillId="22" borderId="233" xfId="17" applyFont="1" applyFill="1" applyBorder="1" applyAlignment="1">
      <alignment horizontal="left" vertical="top" wrapText="1"/>
    </xf>
    <xf numFmtId="0" fontId="51" fillId="22" borderId="234" xfId="17" applyFont="1" applyFill="1" applyBorder="1" applyAlignment="1">
      <alignment horizontal="left" vertical="top" wrapText="1"/>
    </xf>
    <xf numFmtId="0" fontId="153" fillId="22" borderId="232" xfId="17" applyFont="1" applyFill="1" applyBorder="1" applyAlignment="1">
      <alignment horizontal="left" vertical="top" wrapText="1"/>
    </xf>
    <xf numFmtId="0" fontId="38" fillId="12" borderId="91" xfId="18" applyFont="1" applyFill="1" applyBorder="1" applyAlignment="1">
      <alignment horizontal="center" vertical="center"/>
    </xf>
    <xf numFmtId="0" fontId="38" fillId="12" borderId="92" xfId="18" applyFont="1" applyFill="1" applyBorder="1" applyAlignment="1">
      <alignment horizontal="center" vertical="center"/>
    </xf>
    <xf numFmtId="0" fontId="12" fillId="0" borderId="150" xfId="17" applyFont="1" applyBorder="1" applyAlignment="1">
      <alignment horizontal="center" vertical="center" wrapText="1"/>
    </xf>
    <xf numFmtId="0" fontId="12" fillId="0" borderId="151" xfId="17" applyFont="1" applyBorder="1" applyAlignment="1">
      <alignment horizontal="center" vertical="center" wrapText="1"/>
    </xf>
    <xf numFmtId="0" fontId="12" fillId="0" borderId="152" xfId="17" applyFont="1" applyBorder="1" applyAlignment="1">
      <alignment horizontal="center" vertical="center" wrapText="1"/>
    </xf>
    <xf numFmtId="0" fontId="56" fillId="0" borderId="154" xfId="17" applyFont="1" applyBorder="1" applyAlignment="1">
      <alignment horizontal="center" vertical="center"/>
    </xf>
    <xf numFmtId="0" fontId="56" fillId="0" borderId="155" xfId="17" applyFont="1" applyBorder="1" applyAlignment="1">
      <alignment horizontal="center" vertical="center"/>
    </xf>
    <xf numFmtId="0" fontId="56" fillId="0" borderId="156" xfId="17" applyFont="1" applyBorder="1" applyAlignment="1">
      <alignment horizontal="center" vertical="center"/>
    </xf>
    <xf numFmtId="0" fontId="38" fillId="24" borderId="173" xfId="17" applyFont="1" applyFill="1" applyBorder="1" applyAlignment="1">
      <alignment horizontal="left" vertical="top" wrapText="1"/>
    </xf>
    <xf numFmtId="0" fontId="38" fillId="24" borderId="172" xfId="17" applyFont="1" applyFill="1" applyBorder="1" applyAlignment="1">
      <alignment horizontal="left" vertical="top" wrapText="1"/>
    </xf>
    <xf numFmtId="0" fontId="38" fillId="22" borderId="173" xfId="17" applyFont="1" applyFill="1" applyBorder="1" applyAlignment="1">
      <alignment horizontal="left" vertical="top" wrapText="1"/>
    </xf>
    <xf numFmtId="0" fontId="38" fillId="22" borderId="172" xfId="17" applyFont="1" applyFill="1" applyBorder="1" applyAlignment="1">
      <alignment horizontal="left" vertical="top" wrapText="1"/>
    </xf>
    <xf numFmtId="0" fontId="10" fillId="22" borderId="232" xfId="2" applyFont="1" applyFill="1" applyBorder="1" applyAlignment="1">
      <alignment horizontal="left" vertical="top" wrapText="1"/>
    </xf>
    <xf numFmtId="0" fontId="10" fillId="22" borderId="233" xfId="2" applyFont="1" applyFill="1" applyBorder="1" applyAlignment="1">
      <alignment horizontal="left" vertical="top" wrapText="1"/>
    </xf>
    <xf numFmtId="0" fontId="10" fillId="22" borderId="234" xfId="2" applyFont="1" applyFill="1" applyBorder="1" applyAlignment="1">
      <alignment horizontal="left" vertical="top" wrapText="1"/>
    </xf>
    <xf numFmtId="0" fontId="13" fillId="22" borderId="232" xfId="2" applyFont="1" applyFill="1" applyBorder="1" applyAlignment="1">
      <alignment horizontal="left" vertical="top" wrapText="1"/>
    </xf>
    <xf numFmtId="0" fontId="13" fillId="24" borderId="232" xfId="2" applyFont="1" applyFill="1" applyBorder="1" applyAlignment="1">
      <alignment horizontal="left" vertical="top" wrapText="1"/>
    </xf>
    <xf numFmtId="0" fontId="13" fillId="24" borderId="233" xfId="2" applyFont="1" applyFill="1" applyBorder="1" applyAlignment="1">
      <alignment horizontal="left" vertical="top" wrapText="1"/>
    </xf>
    <xf numFmtId="0" fontId="13" fillId="24" borderId="234" xfId="2" applyFont="1" applyFill="1" applyBorder="1" applyAlignment="1">
      <alignment horizontal="left" vertical="top" wrapText="1"/>
    </xf>
    <xf numFmtId="0" fontId="13" fillId="22" borderId="233" xfId="2" applyFont="1" applyFill="1" applyBorder="1" applyAlignment="1">
      <alignment horizontal="left" vertical="top" wrapText="1"/>
    </xf>
    <xf numFmtId="0" fontId="13" fillId="22" borderId="234" xfId="2" applyFont="1" applyFill="1" applyBorder="1" applyAlignment="1">
      <alignment horizontal="left" vertical="top" wrapText="1"/>
    </xf>
    <xf numFmtId="0" fontId="126" fillId="22" borderId="232" xfId="2" applyFont="1" applyFill="1" applyBorder="1" applyAlignment="1">
      <alignment horizontal="left" vertical="top" wrapText="1"/>
    </xf>
    <xf numFmtId="0" fontId="126" fillId="22" borderId="233" xfId="2" applyFont="1" applyFill="1" applyBorder="1" applyAlignment="1">
      <alignment horizontal="left" vertical="top" wrapText="1"/>
    </xf>
    <xf numFmtId="0" fontId="126" fillId="22" borderId="234" xfId="2" applyFont="1" applyFill="1" applyBorder="1" applyAlignment="1">
      <alignment horizontal="left" vertical="top" wrapText="1"/>
    </xf>
    <xf numFmtId="0" fontId="61" fillId="14" borderId="65" xfId="17" applyFont="1" applyFill="1" applyBorder="1" applyAlignment="1">
      <alignment horizontal="right" vertical="center" wrapText="1"/>
    </xf>
    <xf numFmtId="0" fontId="62" fillId="14" borderId="65" xfId="0" applyFont="1" applyFill="1" applyBorder="1" applyAlignment="1">
      <alignment horizontal="right" vertical="center"/>
    </xf>
    <xf numFmtId="0" fontId="0" fillId="14" borderId="65" xfId="0" applyFill="1" applyBorder="1" applyAlignment="1">
      <alignment horizontal="right" vertical="center"/>
    </xf>
    <xf numFmtId="180" fontId="61" fillId="14" borderId="65" xfId="17" applyNumberFormat="1" applyFont="1" applyFill="1" applyBorder="1" applyAlignment="1">
      <alignment horizontal="center" vertical="center" wrapText="1"/>
    </xf>
    <xf numFmtId="180" fontId="0" fillId="14" borderId="65" xfId="0" applyNumberFormat="1" applyFill="1" applyBorder="1" applyAlignment="1">
      <alignment horizontal="center" vertical="center" wrapText="1"/>
    </xf>
    <xf numFmtId="0" fontId="63" fillId="15" borderId="66" xfId="17" applyFont="1" applyFill="1" applyBorder="1" applyAlignment="1">
      <alignment horizontal="center" vertical="center" wrapText="1"/>
    </xf>
    <xf numFmtId="0" fontId="64" fillId="15" borderId="66" xfId="0" applyFont="1" applyFill="1" applyBorder="1" applyAlignment="1">
      <alignment horizontal="center" vertical="center"/>
    </xf>
    <xf numFmtId="0" fontId="63" fillId="11" borderId="66" xfId="0" applyFont="1" applyFill="1" applyBorder="1" applyAlignment="1">
      <alignment horizontal="center" vertical="center"/>
    </xf>
    <xf numFmtId="0" fontId="66" fillId="11" borderId="66" xfId="0" applyFont="1" applyFill="1" applyBorder="1" applyAlignment="1">
      <alignment horizontal="center" vertical="center"/>
    </xf>
    <xf numFmtId="0" fontId="68" fillId="21" borderId="128" xfId="16" applyFont="1" applyFill="1" applyBorder="1" applyAlignment="1">
      <alignment horizontal="center" vertical="center"/>
    </xf>
    <xf numFmtId="0" fontId="68" fillId="21" borderId="133" xfId="16" applyFont="1" applyFill="1" applyBorder="1" applyAlignment="1">
      <alignment horizontal="center" vertical="center"/>
    </xf>
    <xf numFmtId="0" fontId="68" fillId="21" borderId="135" xfId="16" applyFont="1" applyFill="1" applyBorder="1" applyAlignment="1">
      <alignment horizontal="center" vertical="center"/>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31" xfId="16" applyFont="1" applyFill="1" applyBorder="1" applyAlignment="1">
      <alignment vertical="center" wrapText="1"/>
    </xf>
    <xf numFmtId="0" fontId="69" fillId="2" borderId="107" xfId="16" applyFont="1" applyFill="1" applyBorder="1" applyAlignment="1">
      <alignment vertical="center" wrapText="1"/>
    </xf>
    <xf numFmtId="0" fontId="69" fillId="2" borderId="0" xfId="16" applyFont="1" applyFill="1" applyAlignment="1">
      <alignment vertical="center" wrapText="1"/>
    </xf>
    <xf numFmtId="0" fontId="69" fillId="2" borderId="108"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38" xfId="16" applyFont="1" applyFill="1" applyBorder="1" applyAlignment="1">
      <alignment vertical="center" wrapText="1"/>
    </xf>
    <xf numFmtId="0" fontId="69" fillId="2" borderId="129" xfId="16" applyFont="1" applyFill="1" applyBorder="1" applyAlignment="1">
      <alignment horizontal="left" vertical="top" wrapText="1"/>
    </xf>
    <xf numFmtId="0" fontId="69" fillId="2" borderId="130" xfId="16" applyFont="1" applyFill="1" applyBorder="1" applyAlignment="1">
      <alignment horizontal="left" vertical="top" wrapText="1"/>
    </xf>
    <xf numFmtId="0" fontId="69" fillId="2" borderId="132" xfId="16" applyFont="1" applyFill="1" applyBorder="1" applyAlignment="1">
      <alignment horizontal="left" vertical="top" wrapText="1"/>
    </xf>
    <xf numFmtId="0" fontId="69" fillId="2" borderId="107" xfId="16" applyFont="1" applyFill="1" applyBorder="1" applyAlignment="1">
      <alignment horizontal="left" vertical="top" wrapText="1"/>
    </xf>
    <xf numFmtId="0" fontId="69" fillId="2" borderId="0" xfId="16" applyFont="1" applyFill="1" applyAlignment="1">
      <alignment horizontal="left" vertical="top" wrapText="1"/>
    </xf>
    <xf numFmtId="0" fontId="69" fillId="2" borderId="134" xfId="16" applyFont="1" applyFill="1" applyBorder="1" applyAlignment="1">
      <alignment horizontal="left" vertical="top" wrapText="1"/>
    </xf>
    <xf numFmtId="0" fontId="69" fillId="2" borderId="136" xfId="16" applyFont="1" applyFill="1" applyBorder="1" applyAlignment="1">
      <alignment horizontal="left" vertical="top" wrapText="1"/>
    </xf>
    <xf numFmtId="0" fontId="69" fillId="2" borderId="137" xfId="16" applyFont="1" applyFill="1" applyBorder="1" applyAlignment="1">
      <alignment horizontal="left" vertical="top" wrapText="1"/>
    </xf>
    <xf numFmtId="0" fontId="69" fillId="2" borderId="139" xfId="16" applyFont="1" applyFill="1" applyBorder="1" applyAlignment="1">
      <alignment horizontal="left" vertical="top" wrapText="1"/>
    </xf>
    <xf numFmtId="0" fontId="10" fillId="22" borderId="168" xfId="2" applyFont="1" applyFill="1" applyBorder="1" applyAlignment="1">
      <alignment horizontal="left" vertical="top" wrapText="1"/>
    </xf>
    <xf numFmtId="0" fontId="10" fillId="22" borderId="169" xfId="2" applyFont="1" applyFill="1" applyBorder="1" applyAlignment="1">
      <alignment horizontal="left" vertical="top" wrapText="1"/>
    </xf>
    <xf numFmtId="0" fontId="7" fillId="6" borderId="41" xfId="17" applyFont="1" applyFill="1" applyBorder="1" applyAlignment="1">
      <alignment horizontal="center" vertical="center" wrapText="1"/>
    </xf>
    <xf numFmtId="0" fontId="84" fillId="31" borderId="79" xfId="17" applyFont="1" applyFill="1" applyBorder="1" applyAlignment="1">
      <alignment horizontal="center" vertical="center" wrapText="1"/>
    </xf>
    <xf numFmtId="0" fontId="59" fillId="18" borderId="79" xfId="17" applyFont="1" applyFill="1" applyBorder="1" applyAlignment="1">
      <alignment horizontal="center" vertical="center" wrapText="1"/>
    </xf>
    <xf numFmtId="0" fontId="0" fillId="18" borderId="79" xfId="0"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0" fontId="69" fillId="3" borderId="82" xfId="17" applyFont="1" applyFill="1" applyBorder="1" applyAlignment="1">
      <alignment horizontal="center" vertical="center" wrapText="1"/>
    </xf>
    <xf numFmtId="180" fontId="61" fillId="3" borderId="80" xfId="17" applyNumberFormat="1" applyFont="1" applyFill="1" applyBorder="1" applyAlignment="1">
      <alignment horizontal="center" vertical="center" wrapText="1"/>
    </xf>
    <xf numFmtId="180" fontId="61" fillId="3" borderId="82" xfId="17" applyNumberFormat="1" applyFont="1" applyFill="1" applyBorder="1" applyAlignment="1">
      <alignment horizontal="center" vertical="center" wrapText="1"/>
    </xf>
    <xf numFmtId="0" fontId="162" fillId="22" borderId="0" xfId="0" applyFont="1" applyFill="1" applyBorder="1" applyAlignment="1">
      <alignment horizontal="left" vertical="top" wrapText="1"/>
    </xf>
    <xf numFmtId="0" fontId="162" fillId="22" borderId="0" xfId="0" applyFont="1" applyFill="1" applyAlignment="1">
      <alignment horizontal="left" vertical="top" wrapText="1"/>
    </xf>
    <xf numFmtId="0" fontId="80" fillId="22" borderId="118" xfId="0" applyFont="1" applyFill="1" applyBorder="1" applyAlignment="1">
      <alignment horizontal="left" vertical="center"/>
    </xf>
    <xf numFmtId="0" fontId="80" fillId="0" borderId="118" xfId="0" applyFont="1" applyBorder="1" applyAlignment="1">
      <alignment horizontal="left" vertical="center"/>
    </xf>
    <xf numFmtId="0" fontId="108" fillId="34" borderId="0" xfId="0" applyFont="1" applyFill="1" applyAlignment="1">
      <alignment horizontal="left" vertical="center" wrapText="1"/>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0" fillId="25" borderId="121" xfId="0" applyFont="1" applyFill="1" applyBorder="1" applyAlignment="1">
      <alignment horizontal="left" vertical="center"/>
    </xf>
    <xf numFmtId="0" fontId="110" fillId="26" borderId="119" xfId="0" applyFont="1" applyFill="1" applyBorder="1" applyAlignment="1">
      <alignment horizontal="left" vertical="center"/>
    </xf>
    <xf numFmtId="0" fontId="110" fillId="26" borderId="120" xfId="0" applyFont="1" applyFill="1" applyBorder="1" applyAlignment="1">
      <alignment horizontal="left" vertical="center"/>
    </xf>
    <xf numFmtId="0" fontId="110" fillId="26" borderId="121" xfId="0" applyFont="1" applyFill="1" applyBorder="1" applyAlignment="1">
      <alignment horizontal="left" vertical="center"/>
    </xf>
    <xf numFmtId="0" fontId="107" fillId="22" borderId="0" xfId="0" applyFont="1" applyFill="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7"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26" xfId="0" applyFont="1" applyFill="1" applyBorder="1" applyAlignment="1">
      <alignment horizontal="left" vertical="center"/>
    </xf>
    <xf numFmtId="0" fontId="82" fillId="0" borderId="116" xfId="0" applyFont="1" applyBorder="1" applyAlignment="1">
      <alignment horizontal="justify" vertical="center" wrapText="1"/>
    </xf>
    <xf numFmtId="0" fontId="82" fillId="0" borderId="117" xfId="0" applyFont="1" applyBorder="1" applyAlignment="1">
      <alignment horizontal="justify" vertical="center" wrapText="1"/>
    </xf>
    <xf numFmtId="0" fontId="80" fillId="0" borderId="116" xfId="0" applyFont="1" applyBorder="1" applyAlignment="1">
      <alignment horizontal="justify" vertical="center" wrapText="1"/>
    </xf>
    <xf numFmtId="0" fontId="80" fillId="0" borderId="117" xfId="0" applyFont="1" applyBorder="1" applyAlignment="1">
      <alignment horizontal="justify" vertical="center" wrapText="1"/>
    </xf>
    <xf numFmtId="0" fontId="152" fillId="28" borderId="0" xfId="0" applyFont="1" applyFill="1" applyAlignment="1">
      <alignment horizontal="left" vertical="center" wrapText="1"/>
    </xf>
    <xf numFmtId="0" fontId="147" fillId="26" borderId="0" xfId="0" applyFont="1" applyFill="1" applyAlignment="1">
      <alignment horizontal="left" vertical="center"/>
    </xf>
    <xf numFmtId="0" fontId="148"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21" fillId="33" borderId="0" xfId="0" applyFont="1" applyFill="1" applyAlignment="1">
      <alignment horizontal="center" vertical="top" wrapText="1"/>
    </xf>
    <xf numFmtId="0" fontId="108" fillId="33" borderId="0" xfId="0" applyFont="1" applyFill="1" applyAlignment="1">
      <alignment horizontal="center" vertical="top" wrapText="1"/>
    </xf>
    <xf numFmtId="0" fontId="74" fillId="27" borderId="0" xfId="0" applyFont="1" applyFill="1" applyAlignment="1">
      <alignment horizontal="left" vertical="top" wrapText="1"/>
    </xf>
    <xf numFmtId="0" fontId="165" fillId="37" borderId="0" xfId="0" applyFont="1" applyFill="1" applyAlignment="1">
      <alignment horizontal="left" vertical="top" wrapText="1"/>
    </xf>
    <xf numFmtId="0" fontId="142" fillId="37" borderId="0" xfId="0" applyFont="1" applyFill="1" applyAlignment="1">
      <alignment horizontal="left" vertical="top" wrapText="1"/>
    </xf>
    <xf numFmtId="0" fontId="18" fillId="37" borderId="0" xfId="0" applyFont="1" applyFill="1" applyAlignment="1">
      <alignment horizontal="center" vertical="center"/>
    </xf>
    <xf numFmtId="0" fontId="121" fillId="37" borderId="0" xfId="0" applyFont="1" applyFill="1" applyAlignment="1">
      <alignment horizontal="center" vertical="center"/>
    </xf>
    <xf numFmtId="0" fontId="182" fillId="27" borderId="0" xfId="0" applyFont="1" applyFill="1" applyAlignment="1">
      <alignment horizontal="center" vertical="top" wrapText="1"/>
    </xf>
    <xf numFmtId="56" fontId="111" fillId="24" borderId="46" xfId="1" applyNumberFormat="1" applyFont="1" applyFill="1" applyBorder="1" applyAlignment="1" applyProtection="1">
      <alignment horizontal="center" vertical="center" wrapText="1"/>
    </xf>
    <xf numFmtId="56" fontId="111" fillId="24" borderId="2" xfId="1" applyNumberFormat="1" applyFont="1" applyFill="1" applyBorder="1" applyAlignment="1" applyProtection="1">
      <alignment horizontal="center" vertical="center" wrapText="1"/>
    </xf>
    <xf numFmtId="56" fontId="111" fillId="24" borderId="3" xfId="1" applyNumberFormat="1" applyFont="1" applyFill="1" applyBorder="1" applyAlignment="1" applyProtection="1">
      <alignment horizontal="center" vertical="center" wrapText="1"/>
    </xf>
    <xf numFmtId="14" fontId="21" fillId="24" borderId="203" xfId="1" applyNumberFormat="1" applyFont="1" applyFill="1" applyBorder="1" applyAlignment="1" applyProtection="1">
      <alignment horizontal="center" vertical="center" wrapText="1"/>
    </xf>
    <xf numFmtId="0" fontId="21" fillId="24" borderId="203" xfId="2" applyFont="1" applyFill="1" applyBorder="1" applyAlignment="1">
      <alignment horizontal="center" vertical="center"/>
    </xf>
    <xf numFmtId="14" fontId="21" fillId="24" borderId="182" xfId="1" applyNumberFormat="1" applyFont="1" applyFill="1" applyBorder="1" applyAlignment="1" applyProtection="1">
      <alignment horizontal="center" vertical="center" wrapText="1" shrinkToFit="1"/>
    </xf>
    <xf numFmtId="14" fontId="21" fillId="24" borderId="179" xfId="1" applyNumberFormat="1" applyFont="1" applyFill="1" applyBorder="1" applyAlignment="1" applyProtection="1">
      <alignment horizontal="center" vertical="center" wrapText="1" shrinkToFit="1"/>
    </xf>
    <xf numFmtId="14" fontId="21" fillId="24" borderId="183" xfId="1" applyNumberFormat="1" applyFont="1" applyFill="1" applyBorder="1" applyAlignment="1" applyProtection="1">
      <alignment horizontal="center" vertical="center" wrapText="1" shrinkToFit="1"/>
    </xf>
    <xf numFmtId="56" fontId="21" fillId="24" borderId="46"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11" fillId="24" borderId="182" xfId="2" applyNumberFormat="1" applyFont="1" applyFill="1" applyBorder="1" applyAlignment="1">
      <alignment horizontal="center" vertical="center" wrapText="1" shrinkToFit="1"/>
    </xf>
    <xf numFmtId="14" fontId="111" fillId="24" borderId="179" xfId="2" applyNumberFormat="1" applyFont="1" applyFill="1" applyBorder="1" applyAlignment="1">
      <alignment horizontal="center" vertical="center" wrapText="1" shrinkToFit="1"/>
    </xf>
    <xf numFmtId="14" fontId="111" fillId="24" borderId="180" xfId="2" applyNumberFormat="1" applyFont="1" applyFill="1" applyBorder="1" applyAlignment="1">
      <alignment horizontal="center" vertical="center" wrapText="1" shrinkToFit="1"/>
    </xf>
    <xf numFmtId="0" fontId="21" fillId="24" borderId="208" xfId="2" applyFont="1" applyFill="1" applyBorder="1" applyAlignment="1">
      <alignment horizontal="center" vertical="center"/>
    </xf>
    <xf numFmtId="56" fontId="21" fillId="24" borderId="46"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78" xfId="2" applyNumberFormat="1" applyFont="1" applyFill="1" applyBorder="1" applyAlignment="1">
      <alignment horizontal="center" vertical="center" wrapText="1"/>
    </xf>
    <xf numFmtId="14" fontId="21" fillId="24" borderId="184" xfId="1" applyNumberFormat="1" applyFont="1" applyFill="1" applyBorder="1" applyAlignment="1" applyProtection="1">
      <alignment horizontal="center" vertical="center" wrapText="1" shrinkToFit="1"/>
    </xf>
    <xf numFmtId="14" fontId="21" fillId="24" borderId="186" xfId="1" applyNumberFormat="1" applyFont="1" applyFill="1" applyBorder="1" applyAlignment="1" applyProtection="1">
      <alignment horizontal="center" vertical="center" wrapText="1" shrinkToFit="1"/>
    </xf>
    <xf numFmtId="14" fontId="21" fillId="24" borderId="185"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0" fontId="21" fillId="3" borderId="12" xfId="2" applyFont="1" applyFill="1" applyBorder="1" applyAlignment="1">
      <alignment horizontal="center" vertical="center"/>
    </xf>
    <xf numFmtId="14" fontId="30" fillId="3" borderId="2" xfId="2" applyNumberFormat="1" applyFont="1" applyFill="1" applyBorder="1" applyAlignment="1">
      <alignment horizontal="center" vertical="center" shrinkToFit="1"/>
    </xf>
    <xf numFmtId="0" fontId="21" fillId="24" borderId="212" xfId="2" applyFont="1" applyFill="1" applyBorder="1" applyAlignment="1">
      <alignment horizontal="center" vertical="center"/>
    </xf>
    <xf numFmtId="14" fontId="21" fillId="24" borderId="46" xfId="2" applyNumberFormat="1" applyFont="1" applyFill="1" applyBorder="1" applyAlignment="1">
      <alignment horizontal="center" vertical="center" shrinkToFit="1"/>
    </xf>
    <xf numFmtId="14" fontId="21" fillId="24" borderId="2" xfId="2" applyNumberFormat="1" applyFont="1" applyFill="1" applyBorder="1" applyAlignment="1">
      <alignment horizontal="center" vertical="center" shrinkToFit="1"/>
    </xf>
    <xf numFmtId="14" fontId="21" fillId="24" borderId="211" xfId="2" applyNumberFormat="1" applyFont="1" applyFill="1" applyBorder="1" applyAlignment="1">
      <alignment horizontal="center" vertical="center" shrinkToFit="1"/>
    </xf>
    <xf numFmtId="14" fontId="29" fillId="24" borderId="46"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211" xfId="2" applyNumberFormat="1" applyFont="1" applyFill="1" applyBorder="1" applyAlignment="1">
      <alignment horizontal="center" vertical="center" shrinkToFit="1"/>
    </xf>
    <xf numFmtId="14" fontId="29" fillId="3" borderId="2" xfId="2" applyNumberFormat="1" applyFont="1" applyFill="1" applyBorder="1" applyAlignment="1">
      <alignment horizontal="center" vertical="center" shrinkToFit="1"/>
    </xf>
    <xf numFmtId="14" fontId="21" fillId="24" borderId="197" xfId="1" applyNumberFormat="1" applyFont="1" applyFill="1" applyBorder="1" applyAlignment="1" applyProtection="1">
      <alignment horizontal="center" vertical="center" wrapText="1"/>
    </xf>
    <xf numFmtId="0" fontId="21" fillId="24" borderId="181" xfId="2" applyFont="1" applyFill="1" applyBorder="1" applyAlignment="1">
      <alignment horizontal="center" vertical="center"/>
    </xf>
    <xf numFmtId="14" fontId="21" fillId="3" borderId="1" xfId="1" applyNumberFormat="1" applyFont="1" applyFill="1" applyBorder="1" applyAlignment="1" applyProtection="1">
      <alignment horizontal="center" vertical="center" wrapText="1"/>
    </xf>
    <xf numFmtId="14" fontId="21" fillId="3" borderId="2" xfId="1" applyNumberFormat="1" applyFont="1" applyFill="1" applyBorder="1" applyAlignment="1" applyProtection="1">
      <alignment horizontal="center" vertical="center" wrapText="1"/>
    </xf>
    <xf numFmtId="14" fontId="19" fillId="3" borderId="46" xfId="2" applyNumberFormat="1" applyFont="1" applyFill="1" applyBorder="1" applyAlignment="1">
      <alignment horizontal="center" vertical="center" shrinkToFit="1"/>
    </xf>
    <xf numFmtId="14" fontId="19" fillId="3" borderId="2" xfId="2" applyNumberFormat="1" applyFont="1" applyFill="1" applyBorder="1" applyAlignment="1">
      <alignment horizontal="center" vertical="center" shrinkToFit="1"/>
    </xf>
    <xf numFmtId="56" fontId="21" fillId="3" borderId="46" xfId="2" applyNumberFormat="1" applyFont="1" applyFill="1" applyBorder="1" applyAlignment="1">
      <alignment horizontal="center" vertical="center" wrapText="1"/>
    </xf>
    <xf numFmtId="56" fontId="21" fillId="3" borderId="2" xfId="2" applyNumberFormat="1" applyFont="1" applyFill="1" applyBorder="1" applyAlignment="1">
      <alignment horizontal="center" vertical="center" wrapText="1"/>
    </xf>
    <xf numFmtId="0" fontId="10" fillId="0" borderId="63" xfId="2" applyFont="1" applyFill="1" applyBorder="1" applyAlignment="1">
      <alignment vertical="center"/>
    </xf>
    <xf numFmtId="0" fontId="10" fillId="0" borderId="63"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4" fillId="6" borderId="21" xfId="2" applyFont="1" applyFill="1" applyBorder="1" applyAlignment="1">
      <alignment horizontal="left" vertical="center"/>
    </xf>
    <xf numFmtId="0" fontId="14" fillId="6" borderId="6" xfId="2" applyFont="1" applyFill="1" applyBorder="1" applyAlignment="1">
      <alignment horizontal="left" vertical="center"/>
    </xf>
    <xf numFmtId="0" fontId="6" fillId="6" borderId="93" xfId="2" applyFill="1" applyBorder="1">
      <alignment vertical="center"/>
    </xf>
    <xf numFmtId="0" fontId="6" fillId="6" borderId="28"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6" fillId="6" borderId="97" xfId="2" applyFill="1" applyBorder="1">
      <alignment vertical="center"/>
    </xf>
    <xf numFmtId="0" fontId="22" fillId="6" borderId="98" xfId="2" applyFont="1" applyFill="1" applyBorder="1" applyAlignment="1">
      <alignment horizontal="center" vertical="top" wrapText="1"/>
    </xf>
    <xf numFmtId="0" fontId="22" fillId="6" borderId="90"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22" fillId="6" borderId="101" xfId="2" applyFont="1" applyFill="1" applyBorder="1" applyAlignment="1">
      <alignment horizontal="center" vertical="top" wrapText="1"/>
    </xf>
    <xf numFmtId="0" fontId="1" fillId="6" borderId="18" xfId="2" applyFont="1" applyFill="1" applyBorder="1" applyAlignment="1">
      <alignment vertical="top" wrapText="1"/>
    </xf>
    <xf numFmtId="0" fontId="6" fillId="6" borderId="0" xfId="2" applyFill="1" applyAlignment="1">
      <alignment vertical="top" wrapText="1"/>
    </xf>
    <xf numFmtId="0" fontId="6" fillId="6" borderId="19" xfId="2" applyFill="1" applyBorder="1" applyAlignment="1">
      <alignment vertical="top" wrapText="1"/>
    </xf>
    <xf numFmtId="0" fontId="1" fillId="17" borderId="73" xfId="2" applyFont="1" applyFill="1" applyBorder="1" applyAlignment="1">
      <alignment vertical="top" wrapText="1"/>
    </xf>
    <xf numFmtId="0" fontId="6" fillId="0" borderId="69"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1" xfId="2" applyFill="1" applyBorder="1" applyAlignment="1">
      <alignment horizontal="left" vertical="top" wrapText="1"/>
    </xf>
    <xf numFmtId="0" fontId="6" fillId="29" borderId="153" xfId="2" applyFill="1" applyBorder="1" applyAlignment="1">
      <alignment horizontal="left" vertical="top" wrapText="1"/>
    </xf>
    <xf numFmtId="0" fontId="6" fillId="29" borderId="188" xfId="2" applyFill="1" applyBorder="1" applyAlignment="1">
      <alignment horizontal="left" vertical="top" wrapText="1"/>
    </xf>
    <xf numFmtId="0" fontId="1" fillId="39" borderId="61" xfId="2" applyFont="1" applyFill="1" applyBorder="1" applyAlignment="1">
      <alignment horizontal="left" vertical="top" wrapText="1"/>
    </xf>
    <xf numFmtId="0" fontId="1" fillId="39" borderId="72" xfId="2" applyFont="1" applyFill="1" applyBorder="1" applyAlignment="1">
      <alignment horizontal="left" vertical="top" wrapText="1"/>
    </xf>
    <xf numFmtId="0" fontId="8" fillId="39" borderId="153" xfId="1" applyFill="1" applyBorder="1" applyAlignment="1" applyProtection="1">
      <alignment horizontal="left" vertical="top"/>
    </xf>
    <xf numFmtId="0" fontId="6" fillId="39" borderId="187" xfId="2" applyFill="1" applyBorder="1" applyAlignment="1">
      <alignment horizontal="left" vertical="top"/>
    </xf>
    <xf numFmtId="0" fontId="6" fillId="2" borderId="78" xfId="2" applyFill="1" applyBorder="1" applyAlignment="1">
      <alignment vertical="top" wrapText="1"/>
    </xf>
    <xf numFmtId="0" fontId="15" fillId="2" borderId="69" xfId="0" applyFont="1" applyFill="1" applyBorder="1" applyAlignment="1">
      <alignment vertical="top" wrapText="1"/>
    </xf>
    <xf numFmtId="0" fontId="1" fillId="2" borderId="78" xfId="2" applyFont="1" applyFill="1" applyBorder="1" applyAlignment="1">
      <alignment horizontal="left" vertical="top" wrapText="1"/>
    </xf>
    <xf numFmtId="0" fontId="1" fillId="2" borderId="69" xfId="2" applyFont="1" applyFill="1" applyBorder="1" applyAlignment="1">
      <alignment horizontal="left" vertical="top" wrapText="1"/>
    </xf>
    <xf numFmtId="0" fontId="26" fillId="0" borderId="0" xfId="19" applyFont="1" applyAlignment="1">
      <alignment vertical="center" wrapText="1"/>
    </xf>
    <xf numFmtId="0" fontId="203" fillId="0" borderId="105" xfId="2" applyFont="1" applyBorder="1" applyAlignment="1">
      <alignment horizontal="center" vertical="center" wrapText="1" shrinkToFit="1"/>
    </xf>
    <xf numFmtId="0" fontId="112" fillId="0" borderId="32" xfId="2" applyFont="1" applyBorder="1" applyAlignment="1">
      <alignment horizontal="center" vertical="center" wrapText="1" shrinkToFit="1"/>
    </xf>
    <xf numFmtId="0" fontId="112" fillId="0" borderId="106" xfId="2" applyFont="1" applyBorder="1" applyAlignment="1">
      <alignment horizontal="center" vertical="center" wrapText="1" shrinkToFit="1"/>
    </xf>
    <xf numFmtId="0" fontId="28" fillId="24" borderId="105" xfId="2" applyFont="1" applyFill="1" applyBorder="1" applyAlignment="1">
      <alignment horizontal="center" vertical="center" shrinkToFit="1"/>
    </xf>
    <xf numFmtId="0" fontId="18" fillId="24" borderId="32" xfId="2" applyFont="1" applyFill="1" applyBorder="1" applyAlignment="1">
      <alignment horizontal="center" vertical="center" shrinkToFit="1"/>
    </xf>
    <xf numFmtId="0" fontId="18" fillId="24" borderId="106" xfId="2" applyFont="1" applyFill="1" applyBorder="1" applyAlignment="1">
      <alignment horizontal="center" vertical="center" shrinkToFit="1"/>
    </xf>
    <xf numFmtId="0" fontId="157" fillId="17" borderId="105" xfId="2" applyFont="1" applyFill="1" applyBorder="1" applyAlignment="1">
      <alignment horizontal="center" vertical="center" wrapText="1" shrinkToFit="1"/>
    </xf>
    <xf numFmtId="0" fontId="33" fillId="17" borderId="32" xfId="2" applyFont="1" applyFill="1" applyBorder="1" applyAlignment="1">
      <alignment horizontal="center" vertical="center" shrinkToFit="1"/>
    </xf>
    <xf numFmtId="0" fontId="33" fillId="17" borderId="106" xfId="2" applyFont="1" applyFill="1" applyBorder="1" applyAlignment="1">
      <alignment horizontal="center" vertical="center" shrinkToFit="1"/>
    </xf>
    <xf numFmtId="0" fontId="21" fillId="17" borderId="102" xfId="1" applyFont="1" applyFill="1" applyBorder="1" applyAlignment="1" applyProtection="1">
      <alignment vertical="top" wrapText="1"/>
    </xf>
    <xf numFmtId="0" fontId="21" fillId="17" borderId="103" xfId="2" applyFont="1" applyFill="1" applyBorder="1" applyAlignment="1">
      <alignment vertical="top" wrapText="1"/>
    </xf>
    <xf numFmtId="0" fontId="21" fillId="17" borderId="104" xfId="2" applyFont="1" applyFill="1" applyBorder="1" applyAlignment="1">
      <alignment vertical="top" wrapText="1"/>
    </xf>
    <xf numFmtId="0" fontId="28" fillId="0" borderId="105" xfId="2" applyFont="1" applyBorder="1" applyAlignment="1">
      <alignment horizontal="center" vertical="center" wrapText="1" shrinkToFit="1"/>
    </xf>
    <xf numFmtId="0" fontId="112" fillId="0" borderId="32" xfId="2" applyFont="1" applyBorder="1" applyAlignment="1">
      <alignment horizontal="center" vertical="center" shrinkToFit="1"/>
    </xf>
    <xf numFmtId="0" fontId="112" fillId="0" borderId="106" xfId="2" applyFont="1" applyBorder="1" applyAlignment="1">
      <alignment horizontal="center" vertical="center" shrinkToFit="1"/>
    </xf>
    <xf numFmtId="0" fontId="21" fillId="0" borderId="219" xfId="1" applyFont="1" applyBorder="1" applyAlignment="1" applyProtection="1">
      <alignment horizontal="left" vertical="top" wrapText="1"/>
    </xf>
    <xf numFmtId="0" fontId="21" fillId="0" borderId="220" xfId="1" applyFont="1" applyBorder="1" applyAlignment="1" applyProtection="1">
      <alignment horizontal="left" vertical="top" wrapText="1"/>
    </xf>
    <xf numFmtId="0" fontId="21" fillId="0" borderId="221" xfId="1" applyFont="1" applyBorder="1" applyAlignment="1" applyProtection="1">
      <alignment horizontal="left" vertical="top" wrapText="1"/>
    </xf>
    <xf numFmtId="0" fontId="28" fillId="45" borderId="190" xfId="2" applyFont="1" applyFill="1" applyBorder="1" applyAlignment="1">
      <alignment horizontal="center" vertical="center" wrapText="1" shrinkToFit="1"/>
    </xf>
    <xf numFmtId="0" fontId="28" fillId="45" borderId="191" xfId="2" applyFont="1" applyFill="1" applyBorder="1" applyAlignment="1">
      <alignment horizontal="center" vertical="center" wrapText="1" shrinkToFit="1"/>
    </xf>
    <xf numFmtId="0" fontId="28" fillId="45" borderId="192" xfId="2" applyFont="1" applyFill="1" applyBorder="1" applyAlignment="1">
      <alignment horizontal="center" vertical="center" wrapText="1" shrinkToFit="1"/>
    </xf>
    <xf numFmtId="0" fontId="20" fillId="45" borderId="62" xfId="2" applyFont="1" applyFill="1" applyBorder="1" applyAlignment="1">
      <alignment horizontal="left" vertical="top" wrapText="1" shrinkToFit="1"/>
    </xf>
    <xf numFmtId="0" fontId="20" fillId="45" borderId="63" xfId="2" applyFont="1" applyFill="1" applyBorder="1" applyAlignment="1">
      <alignment horizontal="left" vertical="top" wrapText="1" shrinkToFit="1"/>
    </xf>
    <xf numFmtId="0" fontId="20" fillId="45" borderId="64" xfId="2" applyFont="1" applyFill="1" applyBorder="1" applyAlignment="1">
      <alignment horizontal="left" vertical="top" wrapText="1" shrinkToFit="1"/>
    </xf>
    <xf numFmtId="0" fontId="21" fillId="0" borderId="102" xfId="1" applyFont="1" applyBorder="1" applyAlignment="1" applyProtection="1">
      <alignment vertical="top" wrapText="1"/>
    </xf>
    <xf numFmtId="0" fontId="21" fillId="0" borderId="213" xfId="1" applyFont="1" applyBorder="1" applyAlignment="1" applyProtection="1">
      <alignment vertical="top" wrapText="1"/>
    </xf>
    <xf numFmtId="0" fontId="21" fillId="0" borderId="214" xfId="1" applyFont="1" applyBorder="1" applyAlignment="1" applyProtection="1">
      <alignmen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25" fillId="22" borderId="115" xfId="2" applyFont="1" applyFill="1" applyBorder="1" applyAlignment="1">
      <alignment horizontal="left" vertical="top" wrapText="1"/>
    </xf>
    <xf numFmtId="0" fontId="114" fillId="17" borderId="105" xfId="2" applyFont="1" applyFill="1" applyBorder="1" applyAlignment="1">
      <alignment horizontal="center" vertical="center" wrapText="1" shrinkToFit="1"/>
    </xf>
    <xf numFmtId="0" fontId="28" fillId="20" borderId="63" xfId="2" applyFont="1" applyFill="1" applyBorder="1" applyAlignment="1">
      <alignment horizontal="center" vertical="center" shrinkToFit="1"/>
    </xf>
    <xf numFmtId="0" fontId="28" fillId="20" borderId="64" xfId="2" applyFont="1" applyFill="1" applyBorder="1" applyAlignment="1">
      <alignment horizontal="center" vertical="center" shrinkToFit="1"/>
    </xf>
    <xf numFmtId="0" fontId="7" fillId="8" borderId="190" xfId="2" applyFont="1" applyFill="1" applyBorder="1" applyAlignment="1">
      <alignment horizontal="left" vertical="top" wrapText="1"/>
    </xf>
    <xf numFmtId="0" fontId="7" fillId="8" borderId="191" xfId="2" applyFont="1" applyFill="1" applyBorder="1" applyAlignment="1">
      <alignment horizontal="left" vertical="top" wrapText="1"/>
    </xf>
    <xf numFmtId="0" fontId="7" fillId="8" borderId="192" xfId="2" applyFont="1" applyFill="1" applyBorder="1" applyAlignment="1">
      <alignment horizontal="left" vertical="top" wrapTex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xf numFmtId="0" fontId="204" fillId="0" borderId="0" xfId="0" applyFont="1" applyAlignment="1">
      <alignment vertical="center" wrapText="1"/>
    </xf>
    <xf numFmtId="0" fontId="205" fillId="0" borderId="0" xfId="0" applyFont="1" applyAlignment="1">
      <alignment vertical="center" wrapText="1"/>
    </xf>
    <xf numFmtId="0" fontId="145" fillId="49" borderId="0" xfId="0" applyFont="1" applyFill="1" applyBorder="1" applyAlignment="1">
      <alignment horizontal="left" vertical="center" shrinkToFit="1"/>
    </xf>
    <xf numFmtId="3" fontId="145" fillId="49" borderId="0" xfId="0" applyNumberFormat="1" applyFont="1" applyFill="1" applyBorder="1" applyAlignment="1">
      <alignment vertical="center" wrapText="1"/>
    </xf>
    <xf numFmtId="184" fontId="145" fillId="49" borderId="0" xfId="0" applyNumberFormat="1" applyFont="1" applyFill="1" applyAlignment="1">
      <alignment vertical="center" wrapText="1"/>
    </xf>
    <xf numFmtId="177" fontId="145" fillId="49" borderId="0" xfId="0" applyNumberFormat="1" applyFont="1" applyFill="1" applyBorder="1" applyAlignment="1">
      <alignment horizontal="right" vertical="center" wrapText="1"/>
    </xf>
    <xf numFmtId="184" fontId="146" fillId="49" borderId="0" xfId="0" applyNumberFormat="1" applyFont="1" applyFill="1" applyBorder="1" applyAlignment="1">
      <alignment horizontal="center" vertical="center" wrapText="1"/>
    </xf>
    <xf numFmtId="184" fontId="189" fillId="49" borderId="0" xfId="0" applyNumberFormat="1" applyFont="1" applyFill="1" applyAlignment="1">
      <alignment vertical="center" wrapText="1"/>
    </xf>
    <xf numFmtId="0" fontId="183" fillId="49" borderId="0" xfId="0" applyFont="1" applyFill="1" applyBorder="1" applyAlignment="1">
      <alignment horizontal="left" vertical="center"/>
    </xf>
    <xf numFmtId="3" fontId="151" fillId="49" borderId="0" xfId="0" applyNumberFormat="1" applyFont="1" applyFill="1">
      <alignment vertical="center"/>
    </xf>
    <xf numFmtId="177" fontId="184" fillId="49" borderId="0" xfId="0" applyNumberFormat="1" applyFont="1" applyFill="1" applyBorder="1" applyAlignment="1">
      <alignment vertical="center"/>
    </xf>
    <xf numFmtId="0" fontId="173" fillId="46" borderId="239" xfId="0" applyFont="1" applyFill="1" applyBorder="1" applyAlignment="1">
      <alignment horizontal="right" vertical="center" wrapText="1"/>
    </xf>
    <xf numFmtId="0" fontId="173" fillId="41" borderId="238" xfId="0" applyFont="1" applyFill="1" applyBorder="1" applyAlignment="1">
      <alignment horizontal="left" vertical="center" wrapText="1"/>
    </xf>
    <xf numFmtId="184" fontId="173" fillId="22" borderId="239" xfId="0" applyNumberFormat="1" applyFont="1" applyFill="1" applyBorder="1" applyAlignment="1">
      <alignment horizontal="center" vertical="center" wrapText="1"/>
    </xf>
    <xf numFmtId="3" fontId="173" fillId="40" borderId="239" xfId="0" applyNumberFormat="1" applyFont="1" applyFill="1" applyBorder="1" applyAlignment="1">
      <alignment horizontal="right" vertical="center" wrapText="1"/>
    </xf>
    <xf numFmtId="184" fontId="173" fillId="22" borderId="240" xfId="0" applyNumberFormat="1" applyFont="1" applyFill="1" applyBorder="1" applyAlignment="1">
      <alignment horizontal="center" vertical="center" wrapText="1"/>
    </xf>
    <xf numFmtId="184" fontId="180" fillId="50" borderId="230" xfId="0" applyNumberFormat="1" applyFont="1" applyFill="1" applyBorder="1" applyAlignment="1">
      <alignment horizontal="center" vertical="center" wrapText="1"/>
    </xf>
    <xf numFmtId="184" fontId="173" fillId="50" borderId="230" xfId="0" applyNumberFormat="1" applyFont="1" applyFill="1" applyBorder="1" applyAlignment="1">
      <alignment horizontal="center" vertical="center" wrapText="1"/>
    </xf>
    <xf numFmtId="0" fontId="168" fillId="50" borderId="229" xfId="0" applyFont="1" applyFill="1" applyBorder="1">
      <alignment vertical="center"/>
    </xf>
    <xf numFmtId="0" fontId="173" fillId="50" borderId="229" xfId="0" applyFont="1" applyFill="1" applyBorder="1" applyAlignment="1">
      <alignment horizontal="left" vertical="center" wrapText="1"/>
    </xf>
    <xf numFmtId="184" fontId="173" fillId="50" borderId="225" xfId="0" applyNumberFormat="1" applyFont="1" applyFill="1" applyBorder="1" applyAlignment="1">
      <alignment horizontal="center" vertical="center" wrapText="1"/>
    </xf>
    <xf numFmtId="184" fontId="180" fillId="44" borderId="230" xfId="0" applyNumberFormat="1" applyFont="1" applyFill="1" applyBorder="1" applyAlignment="1">
      <alignment horizontal="center" vertical="center" wrapText="1"/>
    </xf>
    <xf numFmtId="0" fontId="173" fillId="44" borderId="229" xfId="0" applyFont="1" applyFill="1" applyBorder="1" applyAlignment="1">
      <alignment horizontal="left" vertical="center" wrapText="1"/>
    </xf>
    <xf numFmtId="0" fontId="206" fillId="51" borderId="0" xfId="2" applyFont="1" applyFill="1" applyAlignment="1">
      <alignment horizontal="center" vertical="center"/>
    </xf>
    <xf numFmtId="0" fontId="6" fillId="0" borderId="0" xfId="4"/>
    <xf numFmtId="0" fontId="21" fillId="22" borderId="0" xfId="2" applyFont="1" applyFill="1" applyAlignment="1">
      <alignment horizontal="center" vertical="center"/>
    </xf>
    <xf numFmtId="0" fontId="207" fillId="22" borderId="0" xfId="2" applyFont="1" applyFill="1" applyAlignment="1">
      <alignment horizontal="center" vertical="center"/>
    </xf>
    <xf numFmtId="0" fontId="35" fillId="10" borderId="0" xfId="2" applyFont="1" applyFill="1" applyAlignment="1">
      <alignment horizontal="center" vertical="center"/>
    </xf>
    <xf numFmtId="0" fontId="6" fillId="10" borderId="0" xfId="2" applyFill="1" applyAlignment="1">
      <alignment horizontal="center" vertical="center"/>
    </xf>
    <xf numFmtId="0" fontId="7" fillId="10" borderId="0" xfId="4" applyFont="1" applyFill="1" applyAlignment="1">
      <alignment vertical="top"/>
    </xf>
    <xf numFmtId="0" fontId="58" fillId="10" borderId="0" xfId="2" applyFont="1" applyFill="1" applyAlignment="1">
      <alignment horizontal="center" vertical="center"/>
    </xf>
    <xf numFmtId="0" fontId="7" fillId="10" borderId="0" xfId="2" applyFont="1" applyFill="1" applyAlignment="1">
      <alignment vertical="top"/>
    </xf>
    <xf numFmtId="0" fontId="208" fillId="0" borderId="0" xfId="2" applyFont="1">
      <alignment vertical="center"/>
    </xf>
    <xf numFmtId="0" fontId="209" fillId="3" borderId="0" xfId="4" applyFont="1" applyFill="1" applyAlignment="1">
      <alignment vertical="top"/>
    </xf>
    <xf numFmtId="0" fontId="209" fillId="3" borderId="0" xfId="2" applyFont="1" applyFill="1" applyAlignment="1">
      <alignment horizontal="center" vertical="center"/>
    </xf>
    <xf numFmtId="0" fontId="209" fillId="3" borderId="0" xfId="2" applyFont="1" applyFill="1" applyAlignment="1">
      <alignment vertical="top"/>
    </xf>
    <xf numFmtId="0" fontId="7" fillId="3" borderId="0" xfId="2" applyFont="1" applyFill="1" applyAlignment="1">
      <alignment vertical="top"/>
    </xf>
    <xf numFmtId="0" fontId="210" fillId="3" borderId="0" xfId="2" applyFont="1" applyFill="1" applyAlignment="1">
      <alignment horizontal="center" vertical="center" wrapText="1"/>
    </xf>
    <xf numFmtId="0" fontId="211" fillId="3" borderId="0" xfId="2" applyFont="1" applyFill="1" applyAlignment="1">
      <alignment horizontal="center" vertical="center" wrapText="1"/>
    </xf>
    <xf numFmtId="0" fontId="52" fillId="52" borderId="0" xfId="2" applyFont="1" applyFill="1" applyAlignment="1">
      <alignment horizontal="left" vertical="top" wrapText="1" indent="1"/>
    </xf>
    <xf numFmtId="0" fontId="212" fillId="52" borderId="0" xfId="2" applyFont="1" applyFill="1" applyAlignment="1">
      <alignment horizontal="left" vertical="top" wrapText="1" indent="1"/>
    </xf>
    <xf numFmtId="0" fontId="213" fillId="3" borderId="0" xfId="2" applyFont="1" applyFill="1" applyAlignment="1">
      <alignment vertical="top"/>
    </xf>
    <xf numFmtId="0" fontId="35" fillId="3" borderId="0" xfId="2" applyFont="1" applyFill="1" applyAlignment="1">
      <alignment vertical="top"/>
    </xf>
    <xf numFmtId="0" fontId="6" fillId="3" borderId="0" xfId="2" applyFill="1" applyAlignment="1">
      <alignment horizontal="center" vertical="center" wrapText="1"/>
    </xf>
    <xf numFmtId="0" fontId="214" fillId="3" borderId="0" xfId="2" applyFont="1" applyFill="1" applyAlignment="1">
      <alignment vertical="top"/>
    </xf>
    <xf numFmtId="0" fontId="6" fillId="3" borderId="0" xfId="2" applyFill="1" applyAlignment="1">
      <alignment horizontal="left" vertical="center"/>
    </xf>
    <xf numFmtId="0" fontId="17" fillId="53" borderId="0" xfId="4" applyFont="1" applyFill="1"/>
    <xf numFmtId="0" fontId="215" fillId="53" borderId="0" xfId="4" applyFont="1" applyFill="1" applyAlignment="1">
      <alignment vertical="top" wrapText="1"/>
    </xf>
    <xf numFmtId="0" fontId="0" fillId="53" borderId="0" xfId="0" applyFill="1">
      <alignment vertical="center"/>
    </xf>
    <xf numFmtId="0" fontId="6" fillId="0" borderId="0" xfId="4" applyAlignment="1">
      <alignment horizontal="center" vertical="center"/>
    </xf>
    <xf numFmtId="0" fontId="219" fillId="0" borderId="0" xfId="1" applyFont="1" applyAlignment="1" applyProtection="1">
      <alignment horizontal="left" vertical="top" wrapText="1"/>
    </xf>
  </cellXfs>
  <cellStyles count="21">
    <cellStyle name="ハイパーリンク" xfId="1" builtinId="8"/>
    <cellStyle name="標準" xfId="0" builtinId="0"/>
    <cellStyle name="標準 2" xfId="2" xr:uid="{00000000-0005-0000-0000-000002000000}"/>
    <cellStyle name="標準 2 2" xfId="3" xr:uid="{00000000-0005-0000-0000-000003000000}"/>
    <cellStyle name="標準 2 2 2" xfId="20" xr:uid="{1064B219-AC4F-414B-BDBF-39C21F29F659}"/>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BB1F05"/>
      <color rgb="FFFF99FF"/>
      <color rgb="FF66CCFF"/>
      <color rgb="FFFFE7FF"/>
      <color rgb="FFFF0066"/>
      <color rgb="FF00CC00"/>
      <color rgb="FF3399FF"/>
      <color rgb="FFF6B30A"/>
      <color rgb="FFEBA915"/>
      <color rgb="FFF9BF0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7"/>
          <c:order val="0"/>
          <c:tx>
            <c:v>2021年</c:v>
          </c:tx>
          <c:spPr>
            <a:ln w="63500" cap="rnd">
              <a:solidFill>
                <a:srgbClr val="FF0000"/>
              </a:solidFill>
              <a:round/>
            </a:ln>
            <a:effectLst/>
          </c:spPr>
          <c:marker>
            <c:symbol val="none"/>
          </c:marker>
          <c:val>
            <c:numRef>
              <c:f>'44　感染症統計'!$B$7:$M$7</c:f>
              <c:numCache>
                <c:formatCode>General</c:formatCode>
                <c:ptCount val="12"/>
                <c:pt idx="0">
                  <c:v>81</c:v>
                </c:pt>
                <c:pt idx="1">
                  <c:v>48</c:v>
                </c:pt>
                <c:pt idx="2">
                  <c:v>71</c:v>
                </c:pt>
                <c:pt idx="3">
                  <c:v>128</c:v>
                </c:pt>
                <c:pt idx="4">
                  <c:v>171</c:v>
                </c:pt>
                <c:pt idx="5">
                  <c:v>350</c:v>
                </c:pt>
                <c:pt idx="6">
                  <c:v>569</c:v>
                </c:pt>
                <c:pt idx="7">
                  <c:v>551</c:v>
                </c:pt>
                <c:pt idx="8">
                  <c:v>456</c:v>
                </c:pt>
                <c:pt idx="9">
                  <c:v>302</c:v>
                </c:pt>
                <c:pt idx="10">
                  <c:v>45</c:v>
                </c:pt>
                <c:pt idx="11" formatCode="#,##0_ ">
                  <c:v>0</c:v>
                </c:pt>
              </c:numCache>
            </c:numRef>
          </c:val>
          <c:smooth val="0"/>
          <c:extLst>
            <c:ext xmlns:c16="http://schemas.microsoft.com/office/drawing/2014/chart" uri="{C3380CC4-5D6E-409C-BE32-E72D297353CC}">
              <c16:uniqueId val="{00000000-C787-4C46-91A4-F2CCA7AB2E20}"/>
            </c:ext>
          </c:extLst>
        </c:ser>
        <c:ser>
          <c:idx val="0"/>
          <c:order val="1"/>
          <c:tx>
            <c:strRef>
              <c:f>'44　感染症統計'!$A$8</c:f>
              <c:strCache>
                <c:ptCount val="1"/>
                <c:pt idx="0">
                  <c:v>2020年</c:v>
                </c:pt>
              </c:strCache>
            </c:strRef>
          </c:tx>
          <c:spPr>
            <a:ln w="28575" cap="rnd">
              <a:solidFill>
                <a:schemeClr val="accent1"/>
              </a:solidFill>
              <a:round/>
            </a:ln>
            <a:effectLst/>
          </c:spPr>
          <c:marker>
            <c:symbol val="none"/>
          </c:marker>
          <c:val>
            <c:numRef>
              <c:f>'44　感染症統計'!$B$8:$M$8</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1-C787-4C46-91A4-F2CCA7AB2E20}"/>
            </c:ext>
          </c:extLst>
        </c:ser>
        <c:ser>
          <c:idx val="1"/>
          <c:order val="2"/>
          <c:tx>
            <c:strRef>
              <c:f>'44　感染症統計'!$A$9</c:f>
              <c:strCache>
                <c:ptCount val="1"/>
                <c:pt idx="0">
                  <c:v>2019年</c:v>
                </c:pt>
              </c:strCache>
            </c:strRef>
          </c:tx>
          <c:spPr>
            <a:ln w="12700" cap="rnd">
              <a:solidFill>
                <a:srgbClr val="FF0066"/>
              </a:solidFill>
              <a:round/>
            </a:ln>
            <a:effectLst/>
          </c:spPr>
          <c:marker>
            <c:symbol val="none"/>
          </c:marker>
          <c:val>
            <c:numRef>
              <c:f>'44　感染症統計'!$B$9:$M$9</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2-C787-4C46-91A4-F2CCA7AB2E20}"/>
            </c:ext>
          </c:extLst>
        </c:ser>
        <c:ser>
          <c:idx val="2"/>
          <c:order val="3"/>
          <c:tx>
            <c:strRef>
              <c:f>'44　感染症統計'!$A$10</c:f>
              <c:strCache>
                <c:ptCount val="1"/>
                <c:pt idx="0">
                  <c:v>2018年</c:v>
                </c:pt>
              </c:strCache>
            </c:strRef>
          </c:tx>
          <c:spPr>
            <a:ln w="12700" cap="rnd">
              <a:solidFill>
                <a:schemeClr val="accent3"/>
              </a:solidFill>
              <a:round/>
            </a:ln>
            <a:effectLst/>
          </c:spPr>
          <c:marker>
            <c:symbol val="none"/>
          </c:marker>
          <c:val>
            <c:numRef>
              <c:f>'44　感染症統計'!$B$10:$M$10</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3-C787-4C46-91A4-F2CCA7AB2E20}"/>
            </c:ext>
          </c:extLst>
        </c:ser>
        <c:ser>
          <c:idx val="3"/>
          <c:order val="4"/>
          <c:tx>
            <c:strRef>
              <c:f>'44　感染症統計'!$A$11</c:f>
              <c:strCache>
                <c:ptCount val="1"/>
                <c:pt idx="0">
                  <c:v>2017年</c:v>
                </c:pt>
              </c:strCache>
            </c:strRef>
          </c:tx>
          <c:spPr>
            <a:ln w="12700" cap="rnd">
              <a:solidFill>
                <a:schemeClr val="accent4"/>
              </a:solidFill>
              <a:round/>
            </a:ln>
            <a:effectLst/>
          </c:spPr>
          <c:marker>
            <c:symbol val="none"/>
          </c:marker>
          <c:val>
            <c:numRef>
              <c:f>'44　感染症統計'!$B$11:$M$11</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4-C787-4C46-91A4-F2CCA7AB2E20}"/>
            </c:ext>
          </c:extLst>
        </c:ser>
        <c:ser>
          <c:idx val="4"/>
          <c:order val="5"/>
          <c:tx>
            <c:strRef>
              <c:f>'44　感染症統計'!$A$12</c:f>
              <c:strCache>
                <c:ptCount val="1"/>
                <c:pt idx="0">
                  <c:v>2016年</c:v>
                </c:pt>
              </c:strCache>
            </c:strRef>
          </c:tx>
          <c:spPr>
            <a:ln w="12700" cap="rnd">
              <a:solidFill>
                <a:schemeClr val="accent5"/>
              </a:solidFill>
              <a:round/>
            </a:ln>
            <a:effectLst/>
          </c:spPr>
          <c:marker>
            <c:symbol val="none"/>
          </c:marker>
          <c:val>
            <c:numRef>
              <c:f>'44　感染症統計'!$B$12:$M$12</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5-C787-4C46-91A4-F2CCA7AB2E20}"/>
            </c:ext>
          </c:extLst>
        </c:ser>
        <c:ser>
          <c:idx val="5"/>
          <c:order val="6"/>
          <c:tx>
            <c:strRef>
              <c:f>'44　感染症統計'!$A$13</c:f>
              <c:strCache>
                <c:ptCount val="1"/>
                <c:pt idx="0">
                  <c:v>2015年</c:v>
                </c:pt>
              </c:strCache>
            </c:strRef>
          </c:tx>
          <c:spPr>
            <a:ln w="12700" cap="rnd">
              <a:solidFill>
                <a:schemeClr val="accent6"/>
              </a:solidFill>
              <a:round/>
            </a:ln>
            <a:effectLst/>
          </c:spPr>
          <c:marker>
            <c:symbol val="none"/>
          </c:marker>
          <c:val>
            <c:numRef>
              <c:f>'44　感染症統計'!$B$13:$M$13</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6-C787-4C46-91A4-F2CCA7AB2E20}"/>
            </c:ext>
          </c:extLst>
        </c:ser>
        <c:dLbls>
          <c:showLegendKey val="0"/>
          <c:showVal val="0"/>
          <c:showCatName val="0"/>
          <c:showSerName val="0"/>
          <c:showPercent val="0"/>
          <c:showBubbleSize val="0"/>
        </c:dLbls>
        <c:smooth val="0"/>
        <c:axId val="1234518832"/>
        <c:axId val="1234519248"/>
      </c:lineChart>
      <c:catAx>
        <c:axId val="12345188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9248"/>
        <c:crosses val="autoZero"/>
        <c:auto val="1"/>
        <c:lblAlgn val="ctr"/>
        <c:lblOffset val="100"/>
        <c:noMultiLvlLbl val="0"/>
      </c:catAx>
      <c:valAx>
        <c:axId val="123451924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34518832"/>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2"/>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5728307813113469"/>
          <c:y val="0.15798556430446195"/>
          <c:w val="0.11778563015312132"/>
          <c:h val="0.666088509769612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0513157009220003E-2"/>
          <c:y val="0.14996446339729921"/>
          <c:w val="0.71832911183304882"/>
          <c:h val="0.62589415129079018"/>
        </c:manualLayout>
      </c:layout>
      <c:lineChart>
        <c:grouping val="standard"/>
        <c:varyColors val="0"/>
        <c:ser>
          <c:idx val="7"/>
          <c:order val="1"/>
          <c:tx>
            <c:v>2021年</c:v>
          </c:tx>
          <c:spPr>
            <a:ln w="57150" cap="rnd">
              <a:solidFill>
                <a:srgbClr val="FF0000"/>
              </a:solidFill>
              <a:round/>
            </a:ln>
            <a:effectLst/>
          </c:spPr>
          <c:marker>
            <c:symbol val="none"/>
          </c:marker>
          <c:val>
            <c:numRef>
              <c:f>'44　感染症統計'!$Q$7:$AB$7</c:f>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0-B61C-425D-92FC-66BD9BB69044}"/>
            </c:ext>
          </c:extLst>
        </c:ser>
        <c:ser>
          <c:idx val="0"/>
          <c:order val="2"/>
          <c:tx>
            <c:strRef>
              <c:f>'44　感染症統計'!$P$8</c:f>
              <c:strCache>
                <c:ptCount val="1"/>
                <c:pt idx="0">
                  <c:v>2020年</c:v>
                </c:pt>
              </c:strCache>
            </c:strRef>
          </c:tx>
          <c:spPr>
            <a:ln w="38100" cap="rnd">
              <a:solidFill>
                <a:schemeClr val="accent1"/>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感染症統計'!$Q$8:$AB$8</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B61C-425D-92FC-66BD9BB69044}"/>
            </c:ext>
          </c:extLst>
        </c:ser>
        <c:ser>
          <c:idx val="1"/>
          <c:order val="3"/>
          <c:tx>
            <c:strRef>
              <c:f>'44　感染症統計'!$P$9</c:f>
              <c:strCache>
                <c:ptCount val="1"/>
                <c:pt idx="0">
                  <c:v>2019年</c:v>
                </c:pt>
              </c:strCache>
            </c:strRef>
          </c:tx>
          <c:spPr>
            <a:ln w="12700" cap="rnd">
              <a:solidFill>
                <a:schemeClr val="accent2"/>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感染症統計'!$Q$9:$AB$9</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B61C-425D-92FC-66BD9BB69044}"/>
            </c:ext>
          </c:extLst>
        </c:ser>
        <c:ser>
          <c:idx val="2"/>
          <c:order val="4"/>
          <c:tx>
            <c:strRef>
              <c:f>'44　感染症統計'!$P$10</c:f>
              <c:strCache>
                <c:ptCount val="1"/>
                <c:pt idx="0">
                  <c:v>2018年</c:v>
                </c:pt>
              </c:strCache>
            </c:strRef>
          </c:tx>
          <c:spPr>
            <a:ln w="12700" cap="rnd">
              <a:solidFill>
                <a:schemeClr val="accent3"/>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感染症統計'!$Q$10:$AB$10</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B61C-425D-92FC-66BD9BB69044}"/>
            </c:ext>
          </c:extLst>
        </c:ser>
        <c:ser>
          <c:idx val="3"/>
          <c:order val="5"/>
          <c:tx>
            <c:strRef>
              <c:f>'44　感染症統計'!$P$11</c:f>
              <c:strCache>
                <c:ptCount val="1"/>
                <c:pt idx="0">
                  <c:v>2017年</c:v>
                </c:pt>
              </c:strCache>
            </c:strRef>
          </c:tx>
          <c:spPr>
            <a:ln w="12700" cap="rnd">
              <a:solidFill>
                <a:schemeClr val="accent4"/>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感染症統計'!$Q$11:$AB$11</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B61C-425D-92FC-66BD9BB69044}"/>
            </c:ext>
          </c:extLst>
        </c:ser>
        <c:ser>
          <c:idx val="4"/>
          <c:order val="6"/>
          <c:tx>
            <c:strRef>
              <c:f>'44　感染症統計'!$P$12</c:f>
              <c:strCache>
                <c:ptCount val="1"/>
                <c:pt idx="0">
                  <c:v>2016年</c:v>
                </c:pt>
              </c:strCache>
            </c:strRef>
          </c:tx>
          <c:spPr>
            <a:ln w="12700" cap="rnd">
              <a:solidFill>
                <a:schemeClr val="accent5"/>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感染症統計'!$Q$12:$AB$12</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B61C-425D-92FC-66BD9BB69044}"/>
            </c:ext>
          </c:extLst>
        </c:ser>
        <c:ser>
          <c:idx val="5"/>
          <c:order val="7"/>
          <c:tx>
            <c:strRef>
              <c:f>'44　感染症統計'!$P$13</c:f>
              <c:strCache>
                <c:ptCount val="1"/>
                <c:pt idx="0">
                  <c:v>2015年</c:v>
                </c:pt>
              </c:strCache>
            </c:strRef>
          </c:tx>
          <c:spPr>
            <a:ln w="12700" cap="rnd">
              <a:solidFill>
                <a:schemeClr val="accent6"/>
              </a:solidFill>
              <a:round/>
            </a:ln>
            <a:effectLst/>
          </c:spPr>
          <c:marker>
            <c:symbol val="none"/>
          </c:marker>
          <c:cat>
            <c:strRef>
              <c:f>'44　感染症統計'!$Q$7:$AB$7</c:f>
              <c:strCache>
                <c:ptCount val="12"/>
                <c:pt idx="0">
                  <c:v>1 </c:v>
                </c:pt>
                <c:pt idx="1">
                  <c:v>2 </c:v>
                </c:pt>
                <c:pt idx="2">
                  <c:v>1 </c:v>
                </c:pt>
                <c:pt idx="3">
                  <c:v>0 </c:v>
                </c:pt>
                <c:pt idx="4">
                  <c:v>0 </c:v>
                </c:pt>
                <c:pt idx="5">
                  <c:v>0 </c:v>
                </c:pt>
                <c:pt idx="6">
                  <c:v>1 </c:v>
                </c:pt>
                <c:pt idx="7">
                  <c:v>1 </c:v>
                </c:pt>
                <c:pt idx="8">
                  <c:v>0 </c:v>
                </c:pt>
                <c:pt idx="9">
                  <c:v>0 </c:v>
                </c:pt>
                <c:pt idx="10">
                  <c:v>0 </c:v>
                </c:pt>
                <c:pt idx="11">
                  <c:v> </c:v>
                </c:pt>
              </c:strCache>
            </c:strRef>
          </c:cat>
          <c:val>
            <c:numRef>
              <c:f>'44　感染症統計'!$Q$13:$AB$13</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B61C-425D-92FC-66BD9BB69044}"/>
            </c:ext>
          </c:extLst>
        </c:ser>
        <c:dLbls>
          <c:showLegendKey val="0"/>
          <c:showVal val="0"/>
          <c:showCatName val="0"/>
          <c:showSerName val="0"/>
          <c:showPercent val="0"/>
          <c:showBubbleSize val="0"/>
        </c:dLbls>
        <c:smooth val="0"/>
        <c:axId val="1415465776"/>
        <c:axId val="1415475760"/>
        <c:extLst>
          <c:ext xmlns:c15="http://schemas.microsoft.com/office/drawing/2012/chart" uri="{02D57815-91ED-43cb-92C2-25804820EDAC}">
            <c15:filteredLineSeries>
              <c15:ser>
                <c:idx val="6"/>
                <c:order val="0"/>
                <c:tx>
                  <c:strRef>
                    <c:extLst>
                      <c:ext uri="{02D57815-91ED-43cb-92C2-25804820EDAC}">
                        <c15:formulaRef>
                          <c15:sqref>'44　感染症統計'!$P$7</c15:sqref>
                        </c15:formulaRef>
                      </c:ext>
                    </c:extLst>
                    <c:strCache>
                      <c:ptCount val="1"/>
                      <c:pt idx="0">
                        <c:v>2021年</c:v>
                      </c:pt>
                    </c:strCache>
                  </c:strRef>
                </c:tx>
                <c:spPr>
                  <a:ln w="28575" cap="rnd">
                    <a:solidFill>
                      <a:schemeClr val="accent1">
                        <a:lumMod val="60000"/>
                      </a:schemeClr>
                    </a:solidFill>
                    <a:round/>
                  </a:ln>
                  <a:effectLst/>
                </c:spPr>
                <c:marker>
                  <c:symbol val="none"/>
                </c:marker>
                <c:val>
                  <c:numRef>
                    <c:extLst>
                      <c:ext uri="{02D57815-91ED-43cb-92C2-25804820EDAC}">
                        <c15:formulaRef>
                          <c15:sqref>'44　感染症統計'!$Q$7:$AB$7</c15:sqref>
                        </c15:formulaRef>
                      </c:ext>
                    </c:extLst>
                    <c:numCache>
                      <c:formatCode>#,##0_ </c:formatCode>
                      <c:ptCount val="12"/>
                      <c:pt idx="0">
                        <c:v>1</c:v>
                      </c:pt>
                      <c:pt idx="1">
                        <c:v>2</c:v>
                      </c:pt>
                      <c:pt idx="2">
                        <c:v>1</c:v>
                      </c:pt>
                      <c:pt idx="3">
                        <c:v>0</c:v>
                      </c:pt>
                      <c:pt idx="4">
                        <c:v>0</c:v>
                      </c:pt>
                      <c:pt idx="5">
                        <c:v>0</c:v>
                      </c:pt>
                      <c:pt idx="6">
                        <c:v>1</c:v>
                      </c:pt>
                      <c:pt idx="7">
                        <c:v>1</c:v>
                      </c:pt>
                      <c:pt idx="8">
                        <c:v>0</c:v>
                      </c:pt>
                      <c:pt idx="9">
                        <c:v>0</c:v>
                      </c:pt>
                      <c:pt idx="10">
                        <c:v>0</c:v>
                      </c:pt>
                      <c:pt idx="11">
                        <c:v>0</c:v>
                      </c:pt>
                    </c:numCache>
                  </c:numRef>
                </c:val>
                <c:smooth val="0"/>
                <c:extLst>
                  <c:ext xmlns:c16="http://schemas.microsoft.com/office/drawing/2014/chart" uri="{C3380CC4-5D6E-409C-BE32-E72D297353CC}">
                    <c16:uniqueId val="{00000007-B61C-425D-92FC-66BD9BB69044}"/>
                  </c:ext>
                </c:extLst>
              </c15:ser>
            </c15:filteredLineSeries>
          </c:ext>
        </c:extLst>
      </c:lineChart>
      <c:catAx>
        <c:axId val="1415465776"/>
        <c:scaling>
          <c:orientation val="minMax"/>
        </c:scaling>
        <c:delete val="1"/>
        <c:axPos val="b"/>
        <c:numFmt formatCode="General" sourceLinked="1"/>
        <c:majorTickMark val="none"/>
        <c:minorTickMark val="none"/>
        <c:tickLblPos val="nextTo"/>
        <c:crossAx val="1415475760"/>
        <c:crosses val="autoZero"/>
        <c:auto val="0"/>
        <c:lblAlgn val="ctr"/>
        <c:lblOffset val="100"/>
        <c:noMultiLvlLbl val="0"/>
      </c:catAx>
      <c:valAx>
        <c:axId val="141547576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15465776"/>
        <c:crosses val="max"/>
        <c:crossBetween val="between"/>
      </c:valAx>
      <c:spPr>
        <a:noFill/>
        <a:ln>
          <a:noFill/>
        </a:ln>
        <a:effectLst/>
      </c:spPr>
    </c:plotArea>
    <c:legend>
      <c:legendPos val="b"/>
      <c:layout>
        <c:manualLayout>
          <c:xMode val="edge"/>
          <c:yMode val="edge"/>
          <c:x val="0.82593622475512241"/>
          <c:y val="0.13335068191102975"/>
          <c:w val="0.12124317065261947"/>
          <c:h val="0.667644342964592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sv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210765</xdr:colOff>
      <xdr:row>0</xdr:row>
      <xdr:rowOff>0</xdr:rowOff>
    </xdr:from>
    <xdr:to>
      <xdr:col>21</xdr:col>
      <xdr:colOff>21102</xdr:colOff>
      <xdr:row>31</xdr:row>
      <xdr:rowOff>72957</xdr:rowOff>
    </xdr:to>
    <xdr:pic>
      <xdr:nvPicPr>
        <xdr:cNvPr id="7" name="図 6">
          <a:extLst>
            <a:ext uri="{FF2B5EF4-FFF2-40B4-BE49-F238E27FC236}">
              <a16:creationId xmlns:a16="http://schemas.microsoft.com/office/drawing/2014/main" id="{135B124F-342A-4495-A075-A21B27D675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765" y="0"/>
          <a:ext cx="10867443" cy="7449766"/>
        </a:xfrm>
        <a:prstGeom prst="rect">
          <a:avLst/>
        </a:prstGeom>
      </xdr:spPr>
    </xdr:pic>
    <xdr:clientData/>
  </xdr:twoCellAnchor>
  <xdr:twoCellAnchor>
    <xdr:from>
      <xdr:col>1</xdr:col>
      <xdr:colOff>170234</xdr:colOff>
      <xdr:row>4</xdr:row>
      <xdr:rowOff>89171</xdr:rowOff>
    </xdr:from>
    <xdr:to>
      <xdr:col>5</xdr:col>
      <xdr:colOff>72957</xdr:colOff>
      <xdr:row>11</xdr:row>
      <xdr:rowOff>24319</xdr:rowOff>
    </xdr:to>
    <xdr:sp macro="" textlink="">
      <xdr:nvSpPr>
        <xdr:cNvPr id="2" name="楕円 1">
          <a:extLst>
            <a:ext uri="{FF2B5EF4-FFF2-40B4-BE49-F238E27FC236}">
              <a16:creationId xmlns:a16="http://schemas.microsoft.com/office/drawing/2014/main" id="{4192C9D3-455A-40CB-B1F4-9AABD5FFCDC5}"/>
            </a:ext>
          </a:extLst>
        </xdr:cNvPr>
        <xdr:cNvSpPr/>
      </xdr:nvSpPr>
      <xdr:spPr>
        <a:xfrm>
          <a:off x="381000" y="1451043"/>
          <a:ext cx="1913106" cy="1337553"/>
        </a:xfrm>
        <a:prstGeom prst="ellipse">
          <a:avLst/>
        </a:prstGeom>
        <a:noFill/>
        <a:ln w="38100" cmpd="sng">
          <a:solidFill>
            <a:srgbClr val="BB1F0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19050</xdr:colOff>
      <xdr:row>4</xdr:row>
      <xdr:rowOff>0</xdr:rowOff>
    </xdr:from>
    <xdr:to>
      <xdr:col>13</xdr:col>
      <xdr:colOff>171450</xdr:colOff>
      <xdr:row>18</xdr:row>
      <xdr:rowOff>0</xdr:rowOff>
    </xdr:to>
    <xdr:pic>
      <xdr:nvPicPr>
        <xdr:cNvPr id="2" name="図 1" descr="感染性胃腸炎患者報告数　直近5シーズン">
          <a:extLst>
            <a:ext uri="{FF2B5EF4-FFF2-40B4-BE49-F238E27FC236}">
              <a16:creationId xmlns:a16="http://schemas.microsoft.com/office/drawing/2014/main" id="{FA410963-EAA6-47D1-8AAB-DC836CE6BA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4552950" y="990600"/>
          <a:ext cx="722376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6</xdr:row>
      <xdr:rowOff>152400</xdr:rowOff>
    </xdr:from>
    <xdr:to>
      <xdr:col>13</xdr:col>
      <xdr:colOff>350705</xdr:colOff>
      <xdr:row>15</xdr:row>
      <xdr:rowOff>0</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524000"/>
          <a:ext cx="6896100" cy="1390650"/>
          <a:chOff x="15526115" y="3476894"/>
          <a:chExt cx="7163624" cy="1211926"/>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679125"/>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494912"/>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476894"/>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3864710"/>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22859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1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2.67</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775162</xdr:colOff>
      <xdr:row>4</xdr:row>
      <xdr:rowOff>7991</xdr:rowOff>
    </xdr:from>
    <xdr:to>
      <xdr:col>12</xdr:col>
      <xdr:colOff>908891</xdr:colOff>
      <xdr:row>7</xdr:row>
      <xdr:rowOff>45903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34302" y="998591"/>
          <a:ext cx="2457829" cy="594172"/>
        </a:xfrm>
        <a:prstGeom prst="borderCallout2">
          <a:avLst>
            <a:gd name="adj1" fmla="val 103844"/>
            <a:gd name="adj2" fmla="val 52920"/>
            <a:gd name="adj3" fmla="val 210486"/>
            <a:gd name="adj4" fmla="val 51057"/>
            <a:gd name="adj5" fmla="val 343019"/>
            <a:gd name="adj6" fmla="val -115429"/>
          </a:avLst>
        </a:prstGeom>
        <a:ln>
          <a:solidFill>
            <a:srgbClr val="FF0000"/>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散発事故あり</a:t>
          </a:r>
          <a:endParaRPr lang="en-US" altLang="ja-JP" sz="1400" b="1" i="0" u="none" strike="noStrike" baseline="0">
            <a:solidFill>
              <a:srgbClr val="FF0000"/>
            </a:solidFill>
            <a:latin typeface="ＭＳ Ｐゴシック"/>
            <a:ea typeface="ＭＳ Ｐゴシック"/>
          </a:endParaRPr>
        </a:p>
        <a:p>
          <a:pPr algn="l" rtl="0">
            <a:defRPr sz="1000"/>
          </a:pPr>
          <a:r>
            <a:rPr lang="ja-JP" altLang="en-US" sz="1400" b="1" i="0" u="none" strike="noStrike" baseline="0">
              <a:solidFill>
                <a:srgbClr val="FF0000"/>
              </a:solidFill>
              <a:latin typeface="ＭＳ Ｐゴシック"/>
              <a:ea typeface="ＭＳ Ｐゴシック"/>
            </a:rPr>
            <a:t>ほとんど流行していません</a:t>
          </a:r>
          <a:endParaRPr lang="en-US" altLang="ja-JP" sz="1400" b="1" i="0" u="none" strike="noStrike" baseline="0">
            <a:solidFill>
              <a:srgbClr val="FF0000"/>
            </a:solidFill>
            <a:latin typeface="Calibri"/>
          </a:endParaRPr>
        </a:p>
      </xdr:txBody>
    </xdr:sp>
    <xdr:clientData/>
  </xdr:twoCellAnchor>
  <xdr:twoCellAnchor>
    <xdr:from>
      <xdr:col>7</xdr:col>
      <xdr:colOff>1541869</xdr:colOff>
      <xdr:row>15</xdr:row>
      <xdr:rowOff>8747</xdr:rowOff>
    </xdr:from>
    <xdr:to>
      <xdr:col>8</xdr:col>
      <xdr:colOff>35887</xdr:colOff>
      <xdr:row>16</xdr:row>
      <xdr:rowOff>140506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075769" y="2896727"/>
          <a:ext cx="322818" cy="299399"/>
        </a:xfrm>
        <a:prstGeom prst="ellipse">
          <a:avLst/>
        </a:prstGeom>
        <a:noFill/>
        <a:ln w="25400" algn="ctr">
          <a:solidFill>
            <a:srgbClr val="000000"/>
          </a:solidFill>
          <a:round/>
          <a:headEnd/>
          <a:tailEnd/>
        </a:ln>
      </xdr:spPr>
    </xdr:sp>
    <xdr:clientData/>
  </xdr:twoCellAnchor>
  <xdr:twoCellAnchor>
    <xdr:from>
      <xdr:col>11</xdr:col>
      <xdr:colOff>798723</xdr:colOff>
      <xdr:row>3</xdr:row>
      <xdr:rowOff>0</xdr:rowOff>
    </xdr:from>
    <xdr:to>
      <xdr:col>14</xdr:col>
      <xdr:colOff>587568</xdr:colOff>
      <xdr:row>16</xdr:row>
      <xdr:rowOff>64265</xdr:rowOff>
    </xdr:to>
    <xdr:cxnSp macro="">
      <xdr:nvCxnSpPr>
        <xdr:cNvPr id="13" name="直線矢印コネクタ 12">
          <a:extLst>
            <a:ext uri="{FF2B5EF4-FFF2-40B4-BE49-F238E27FC236}">
              <a16:creationId xmlns:a16="http://schemas.microsoft.com/office/drawing/2014/main" id="{9F931371-065C-4A5E-AB96-FCF81EA5EAF0}"/>
            </a:ext>
          </a:extLst>
        </xdr:cNvPr>
        <xdr:cNvCxnSpPr/>
      </xdr:nvCxnSpPr>
      <xdr:spPr>
        <a:xfrm flipH="1">
          <a:off x="10079883" y="769620"/>
          <a:ext cx="3141645" cy="2350265"/>
        </a:xfrm>
        <a:prstGeom prst="straightConnector1">
          <a:avLst/>
        </a:prstGeom>
        <a:ln>
          <a:solidFill>
            <a:schemeClr val="tx2">
              <a:lumMod val="60000"/>
              <a:lumOff val="40000"/>
            </a:schemeClr>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7</xdr:col>
      <xdr:colOff>595946</xdr:colOff>
      <xdr:row>6</xdr:row>
      <xdr:rowOff>161580</xdr:rowOff>
    </xdr:from>
    <xdr:to>
      <xdr:col>13</xdr:col>
      <xdr:colOff>414971</xdr:colOff>
      <xdr:row>15</xdr:row>
      <xdr:rowOff>9180</xdr:rowOff>
    </xdr:to>
    <xdr:grpSp>
      <xdr:nvGrpSpPr>
        <xdr:cNvPr id="14" name="グループ化 4">
          <a:extLst>
            <a:ext uri="{FF2B5EF4-FFF2-40B4-BE49-F238E27FC236}">
              <a16:creationId xmlns:a16="http://schemas.microsoft.com/office/drawing/2014/main" id="{21CCB177-7427-4B1F-8192-B64FD42734D2}"/>
            </a:ext>
          </a:extLst>
        </xdr:cNvPr>
        <xdr:cNvGrpSpPr>
          <a:grpSpLocks/>
        </xdr:cNvGrpSpPr>
      </xdr:nvGrpSpPr>
      <xdr:grpSpPr bwMode="auto">
        <a:xfrm>
          <a:off x="5129846" y="1533180"/>
          <a:ext cx="6896100" cy="1390650"/>
          <a:chOff x="15526115" y="3476894"/>
          <a:chExt cx="7163624" cy="1211926"/>
        </a:xfrm>
      </xdr:grpSpPr>
      <xdr:cxnSp macro="">
        <xdr:nvCxnSpPr>
          <xdr:cNvPr id="15" name="直線コネクタ 153">
            <a:extLst>
              <a:ext uri="{FF2B5EF4-FFF2-40B4-BE49-F238E27FC236}">
                <a16:creationId xmlns:a16="http://schemas.microsoft.com/office/drawing/2014/main" id="{D45DAD98-D29F-45E2-AEDB-1859280CBEF7}"/>
              </a:ext>
            </a:extLst>
          </xdr:cNvPr>
          <xdr:cNvCxnSpPr>
            <a:cxnSpLocks noChangeShapeType="1"/>
          </xdr:cNvCxnSpPr>
        </xdr:nvCxnSpPr>
        <xdr:spPr bwMode="auto">
          <a:xfrm>
            <a:off x="15554714" y="4679125"/>
            <a:ext cx="6930446" cy="9695"/>
          </a:xfrm>
          <a:prstGeom prst="line">
            <a:avLst/>
          </a:prstGeom>
          <a:noFill/>
          <a:ln w="9525" algn="ctr">
            <a:solidFill>
              <a:sysClr val="windowText" lastClr="000000"/>
            </a:solidFill>
            <a:prstDash val="dash"/>
            <a:round/>
            <a:headEnd/>
            <a:tailEnd/>
          </a:ln>
        </xdr:spPr>
      </xdr:cxnSp>
      <xdr:cxnSp macro="">
        <xdr:nvCxnSpPr>
          <xdr:cNvPr id="16" name="直線コネクタ 153">
            <a:extLst>
              <a:ext uri="{FF2B5EF4-FFF2-40B4-BE49-F238E27FC236}">
                <a16:creationId xmlns:a16="http://schemas.microsoft.com/office/drawing/2014/main" id="{B5183B35-D8C1-404D-BBE9-6C4D205E520C}"/>
              </a:ext>
            </a:extLst>
          </xdr:cNvPr>
          <xdr:cNvCxnSpPr>
            <a:cxnSpLocks noChangeShapeType="1"/>
          </xdr:cNvCxnSpPr>
        </xdr:nvCxnSpPr>
        <xdr:spPr bwMode="auto">
          <a:xfrm>
            <a:off x="15526115" y="4494912"/>
            <a:ext cx="6959044" cy="38782"/>
          </a:xfrm>
          <a:prstGeom prst="line">
            <a:avLst/>
          </a:prstGeom>
          <a:noFill/>
          <a:ln w="19050" algn="ctr">
            <a:solidFill>
              <a:srgbClr val="FF0000"/>
            </a:solidFill>
            <a:prstDash val="dash"/>
            <a:round/>
            <a:headEnd/>
            <a:tailEnd/>
          </a:ln>
        </xdr:spPr>
      </xdr:cxnSp>
      <xdr:cxnSp macro="">
        <xdr:nvCxnSpPr>
          <xdr:cNvPr id="17" name="直線コネクタ 153">
            <a:extLst>
              <a:ext uri="{FF2B5EF4-FFF2-40B4-BE49-F238E27FC236}">
                <a16:creationId xmlns:a16="http://schemas.microsoft.com/office/drawing/2014/main" id="{E4C6AE5A-F20E-48EA-9D33-741A5A0660FA}"/>
              </a:ext>
            </a:extLst>
          </xdr:cNvPr>
          <xdr:cNvCxnSpPr>
            <a:cxnSpLocks noChangeShapeType="1"/>
          </xdr:cNvCxnSpPr>
        </xdr:nvCxnSpPr>
        <xdr:spPr bwMode="auto">
          <a:xfrm flipV="1">
            <a:off x="15545181" y="3476894"/>
            <a:ext cx="7054374" cy="9695"/>
          </a:xfrm>
          <a:prstGeom prst="line">
            <a:avLst/>
          </a:prstGeom>
          <a:noFill/>
          <a:ln w="6350" algn="ctr">
            <a:solidFill>
              <a:srgbClr val="000000"/>
            </a:solidFill>
            <a:prstDash val="dash"/>
            <a:round/>
            <a:headEnd/>
            <a:tailEnd/>
          </a:ln>
        </xdr:spPr>
      </xdr:cxnSp>
      <xdr:cxnSp macro="">
        <xdr:nvCxnSpPr>
          <xdr:cNvPr id="18" name="直線コネクタ 153">
            <a:extLst>
              <a:ext uri="{FF2B5EF4-FFF2-40B4-BE49-F238E27FC236}">
                <a16:creationId xmlns:a16="http://schemas.microsoft.com/office/drawing/2014/main" id="{B7EC96FF-8F9C-442B-B0FE-587D4B37C06D}"/>
              </a:ext>
            </a:extLst>
          </xdr:cNvPr>
          <xdr:cNvCxnSpPr>
            <a:cxnSpLocks noChangeShapeType="1"/>
          </xdr:cNvCxnSpPr>
        </xdr:nvCxnSpPr>
        <xdr:spPr bwMode="auto">
          <a:xfrm flipV="1">
            <a:off x="15630977" y="3864710"/>
            <a:ext cx="7054374" cy="9695"/>
          </a:xfrm>
          <a:prstGeom prst="line">
            <a:avLst/>
          </a:prstGeom>
          <a:noFill/>
          <a:ln w="6350" algn="ctr">
            <a:solidFill>
              <a:srgbClr val="000000"/>
            </a:solidFill>
            <a:prstDash val="dash"/>
            <a:round/>
            <a:headEnd/>
            <a:tailEnd/>
          </a:ln>
        </xdr:spPr>
      </xdr:cxnSp>
      <xdr:cxnSp macro="">
        <xdr:nvCxnSpPr>
          <xdr:cNvPr id="19" name="直線コネクタ 153">
            <a:extLst>
              <a:ext uri="{FF2B5EF4-FFF2-40B4-BE49-F238E27FC236}">
                <a16:creationId xmlns:a16="http://schemas.microsoft.com/office/drawing/2014/main" id="{F1F50CF0-10E3-4839-8BE7-2BEF3800E6CC}"/>
              </a:ext>
            </a:extLst>
          </xdr:cNvPr>
          <xdr:cNvCxnSpPr>
            <a:cxnSpLocks noChangeShapeType="1"/>
          </xdr:cNvCxnSpPr>
        </xdr:nvCxnSpPr>
        <xdr:spPr bwMode="auto">
          <a:xfrm flipV="1">
            <a:off x="15659576" y="4228595"/>
            <a:ext cx="7030163" cy="23932"/>
          </a:xfrm>
          <a:prstGeom prst="line">
            <a:avLst/>
          </a:prstGeom>
          <a:noFill/>
          <a:ln w="12700" algn="ctr">
            <a:solidFill>
              <a:srgbClr val="000000"/>
            </a:solidFill>
            <a:prstDash val="dash"/>
            <a:round/>
            <a:headEnd/>
            <a:tailEnd/>
          </a:ln>
        </xdr:spPr>
      </xdr:cxnSp>
    </xdr:grpSp>
    <xdr:clientData/>
  </xdr:twoCellAnchor>
  <xdr:twoCellAnchor editAs="oneCell">
    <xdr:from>
      <xdr:col>0</xdr:col>
      <xdr:colOff>0</xdr:colOff>
      <xdr:row>2</xdr:row>
      <xdr:rowOff>9526</xdr:rowOff>
    </xdr:from>
    <xdr:to>
      <xdr:col>3</xdr:col>
      <xdr:colOff>95250</xdr:colOff>
      <xdr:row>16</xdr:row>
      <xdr:rowOff>0</xdr:rowOff>
    </xdr:to>
    <xdr:pic>
      <xdr:nvPicPr>
        <xdr:cNvPr id="21" name="図 20">
          <a:extLst>
            <a:ext uri="{FF2B5EF4-FFF2-40B4-BE49-F238E27FC236}">
              <a16:creationId xmlns:a16="http://schemas.microsoft.com/office/drawing/2014/main" id="{8AD62971-E5A6-4915-82A1-96C40209E9A9}"/>
            </a:ext>
          </a:extLst>
        </xdr:cNvPr>
        <xdr:cNvPicPr>
          <a:picLocks noChangeAspect="1"/>
        </xdr:cNvPicPr>
      </xdr:nvPicPr>
      <xdr:blipFill>
        <a:blip xmlns:r="http://schemas.openxmlformats.org/officeDocument/2006/relationships" r:embed="rId2"/>
        <a:stretch>
          <a:fillRect/>
        </a:stretch>
      </xdr:blipFill>
      <xdr:spPr>
        <a:xfrm>
          <a:off x="0" y="552451"/>
          <a:ext cx="1581150" cy="2533649"/>
        </a:xfrm>
        <a:prstGeom prst="rect">
          <a:avLst/>
        </a:prstGeom>
      </xdr:spPr>
    </xdr:pic>
    <xdr:clientData/>
  </xdr:twoCellAnchor>
  <xdr:twoCellAnchor editAs="oneCell">
    <xdr:from>
      <xdr:col>5</xdr:col>
      <xdr:colOff>76200</xdr:colOff>
      <xdr:row>2</xdr:row>
      <xdr:rowOff>0</xdr:rowOff>
    </xdr:from>
    <xdr:to>
      <xdr:col>6</xdr:col>
      <xdr:colOff>762000</xdr:colOff>
      <xdr:row>16</xdr:row>
      <xdr:rowOff>9525</xdr:rowOff>
    </xdr:to>
    <xdr:pic>
      <xdr:nvPicPr>
        <xdr:cNvPr id="22" name="図 21">
          <a:extLst>
            <a:ext uri="{FF2B5EF4-FFF2-40B4-BE49-F238E27FC236}">
              <a16:creationId xmlns:a16="http://schemas.microsoft.com/office/drawing/2014/main" id="{14447737-5312-4F82-8614-21ABBED962F1}"/>
            </a:ext>
          </a:extLst>
        </xdr:cNvPr>
        <xdr:cNvPicPr>
          <a:picLocks noChangeAspect="1"/>
        </xdr:cNvPicPr>
      </xdr:nvPicPr>
      <xdr:blipFill>
        <a:blip xmlns:r="http://schemas.openxmlformats.org/officeDocument/2006/relationships" r:embed="rId2"/>
        <a:stretch>
          <a:fillRect/>
        </a:stretch>
      </xdr:blipFill>
      <xdr:spPr>
        <a:xfrm>
          <a:off x="2933700" y="542925"/>
          <a:ext cx="1581150" cy="2552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490219</xdr:colOff>
      <xdr:row>56</xdr:row>
      <xdr:rowOff>111761</xdr:rowOff>
    </xdr:from>
    <xdr:to>
      <xdr:col>10</xdr:col>
      <xdr:colOff>91440</xdr:colOff>
      <xdr:row>72</xdr:row>
      <xdr:rowOff>274321</xdr:rowOff>
    </xdr:to>
    <xdr:pic>
      <xdr:nvPicPr>
        <xdr:cNvPr id="4" name="図 3">
          <a:extLst>
            <a:ext uri="{FF2B5EF4-FFF2-40B4-BE49-F238E27FC236}">
              <a16:creationId xmlns:a16="http://schemas.microsoft.com/office/drawing/2014/main" id="{1AE79F0C-2D14-4CBC-9146-FBE59104569F}"/>
            </a:ext>
          </a:extLst>
        </xdr:cNvPr>
        <xdr:cNvPicPr>
          <a:picLocks noChangeAspect="1"/>
        </xdr:cNvPicPr>
      </xdr:nvPicPr>
      <xdr:blipFill>
        <a:blip xmlns:r="http://schemas.openxmlformats.org/officeDocument/2006/relationships" r:embed="rId1"/>
        <a:stretch>
          <a:fillRect/>
        </a:stretch>
      </xdr:blipFill>
      <xdr:spPr>
        <a:xfrm>
          <a:off x="3081019" y="22219921"/>
          <a:ext cx="8633461" cy="4551680"/>
        </a:xfrm>
        <a:prstGeom prst="rect">
          <a:avLst/>
        </a:prstGeom>
      </xdr:spPr>
    </xdr:pic>
    <xdr:clientData/>
  </xdr:twoCellAnchor>
  <xdr:twoCellAnchor>
    <xdr:from>
      <xdr:col>12</xdr:col>
      <xdr:colOff>29211</xdr:colOff>
      <xdr:row>6</xdr:row>
      <xdr:rowOff>1389382</xdr:rowOff>
    </xdr:from>
    <xdr:to>
      <xdr:col>14</xdr:col>
      <xdr:colOff>10160</xdr:colOff>
      <xdr:row>10</xdr:row>
      <xdr:rowOff>182880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1388091" y="9405622"/>
          <a:ext cx="3059429" cy="1008378"/>
        </a:xfrm>
        <a:prstGeom prst="wedgeRectCallout">
          <a:avLst>
            <a:gd name="adj1" fmla="val -49545"/>
            <a:gd name="adj2" fmla="val 77991"/>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1.2%  </a:t>
          </a:r>
          <a:r>
            <a:rPr kumimoji="1" lang="ja-JP" altLang="en-US" sz="1400" b="1">
              <a:solidFill>
                <a:srgbClr val="FFFF00"/>
              </a:solidFill>
            </a:rPr>
            <a:t>微減</a:t>
          </a: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2.0%(</a:t>
          </a:r>
          <a:r>
            <a:rPr kumimoji="1" lang="ja-JP" altLang="en-US" sz="1400" b="1" i="0" u="sng">
              <a:solidFill>
                <a:srgbClr val="FFC000"/>
              </a:solidFill>
            </a:rPr>
            <a:t>▲</a:t>
          </a:r>
          <a:r>
            <a:rPr kumimoji="1" lang="en-US" altLang="ja-JP" sz="1400" b="1" i="0" u="sng">
              <a:solidFill>
                <a:srgbClr val="FFC000"/>
              </a:solidFill>
            </a:rPr>
            <a:t>0.</a:t>
          </a:r>
          <a:r>
            <a:rPr kumimoji="1" lang="ja-JP" altLang="en-US" sz="1400" b="1" i="0" u="sng">
              <a:solidFill>
                <a:srgbClr val="FFC000"/>
              </a:solidFill>
            </a:rPr>
            <a:t>１</a:t>
          </a:r>
          <a:r>
            <a:rPr kumimoji="1" lang="en-US" altLang="ja-JP" sz="1400" b="1" i="0" u="sng">
              <a:solidFill>
                <a:srgbClr val="FFC000"/>
              </a:solidFill>
            </a:rPr>
            <a:t>%)</a:t>
          </a: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78</xdr:row>
      <xdr:rowOff>265814</xdr:rowOff>
    </xdr:from>
    <xdr:to>
      <xdr:col>5</xdr:col>
      <xdr:colOff>593651</xdr:colOff>
      <xdr:row>99</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5344160" y="24588854"/>
          <a:ext cx="34851" cy="475322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世界の増加率が落ち着き始めている</a:t>
          </a:r>
        </a:p>
        <a:p>
          <a:pPr algn="l"/>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4</xdr:col>
      <xdr:colOff>721257</xdr:colOff>
      <xdr:row>23</xdr:row>
      <xdr:rowOff>189142</xdr:rowOff>
    </xdr:from>
    <xdr:to>
      <xdr:col>4</xdr:col>
      <xdr:colOff>900327</xdr:colOff>
      <xdr:row>24</xdr:row>
      <xdr:rowOff>189141</xdr:rowOff>
    </xdr:to>
    <xdr:sp macro="" textlink="">
      <xdr:nvSpPr>
        <xdr:cNvPr id="25" name="右矢印 11">
          <a:extLst>
            <a:ext uri="{FF2B5EF4-FFF2-40B4-BE49-F238E27FC236}">
              <a16:creationId xmlns:a16="http://schemas.microsoft.com/office/drawing/2014/main" id="{2F2A2498-E901-472D-8C6F-07238259FD5F}"/>
            </a:ext>
          </a:extLst>
        </xdr:cNvPr>
        <xdr:cNvSpPr/>
      </xdr:nvSpPr>
      <xdr:spPr>
        <a:xfrm>
          <a:off x="5516777" y="13539382"/>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*さらに加速させ</a:t>
          </a:r>
          <a:r>
            <a:rPr kumimoji="1" lang="en-US" altLang="ja-JP" sz="2000" b="1">
              <a:solidFill>
                <a:srgbClr val="FFFF00"/>
              </a:solidFill>
            </a:rPr>
            <a:t>10</a:t>
          </a:r>
          <a:r>
            <a:rPr kumimoji="1" lang="ja-JP" altLang="en-US" sz="2000" b="1">
              <a:solidFill>
                <a:srgbClr val="FFFF00"/>
              </a:solidFill>
            </a:rPr>
            <a:t>月末で</a:t>
          </a:r>
          <a:r>
            <a:rPr kumimoji="1" lang="en-US" altLang="ja-JP" sz="2000" b="1">
              <a:solidFill>
                <a:srgbClr val="FFFF00"/>
              </a:solidFill>
            </a:rPr>
            <a:t>70%</a:t>
          </a:r>
          <a:r>
            <a:rPr kumimoji="1" lang="ja-JP" altLang="en-US" sz="2000" b="1">
              <a:solidFill>
                <a:srgbClr val="FFFF00"/>
              </a:solidFill>
            </a:rPr>
            <a:t>に届けば、社会的集団免疫のめどが立つ</a:t>
          </a:r>
          <a:r>
            <a:rPr kumimoji="1" lang="en-US" altLang="ja-JP" sz="2000" b="1">
              <a:solidFill>
                <a:srgbClr val="FFFF00"/>
              </a:solidFill>
            </a:rPr>
            <a:t>!    </a:t>
          </a:r>
          <a:r>
            <a:rPr kumimoji="1" lang="ja-JP" altLang="en-US" sz="2000" b="1">
              <a:solidFill>
                <a:srgbClr val="FFFF00"/>
              </a:solidFill>
            </a:rPr>
            <a:t>→　世界の感染第</a:t>
          </a:r>
          <a:r>
            <a:rPr kumimoji="1" lang="en-US" altLang="ja-JP" sz="2000" b="1">
              <a:solidFill>
                <a:srgbClr val="FFFF00"/>
              </a:solidFill>
            </a:rPr>
            <a:t>3</a:t>
          </a:r>
          <a:r>
            <a:rPr kumimoji="1" lang="ja-JP" altLang="en-US" sz="2000" b="1">
              <a:solidFill>
                <a:srgbClr val="FFFF00"/>
              </a:solidFill>
            </a:rPr>
            <a:t>波はピークアウト　しかしまだ毎日</a:t>
          </a:r>
          <a:r>
            <a:rPr kumimoji="1" lang="en-US" altLang="ja-JP" sz="2000" b="1">
              <a:solidFill>
                <a:srgbClr val="FFFF00"/>
              </a:solidFill>
            </a:rPr>
            <a:t>43</a:t>
          </a:r>
          <a:r>
            <a:rPr kumimoji="1" lang="ja-JP" altLang="en-US" sz="2000" b="1">
              <a:solidFill>
                <a:srgbClr val="FFFF00"/>
              </a:solidFill>
            </a:rPr>
            <a:t>万人が新規感染状態である。　　</a:t>
          </a:r>
          <a:r>
            <a:rPr kumimoji="1" lang="en-US" altLang="ja-JP" sz="2000" b="1">
              <a:solidFill>
                <a:srgbClr val="FFFF00"/>
              </a:solidFill>
            </a:rPr>
            <a:t>*</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1</xdr:col>
      <xdr:colOff>1011275</xdr:colOff>
      <xdr:row>31</xdr:row>
      <xdr:rowOff>168823</xdr:rowOff>
    </xdr:from>
    <xdr:to>
      <xdr:col>2</xdr:col>
      <xdr:colOff>206745</xdr:colOff>
      <xdr:row>35</xdr:row>
      <xdr:rowOff>68758</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1885035" y="15449463"/>
          <a:ext cx="912510" cy="936255"/>
        </a:xfrm>
        <a:prstGeom prst="rect">
          <a:avLst/>
        </a:prstGeom>
      </xdr:spPr>
    </xdr:pic>
    <xdr:clientData/>
  </xdr:twoCellAnchor>
  <xdr:twoCellAnchor>
    <xdr:from>
      <xdr:col>5</xdr:col>
      <xdr:colOff>711200</xdr:colOff>
      <xdr:row>1</xdr:row>
      <xdr:rowOff>50800</xdr:rowOff>
    </xdr:from>
    <xdr:to>
      <xdr:col>13</xdr:col>
      <xdr:colOff>1351280</xdr:colOff>
      <xdr:row>2</xdr:row>
      <xdr:rowOff>3098800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664960" y="447040"/>
          <a:ext cx="8432800" cy="3444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200" u="none">
              <a:latin typeface="+mn-ea"/>
              <a:ea typeface="+mn-ea"/>
            </a:rPr>
            <a:t>世界の感染者数の減衰が、特に日本の推移と顕著に一致している。　　　　　　現在は欧州とロシアの新規感染者が増え始めている。この地区から今年の冬、感染力の強い新型変異株が蔓延しないことが望まれる。　　　　　　　世界の感染状況は底期から増加傾向に転じている。</a:t>
          </a:r>
          <a:endParaRPr kumimoji="1" lang="en-US" altLang="ja-JP" sz="2200" u="none">
            <a:latin typeface="+mn-ea"/>
            <a:ea typeface="+mn-ea"/>
          </a:endParaRPr>
        </a:p>
        <a:p>
          <a:endParaRPr kumimoji="1" lang="en-US" altLang="ja-JP" sz="2200" u="none">
            <a:latin typeface="+mn-ea"/>
            <a:ea typeface="+mn-ea"/>
          </a:endParaRPr>
        </a:p>
        <a:p>
          <a:r>
            <a:rPr kumimoji="1" lang="en-US" altLang="ja-JP" sz="2200" u="none">
              <a:latin typeface="+mn-ea"/>
              <a:ea typeface="+mn-ea"/>
            </a:rPr>
            <a:t>11</a:t>
          </a:r>
          <a:r>
            <a:rPr kumimoji="1" lang="ja-JP" altLang="en-US" sz="2200" u="none">
              <a:latin typeface="+mn-ea"/>
              <a:ea typeface="+mn-ea"/>
            </a:rPr>
            <a:t>月下旬から年末にかけての世界的感染拡大に対して日本としてどのように取り組むかが最大の課題となる。</a:t>
          </a:r>
        </a:p>
        <a:p>
          <a:endParaRPr kumimoji="1" lang="ja-JP" altLang="en-US" sz="2200" u="none">
            <a:latin typeface="+mn-ea"/>
            <a:ea typeface="+mn-ea"/>
          </a:endParaRPr>
        </a:p>
        <a:p>
          <a:endParaRPr kumimoji="1" lang="ja-JP" altLang="en-US" sz="2400" u="sng">
            <a:latin typeface="+mn-ea"/>
            <a:ea typeface="+mn-ea"/>
          </a:endParaRPr>
        </a:p>
      </xdr:txBody>
    </xdr:sp>
    <xdr:clientData/>
  </xdr:twoCellAnchor>
  <xdr:twoCellAnchor>
    <xdr:from>
      <xdr:col>1</xdr:col>
      <xdr:colOff>1361440</xdr:colOff>
      <xdr:row>4</xdr:row>
      <xdr:rowOff>2509520</xdr:rowOff>
    </xdr:from>
    <xdr:to>
      <xdr:col>13</xdr:col>
      <xdr:colOff>1371600</xdr:colOff>
      <xdr:row>4</xdr:row>
      <xdr:rowOff>2946400</xdr:rowOff>
    </xdr:to>
    <xdr:sp macro="" textlink="">
      <xdr:nvSpPr>
        <xdr:cNvPr id="27" name="テキスト ボックス 26">
          <a:extLst>
            <a:ext uri="{FF2B5EF4-FFF2-40B4-BE49-F238E27FC236}">
              <a16:creationId xmlns:a16="http://schemas.microsoft.com/office/drawing/2014/main" id="{281A8D49-15EF-4651-AB35-D7E6EE8DE900}"/>
            </a:ext>
          </a:extLst>
        </xdr:cNvPr>
        <xdr:cNvSpPr txBox="1"/>
      </xdr:nvSpPr>
      <xdr:spPr>
        <a:xfrm>
          <a:off x="2235200" y="7051040"/>
          <a:ext cx="12882880" cy="43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医師、歯科医師</a:t>
          </a:r>
          <a:r>
            <a:rPr kumimoji="1" lang="ja-JP" altLang="en-US" sz="1600" b="1"/>
            <a:t>以外にも打ち手確保は、薬剤師、獣医師、</a:t>
          </a:r>
          <a:r>
            <a:rPr kumimoji="1" lang="ja-JP" altLang="en-US" sz="1600" b="1">
              <a:solidFill>
                <a:srgbClr val="FF0000"/>
              </a:solidFill>
            </a:rPr>
            <a:t>臨床検査</a:t>
          </a:r>
          <a:r>
            <a:rPr kumimoji="1" lang="ja-JP" altLang="en-US" sz="1600" b="1"/>
            <a:t>・衛生検査技師、鍼灸師、介護士、医療関連学生を全て動員せよ</a:t>
          </a:r>
        </a:p>
        <a:p>
          <a:endParaRPr kumimoji="1" lang="ja-JP" altLang="en-US" sz="1600" b="1"/>
        </a:p>
      </xdr:txBody>
    </xdr:sp>
    <xdr:clientData/>
  </xdr:twoCellAnchor>
  <xdr:twoCellAnchor>
    <xdr:from>
      <xdr:col>4</xdr:col>
      <xdr:colOff>721360</xdr:colOff>
      <xdr:row>15</xdr:row>
      <xdr:rowOff>0</xdr:rowOff>
    </xdr:from>
    <xdr:to>
      <xdr:col>4</xdr:col>
      <xdr:colOff>900430</xdr:colOff>
      <xdr:row>15</xdr:row>
      <xdr:rowOff>213359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4998720" y="1125728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701040</xdr:colOff>
      <xdr:row>20</xdr:row>
      <xdr:rowOff>81280</xdr:rowOff>
    </xdr:from>
    <xdr:to>
      <xdr:col>4</xdr:col>
      <xdr:colOff>880110</xdr:colOff>
      <xdr:row>21</xdr:row>
      <xdr:rowOff>80571</xdr:rowOff>
    </xdr:to>
    <xdr:sp macro="" textlink="">
      <xdr:nvSpPr>
        <xdr:cNvPr id="28" name="右矢印 11">
          <a:extLst>
            <a:ext uri="{FF2B5EF4-FFF2-40B4-BE49-F238E27FC236}">
              <a16:creationId xmlns:a16="http://schemas.microsoft.com/office/drawing/2014/main" id="{176A9FB3-0E2C-4FFC-A5F4-7F8D470D0741}"/>
            </a:ext>
          </a:extLst>
        </xdr:cNvPr>
        <xdr:cNvSpPr/>
      </xdr:nvSpPr>
      <xdr:spPr>
        <a:xfrm>
          <a:off x="5496560" y="12791440"/>
          <a:ext cx="179070" cy="212651"/>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10160</xdr:colOff>
      <xdr:row>56</xdr:row>
      <xdr:rowOff>264160</xdr:rowOff>
    </xdr:from>
    <xdr:to>
      <xdr:col>9</xdr:col>
      <xdr:colOff>680720</xdr:colOff>
      <xdr:row>60</xdr:row>
      <xdr:rowOff>142240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805680" y="22372320"/>
          <a:ext cx="6593840" cy="975360"/>
          <a:chOff x="4805680" y="22291040"/>
          <a:chExt cx="6664960" cy="97536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151880" y="20965160"/>
            <a:ext cx="609600" cy="33020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388600" y="21910040"/>
            <a:ext cx="701040" cy="14630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717280" y="21742400"/>
            <a:ext cx="670560" cy="17881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60" y="22880320"/>
            <a:ext cx="530352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第一波　　　　　　　　　　　　　　第二波　　　　　第三波</a:t>
            </a:r>
          </a:p>
        </xdr:txBody>
      </xdr:sp>
    </xdr:grpSp>
    <xdr:clientData/>
  </xdr:twoCellAnchor>
  <xdr:twoCellAnchor>
    <xdr:from>
      <xdr:col>8</xdr:col>
      <xdr:colOff>1097280</xdr:colOff>
      <xdr:row>57</xdr:row>
      <xdr:rowOff>193040</xdr:rowOff>
    </xdr:from>
    <xdr:to>
      <xdr:col>9</xdr:col>
      <xdr:colOff>833120</xdr:colOff>
      <xdr:row>58</xdr:row>
      <xdr:rowOff>244206</xdr:rowOff>
    </xdr:to>
    <xdr:sp macro="" textlink="">
      <xdr:nvSpPr>
        <xdr:cNvPr id="17" name="フリーフォーム: 図形 16">
          <a:extLst>
            <a:ext uri="{FF2B5EF4-FFF2-40B4-BE49-F238E27FC236}">
              <a16:creationId xmlns:a16="http://schemas.microsoft.com/office/drawing/2014/main" id="{BAEB3498-0EF1-43B6-9DA7-E80A23F28117}"/>
            </a:ext>
          </a:extLst>
        </xdr:cNvPr>
        <xdr:cNvSpPr/>
      </xdr:nvSpPr>
      <xdr:spPr>
        <a:xfrm>
          <a:off x="10515600" y="22575520"/>
          <a:ext cx="1036320" cy="325486"/>
        </a:xfrm>
        <a:custGeom>
          <a:avLst/>
          <a:gdLst>
            <a:gd name="connsiteX0" fmla="*/ 0 w 1036320"/>
            <a:gd name="connsiteY0" fmla="*/ 0 h 325486"/>
            <a:gd name="connsiteX1" fmla="*/ 314960 w 1036320"/>
            <a:gd name="connsiteY1" fmla="*/ 121920 h 325486"/>
            <a:gd name="connsiteX2" fmla="*/ 629920 w 1036320"/>
            <a:gd name="connsiteY2" fmla="*/ 274320 h 325486"/>
            <a:gd name="connsiteX3" fmla="*/ 751840 w 1036320"/>
            <a:gd name="connsiteY3" fmla="*/ 325120 h 325486"/>
            <a:gd name="connsiteX4" fmla="*/ 944880 w 1036320"/>
            <a:gd name="connsiteY4" fmla="*/ 254000 h 325486"/>
            <a:gd name="connsiteX5" fmla="*/ 1036320 w 1036320"/>
            <a:gd name="connsiteY5" fmla="*/ 203200 h 3254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036320" h="325486">
              <a:moveTo>
                <a:pt x="0" y="0"/>
              </a:moveTo>
              <a:cubicBezTo>
                <a:pt x="104986" y="38100"/>
                <a:pt x="209973" y="76200"/>
                <a:pt x="314960" y="121920"/>
              </a:cubicBezTo>
              <a:cubicBezTo>
                <a:pt x="419947" y="167640"/>
                <a:pt x="557107" y="240453"/>
                <a:pt x="629920" y="274320"/>
              </a:cubicBezTo>
              <a:cubicBezTo>
                <a:pt x="702733" y="308187"/>
                <a:pt x="699347" y="328507"/>
                <a:pt x="751840" y="325120"/>
              </a:cubicBezTo>
              <a:cubicBezTo>
                <a:pt x="804333" y="321733"/>
                <a:pt x="897467" y="274320"/>
                <a:pt x="944880" y="254000"/>
              </a:cubicBezTo>
              <a:cubicBezTo>
                <a:pt x="992293" y="233680"/>
                <a:pt x="1014306" y="218440"/>
                <a:pt x="1036320" y="203200"/>
              </a:cubicBezTo>
            </a:path>
          </a:pathLst>
        </a:custGeom>
        <a:noFill/>
        <a:ln w="28575">
          <a:solidFill>
            <a:srgbClr val="FFFF00"/>
          </a:solidFill>
          <a:prstDash val="sysDash"/>
          <a:tailEnd type="triangle"/>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10</xdr:col>
      <xdr:colOff>274320</xdr:colOff>
      <xdr:row>59</xdr:row>
      <xdr:rowOff>20320</xdr:rowOff>
    </xdr:from>
    <xdr:to>
      <xdr:col>12</xdr:col>
      <xdr:colOff>477520</xdr:colOff>
      <xdr:row>71</xdr:row>
      <xdr:rowOff>182880</xdr:rowOff>
    </xdr:to>
    <xdr:cxnSp macro="">
      <xdr:nvCxnSpPr>
        <xdr:cNvPr id="19" name="直線矢印コネクタ 18">
          <a:extLst>
            <a:ext uri="{FF2B5EF4-FFF2-40B4-BE49-F238E27FC236}">
              <a16:creationId xmlns:a16="http://schemas.microsoft.com/office/drawing/2014/main" id="{12B5A3A1-B689-4EE5-B60B-149F16869D0D}"/>
            </a:ext>
          </a:extLst>
        </xdr:cNvPr>
        <xdr:cNvCxnSpPr/>
      </xdr:nvCxnSpPr>
      <xdr:spPr>
        <a:xfrm flipH="1" flipV="1">
          <a:off x="11897360" y="22951440"/>
          <a:ext cx="1849120" cy="34544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1371600</xdr:colOff>
      <xdr:row>0</xdr:row>
      <xdr:rowOff>355600</xdr:rowOff>
    </xdr:from>
    <xdr:to>
      <xdr:col>5</xdr:col>
      <xdr:colOff>377149</xdr:colOff>
      <xdr:row>2</xdr:row>
      <xdr:rowOff>3316494</xdr:rowOff>
    </xdr:to>
    <xdr:pic>
      <xdr:nvPicPr>
        <xdr:cNvPr id="23" name="図 22">
          <a:extLst>
            <a:ext uri="{FF2B5EF4-FFF2-40B4-BE49-F238E27FC236}">
              <a16:creationId xmlns:a16="http://schemas.microsoft.com/office/drawing/2014/main" id="{629FA3AE-B651-48A4-9822-2F8B45263322}"/>
            </a:ext>
          </a:extLst>
        </xdr:cNvPr>
        <xdr:cNvPicPr>
          <a:picLocks noChangeAspect="1"/>
        </xdr:cNvPicPr>
      </xdr:nvPicPr>
      <xdr:blipFill>
        <a:blip xmlns:r="http://schemas.openxmlformats.org/officeDocument/2006/relationships" r:embed="rId6"/>
        <a:stretch>
          <a:fillRect/>
        </a:stretch>
      </xdr:blipFill>
      <xdr:spPr>
        <a:xfrm>
          <a:off x="2245360" y="355600"/>
          <a:ext cx="4258269" cy="3753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266700</xdr:colOff>
      <xdr:row>8</xdr:row>
      <xdr:rowOff>38100</xdr:rowOff>
    </xdr:from>
    <xdr:to>
      <xdr:col>6</xdr:col>
      <xdr:colOff>495300</xdr:colOff>
      <xdr:row>11</xdr:row>
      <xdr:rowOff>114300</xdr:rowOff>
    </xdr:to>
    <xdr:sp macro="" textlink="">
      <xdr:nvSpPr>
        <xdr:cNvPr id="2" name="右矢印 1">
          <a:extLst>
            <a:ext uri="{FF2B5EF4-FFF2-40B4-BE49-F238E27FC236}">
              <a16:creationId xmlns:a16="http://schemas.microsoft.com/office/drawing/2014/main" id="{A60CDE37-6698-41A8-A640-EA16C0F0C95F}"/>
            </a:ext>
          </a:extLst>
        </xdr:cNvPr>
        <xdr:cNvSpPr/>
      </xdr:nvSpPr>
      <xdr:spPr>
        <a:xfrm>
          <a:off x="3070860" y="235458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6</xdr:row>
      <xdr:rowOff>3810</xdr:rowOff>
    </xdr:from>
    <xdr:to>
      <xdr:col>5</xdr:col>
      <xdr:colOff>1905</xdr:colOff>
      <xdr:row>14</xdr:row>
      <xdr:rowOff>201930</xdr:rowOff>
    </xdr:to>
    <xdr:sp macro="" textlink="">
      <xdr:nvSpPr>
        <xdr:cNvPr id="3" name="正方形/長方形 2">
          <a:extLst>
            <a:ext uri="{FF2B5EF4-FFF2-40B4-BE49-F238E27FC236}">
              <a16:creationId xmlns:a16="http://schemas.microsoft.com/office/drawing/2014/main" id="{99A5D1A2-7C3A-46DC-9E68-9AC2163966C2}"/>
            </a:ext>
          </a:extLst>
        </xdr:cNvPr>
        <xdr:cNvSpPr>
          <a:spLocks noChangeArrowheads="1"/>
        </xdr:cNvSpPr>
      </xdr:nvSpPr>
      <xdr:spPr bwMode="auto">
        <a:xfrm>
          <a:off x="344805" y="1771650"/>
          <a:ext cx="2461260" cy="2392680"/>
        </a:xfrm>
        <a:prstGeom prst="rect">
          <a:avLst/>
        </a:prstGeom>
        <a:noFill/>
        <a:ln w="63500" algn="ctr">
          <a:solidFill>
            <a:srgbClr val="0000FF"/>
          </a:solidFill>
          <a:round/>
          <a:headEnd/>
          <a:tailEnd/>
        </a:ln>
      </xdr:spPr>
    </xdr:sp>
    <xdr:clientData/>
  </xdr:twoCellAnchor>
  <xdr:twoCellAnchor editAs="oneCell">
    <xdr:from>
      <xdr:col>1</xdr:col>
      <xdr:colOff>19050</xdr:colOff>
      <xdr:row>6</xdr:row>
      <xdr:rowOff>28575</xdr:rowOff>
    </xdr:from>
    <xdr:to>
      <xdr:col>4</xdr:col>
      <xdr:colOff>600075</xdr:colOff>
      <xdr:row>14</xdr:row>
      <xdr:rowOff>179070</xdr:rowOff>
    </xdr:to>
    <xdr:pic>
      <xdr:nvPicPr>
        <xdr:cNvPr id="4" name="Picture 3">
          <a:extLst>
            <a:ext uri="{FF2B5EF4-FFF2-40B4-BE49-F238E27FC236}">
              <a16:creationId xmlns:a16="http://schemas.microsoft.com/office/drawing/2014/main" id="{D3E5DC06-5C8D-4C8F-826E-58E6A41EF6A6}"/>
            </a:ext>
          </a:extLst>
        </xdr:cNvPr>
        <xdr:cNvPicPr>
          <a:picLocks noChangeAspect="1" noChangeArrowheads="1"/>
        </xdr:cNvPicPr>
      </xdr:nvPicPr>
      <xdr:blipFill>
        <a:blip xmlns:r="http://schemas.openxmlformats.org/officeDocument/2006/relationships" r:embed="rId1" cstate="print">
          <a:lum bright="10000" contrast="10000"/>
          <a:extLst>
            <a:ext uri="{28A0092B-C50C-407E-A947-70E740481C1C}">
              <a14:useLocalDpi xmlns:a14="http://schemas.microsoft.com/office/drawing/2010/main"/>
            </a:ext>
          </a:extLst>
        </a:blip>
        <a:srcRect t="769"/>
        <a:stretch>
          <a:fillRect/>
        </a:stretch>
      </xdr:blipFill>
      <xdr:spPr bwMode="auto">
        <a:xfrm>
          <a:off x="354330" y="1796415"/>
          <a:ext cx="2432685" cy="2345055"/>
        </a:xfrm>
        <a:prstGeom prst="rect">
          <a:avLst/>
        </a:prstGeom>
        <a:noFill/>
        <a:ln w="38100">
          <a:solidFill>
            <a:srgbClr val="FFFFFF"/>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0</xdr:col>
      <xdr:colOff>47625</xdr:colOff>
      <xdr:row>33</xdr:row>
      <xdr:rowOff>9525</xdr:rowOff>
    </xdr:to>
    <xdr:pic>
      <xdr:nvPicPr>
        <xdr:cNvPr id="2" name="図 4" descr="http://www1.pref.shimane.lg.jp/contents/kansen/dis/zensu/sp.gif">
          <a:extLst>
            <a:ext uri="{FF2B5EF4-FFF2-40B4-BE49-F238E27FC236}">
              <a16:creationId xmlns:a16="http://schemas.microsoft.com/office/drawing/2014/main" id="{7AA6369B-2241-4342-B538-C17AA8AE20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257800"/>
          <a:ext cx="47625" cy="9525"/>
        </a:xfrm>
        <a:prstGeom prst="rect">
          <a:avLst/>
        </a:prstGeom>
        <a:noFill/>
        <a:ln w="9525">
          <a:noFill/>
          <a:miter lim="800000"/>
          <a:headEnd/>
          <a:tailEnd/>
        </a:ln>
      </xdr:spPr>
    </xdr:pic>
    <xdr:clientData/>
  </xdr:twoCellAnchor>
  <xdr:twoCellAnchor>
    <xdr:from>
      <xdr:col>6</xdr:col>
      <xdr:colOff>457199</xdr:colOff>
      <xdr:row>21</xdr:row>
      <xdr:rowOff>66675</xdr:rowOff>
    </xdr:from>
    <xdr:to>
      <xdr:col>9</xdr:col>
      <xdr:colOff>447674</xdr:colOff>
      <xdr:row>22</xdr:row>
      <xdr:rowOff>152400</xdr:rowOff>
    </xdr:to>
    <xdr:sp macro="" textlink="">
      <xdr:nvSpPr>
        <xdr:cNvPr id="3" name="テキスト ボックス 2">
          <a:extLst>
            <a:ext uri="{FF2B5EF4-FFF2-40B4-BE49-F238E27FC236}">
              <a16:creationId xmlns:a16="http://schemas.microsoft.com/office/drawing/2014/main" id="{B46E2CBE-9C96-406C-9505-6C968386BAD6}"/>
            </a:ext>
          </a:extLst>
        </xdr:cNvPr>
        <xdr:cNvSpPr txBox="1"/>
      </xdr:nvSpPr>
      <xdr:spPr>
        <a:xfrm>
          <a:off x="3246119" y="3335655"/>
          <a:ext cx="138493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17</xdr:row>
      <xdr:rowOff>0</xdr:rowOff>
    </xdr:from>
    <xdr:to>
      <xdr:col>23</xdr:col>
      <xdr:colOff>485775</xdr:colOff>
      <xdr:row>19</xdr:row>
      <xdr:rowOff>90488</xdr:rowOff>
    </xdr:to>
    <xdr:cxnSp macro="">
      <xdr:nvCxnSpPr>
        <xdr:cNvPr id="4" name="直線矢印コネクタ 3">
          <a:extLst>
            <a:ext uri="{FF2B5EF4-FFF2-40B4-BE49-F238E27FC236}">
              <a16:creationId xmlns:a16="http://schemas.microsoft.com/office/drawing/2014/main" id="{54122596-3751-4BB3-AA42-0B0FB486CFE8}"/>
            </a:ext>
          </a:extLst>
        </xdr:cNvPr>
        <xdr:cNvCxnSpPr>
          <a:stCxn id="5" idx="1"/>
        </xdr:cNvCxnSpPr>
      </xdr:nvCxnSpPr>
      <xdr:spPr>
        <a:xfrm flipV="1">
          <a:off x="9864090" y="2545080"/>
          <a:ext cx="1297305"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17</xdr:row>
      <xdr:rowOff>95250</xdr:rowOff>
    </xdr:from>
    <xdr:to>
      <xdr:col>27</xdr:col>
      <xdr:colOff>171450</xdr:colOff>
      <xdr:row>21</xdr:row>
      <xdr:rowOff>28575</xdr:rowOff>
    </xdr:to>
    <xdr:sp macro="" textlink="">
      <xdr:nvSpPr>
        <xdr:cNvPr id="5" name="テキスト ボックス 4">
          <a:extLst>
            <a:ext uri="{FF2B5EF4-FFF2-40B4-BE49-F238E27FC236}">
              <a16:creationId xmlns:a16="http://schemas.microsoft.com/office/drawing/2014/main" id="{2D634D18-447B-4974-AA3B-B7A924E24138}"/>
            </a:ext>
          </a:extLst>
        </xdr:cNvPr>
        <xdr:cNvSpPr txBox="1"/>
      </xdr:nvSpPr>
      <xdr:spPr>
        <a:xfrm>
          <a:off x="9864090" y="264033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9</xdr:row>
      <xdr:rowOff>9525</xdr:rowOff>
    </xdr:from>
    <xdr:to>
      <xdr:col>31</xdr:col>
      <xdr:colOff>613410</xdr:colOff>
      <xdr:row>13</xdr:row>
      <xdr:rowOff>0</xdr:rowOff>
    </xdr:to>
    <xdr:grpSp>
      <xdr:nvGrpSpPr>
        <xdr:cNvPr id="6" name="グループ化 8580">
          <a:extLst>
            <a:ext uri="{FF2B5EF4-FFF2-40B4-BE49-F238E27FC236}">
              <a16:creationId xmlns:a16="http://schemas.microsoft.com/office/drawing/2014/main" id="{07120D97-181C-4867-AA11-E2F94E389077}"/>
            </a:ext>
          </a:extLst>
        </xdr:cNvPr>
        <xdr:cNvGrpSpPr>
          <a:grpSpLocks/>
        </xdr:cNvGrpSpPr>
      </xdr:nvGrpSpPr>
      <xdr:grpSpPr bwMode="auto">
        <a:xfrm>
          <a:off x="11786884" y="1833461"/>
          <a:ext cx="3474760" cy="736262"/>
          <a:chOff x="13125451" y="1438276"/>
          <a:chExt cx="3733799" cy="628650"/>
        </a:xfrm>
      </xdr:grpSpPr>
      <xdr:sp macro="" textlink="">
        <xdr:nvSpPr>
          <xdr:cNvPr id="7" name="テキスト ボックス 6">
            <a:extLst>
              <a:ext uri="{FF2B5EF4-FFF2-40B4-BE49-F238E27FC236}">
                <a16:creationId xmlns:a16="http://schemas.microsoft.com/office/drawing/2014/main" id="{EA819E1B-FBF3-4325-9312-FE3C87071241}"/>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401AC216-195D-4CAA-BB04-07F495568AA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10</xdr:row>
      <xdr:rowOff>129541</xdr:rowOff>
    </xdr:from>
    <xdr:to>
      <xdr:col>13</xdr:col>
      <xdr:colOff>447675</xdr:colOff>
      <xdr:row>20</xdr:row>
      <xdr:rowOff>190501</xdr:rowOff>
    </xdr:to>
    <xdr:grpSp>
      <xdr:nvGrpSpPr>
        <xdr:cNvPr id="9" name="グループ化 8584">
          <a:extLst>
            <a:ext uri="{FF2B5EF4-FFF2-40B4-BE49-F238E27FC236}">
              <a16:creationId xmlns:a16="http://schemas.microsoft.com/office/drawing/2014/main" id="{EB80144D-1E56-435E-9554-E9A8B9CE6E17}"/>
            </a:ext>
          </a:extLst>
        </xdr:cNvPr>
        <xdr:cNvGrpSpPr>
          <a:grpSpLocks/>
        </xdr:cNvGrpSpPr>
      </xdr:nvGrpSpPr>
      <xdr:grpSpPr bwMode="auto">
        <a:xfrm>
          <a:off x="4085131" y="2148030"/>
          <a:ext cx="2369374" cy="1131003"/>
          <a:chOff x="4514850" y="1800225"/>
          <a:chExt cx="2619375" cy="1809750"/>
        </a:xfrm>
      </xdr:grpSpPr>
      <xdr:sp macro="" textlink="">
        <xdr:nvSpPr>
          <xdr:cNvPr id="10" name="テキスト ボックス 9">
            <a:extLst>
              <a:ext uri="{FF2B5EF4-FFF2-40B4-BE49-F238E27FC236}">
                <a16:creationId xmlns:a16="http://schemas.microsoft.com/office/drawing/2014/main" id="{2FC4227B-00CC-48CC-8A32-B29F29557397}"/>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947691B9-D27B-4E83-AB51-7E467140E010}"/>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13</xdr:row>
      <xdr:rowOff>0</xdr:rowOff>
    </xdr:from>
    <xdr:to>
      <xdr:col>9</xdr:col>
      <xdr:colOff>68580</xdr:colOff>
      <xdr:row>20</xdr:row>
      <xdr:rowOff>190500</xdr:rowOff>
    </xdr:to>
    <xdr:grpSp>
      <xdr:nvGrpSpPr>
        <xdr:cNvPr id="12" name="グループ化 8588">
          <a:extLst>
            <a:ext uri="{FF2B5EF4-FFF2-40B4-BE49-F238E27FC236}">
              <a16:creationId xmlns:a16="http://schemas.microsoft.com/office/drawing/2014/main" id="{39D187F3-D6CD-48B5-B7A1-7D1D1C8764D5}"/>
            </a:ext>
          </a:extLst>
        </xdr:cNvPr>
        <xdr:cNvGrpSpPr>
          <a:grpSpLocks/>
        </xdr:cNvGrpSpPr>
      </xdr:nvGrpSpPr>
      <xdr:grpSpPr bwMode="auto">
        <a:xfrm>
          <a:off x="2462719" y="2569723"/>
          <a:ext cx="1764435" cy="709309"/>
          <a:chOff x="2697628" y="2705100"/>
          <a:chExt cx="1969622" cy="904876"/>
        </a:xfrm>
      </xdr:grpSpPr>
      <xdr:sp macro="" textlink="">
        <xdr:nvSpPr>
          <xdr:cNvPr id="13" name="テキスト ボックス 12">
            <a:extLst>
              <a:ext uri="{FF2B5EF4-FFF2-40B4-BE49-F238E27FC236}">
                <a16:creationId xmlns:a16="http://schemas.microsoft.com/office/drawing/2014/main" id="{1EC97A1B-0ADA-406E-B0E3-029BED049A13}"/>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F9CE49C7-667B-4329-8CE4-7CD58D6B93C5}"/>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23</xdr:row>
      <xdr:rowOff>53340</xdr:rowOff>
    </xdr:from>
    <xdr:to>
      <xdr:col>13</xdr:col>
      <xdr:colOff>502920</xdr:colOff>
      <xdr:row>50</xdr:row>
      <xdr:rowOff>99060</xdr:rowOff>
    </xdr:to>
    <xdr:graphicFrame macro="">
      <xdr:nvGraphicFramePr>
        <xdr:cNvPr id="15" name="グラフ 14">
          <a:extLst>
            <a:ext uri="{FF2B5EF4-FFF2-40B4-BE49-F238E27FC236}">
              <a16:creationId xmlns:a16="http://schemas.microsoft.com/office/drawing/2014/main" id="{DF9B4A99-D0B2-490D-9E50-F3C3133BC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23</xdr:row>
      <xdr:rowOff>45720</xdr:rowOff>
    </xdr:from>
    <xdr:to>
      <xdr:col>29</xdr:col>
      <xdr:colOff>7620</xdr:colOff>
      <xdr:row>50</xdr:row>
      <xdr:rowOff>114300</xdr:rowOff>
    </xdr:to>
    <xdr:graphicFrame macro="">
      <xdr:nvGraphicFramePr>
        <xdr:cNvPr id="16" name="グラフ 15">
          <a:extLst>
            <a:ext uri="{FF2B5EF4-FFF2-40B4-BE49-F238E27FC236}">
              <a16:creationId xmlns:a16="http://schemas.microsoft.com/office/drawing/2014/main" id="{F4FE60F9-6DDE-4CC8-BAFF-AF9414CBC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15</xdr:col>
      <xdr:colOff>373380</xdr:colOff>
      <xdr:row>46</xdr:row>
      <xdr:rowOff>22861</xdr:rowOff>
    </xdr:from>
    <xdr:to>
      <xdr:col>25</xdr:col>
      <xdr:colOff>289991</xdr:colOff>
      <xdr:row>47</xdr:row>
      <xdr:rowOff>114301</xdr:rowOff>
    </xdr:to>
    <xdr:pic>
      <xdr:nvPicPr>
        <xdr:cNvPr id="17" name="図 16">
          <a:extLst>
            <a:ext uri="{FF2B5EF4-FFF2-40B4-BE49-F238E27FC236}">
              <a16:creationId xmlns:a16="http://schemas.microsoft.com/office/drawing/2014/main" id="{D491C87D-1BBA-4EDA-8FD2-9E093C4932D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30440" y="7459981"/>
          <a:ext cx="4587671" cy="259080"/>
        </a:xfrm>
        <a:prstGeom prst="rect">
          <a:avLst/>
        </a:prstGeom>
      </xdr:spPr>
    </xdr:pic>
    <xdr:clientData/>
  </xdr:twoCellAnchor>
  <xdr:twoCellAnchor>
    <xdr:from>
      <xdr:col>17</xdr:col>
      <xdr:colOff>434340</xdr:colOff>
      <xdr:row>21</xdr:row>
      <xdr:rowOff>0</xdr:rowOff>
    </xdr:from>
    <xdr:to>
      <xdr:col>24</xdr:col>
      <xdr:colOff>178340</xdr:colOff>
      <xdr:row>44</xdr:row>
      <xdr:rowOff>40532</xdr:rowOff>
    </xdr:to>
    <xdr:cxnSp macro="">
      <xdr:nvCxnSpPr>
        <xdr:cNvPr id="18" name="直線矢印コネクタ 17">
          <a:extLst>
            <a:ext uri="{FF2B5EF4-FFF2-40B4-BE49-F238E27FC236}">
              <a16:creationId xmlns:a16="http://schemas.microsoft.com/office/drawing/2014/main" id="{085DAD39-71EC-488B-930C-9671BDC4DE9C}"/>
            </a:ext>
          </a:extLst>
        </xdr:cNvPr>
        <xdr:cNvCxnSpPr/>
      </xdr:nvCxnSpPr>
      <xdr:spPr>
        <a:xfrm>
          <a:off x="8305638" y="3299298"/>
          <a:ext cx="2978447" cy="3931596"/>
        </a:xfrm>
        <a:prstGeom prst="straightConnector1">
          <a:avLst/>
        </a:prstGeom>
        <a:ln>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419100</xdr:colOff>
      <xdr:row>21</xdr:row>
      <xdr:rowOff>15240</xdr:rowOff>
    </xdr:from>
    <xdr:to>
      <xdr:col>10</xdr:col>
      <xdr:colOff>251298</xdr:colOff>
      <xdr:row>43</xdr:row>
      <xdr:rowOff>162127</xdr:rowOff>
    </xdr:to>
    <xdr:cxnSp macro="">
      <xdr:nvCxnSpPr>
        <xdr:cNvPr id="19" name="直線矢印コネクタ 18">
          <a:extLst>
            <a:ext uri="{FF2B5EF4-FFF2-40B4-BE49-F238E27FC236}">
              <a16:creationId xmlns:a16="http://schemas.microsoft.com/office/drawing/2014/main" id="{5DE9193B-CF27-4BD5-85CF-DC2A8488CAC8}"/>
            </a:ext>
          </a:extLst>
        </xdr:cNvPr>
        <xdr:cNvCxnSpPr/>
      </xdr:nvCxnSpPr>
      <xdr:spPr>
        <a:xfrm>
          <a:off x="1805291" y="3314538"/>
          <a:ext cx="3066645" cy="3867717"/>
        </a:xfrm>
        <a:prstGeom prst="straightConnector1">
          <a:avLst/>
        </a:prstGeom>
        <a:ln>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15240</xdr:colOff>
      <xdr:row>0</xdr:row>
      <xdr:rowOff>13335</xdr:rowOff>
    </xdr:from>
    <xdr:to>
      <xdr:col>2</xdr:col>
      <xdr:colOff>798195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6002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atpress.ne.jp/news/278889" TargetMode="External"/><Relationship Id="rId1" Type="http://schemas.openxmlformats.org/officeDocument/2006/relationships/hyperlink" Target="https://www.maff.go.jp/j/shokusan/export/taiwan_chlorpyrifos.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www.gifu-np.co.jp/news/20211112/20211112-122194.html" TargetMode="External"/><Relationship Id="rId7" Type="http://schemas.openxmlformats.org/officeDocument/2006/relationships/hyperlink" Target="https://kashiwa.locaspo.com/15331/" TargetMode="External"/><Relationship Id="rId2" Type="http://schemas.openxmlformats.org/officeDocument/2006/relationships/hyperlink" Target="https://news.goo.ne.jp/article/ktstv/nation/ktstv-08368.html" TargetMode="External"/><Relationship Id="rId1" Type="http://schemas.openxmlformats.org/officeDocument/2006/relationships/hyperlink" Target="https://www.sakigake.jp/news/article/20211111AK0006/" TargetMode="External"/><Relationship Id="rId6" Type="http://schemas.openxmlformats.org/officeDocument/2006/relationships/hyperlink" Target="https://news.yahoo.co.jp/articles/3604bb8166b27f6728e2aa89e0ea9606b47a1e9f" TargetMode="External"/><Relationship Id="rId5" Type="http://schemas.openxmlformats.org/officeDocument/2006/relationships/hyperlink" Target="http://www.city.takasaki.gunma.jp/docs/2014011801615/" TargetMode="External"/><Relationship Id="rId4" Type="http://schemas.openxmlformats.org/officeDocument/2006/relationships/hyperlink" Target="https://nordot.app/831701070209073152?c=688723003912668257"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news.nissyoku.co.jp/news/yoshiokau20211102014847840" TargetMode="External"/><Relationship Id="rId3" Type="http://schemas.openxmlformats.org/officeDocument/2006/relationships/hyperlink" Target="https://www.jetro.go.jp/biznews/2021/11/c3d99fb34b17b899.html" TargetMode="External"/><Relationship Id="rId7" Type="http://schemas.openxmlformats.org/officeDocument/2006/relationships/hyperlink" Target="https://www.jetro.go.jp/biznews/2021/11/8688bb2140a5167d.html" TargetMode="External"/><Relationship Id="rId2" Type="http://schemas.openxmlformats.org/officeDocument/2006/relationships/hyperlink" Target="https://www.nna.jp/news/show/2262020" TargetMode="External"/><Relationship Id="rId1" Type="http://schemas.openxmlformats.org/officeDocument/2006/relationships/hyperlink" Target="https://news.yahoo.co.jp/articles/12b971c4a7c1ddca6bd998266a7a612174b32df5" TargetMode="External"/><Relationship Id="rId6" Type="http://schemas.openxmlformats.org/officeDocument/2006/relationships/hyperlink" Target="https://news.yahoo.co.jp/articles/203456a3e82efcb58116967892fe7fc34cf7619b" TargetMode="External"/><Relationship Id="rId5" Type="http://schemas.openxmlformats.org/officeDocument/2006/relationships/hyperlink" Target="https://www.bloomberg.co.jp/news/articles/2021-11-08/R27W6KT0G1KY01" TargetMode="External"/><Relationship Id="rId10" Type="http://schemas.openxmlformats.org/officeDocument/2006/relationships/printerSettings" Target="../printerSettings/printerSettings6.bin"/><Relationship Id="rId4" Type="http://schemas.openxmlformats.org/officeDocument/2006/relationships/hyperlink" Target="https://www.businessinsider.jp/post-245600" TargetMode="External"/><Relationship Id="rId9" Type="http://schemas.openxmlformats.org/officeDocument/2006/relationships/hyperlink" Target="https://japanese.joins.com/JArticle/284558"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E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81" t="s">
        <v>491</v>
      </c>
      <c r="B1" s="282"/>
      <c r="C1" s="282"/>
      <c r="D1" s="282"/>
      <c r="E1" s="282"/>
      <c r="F1" s="282"/>
      <c r="G1" s="282"/>
      <c r="H1" s="282"/>
      <c r="I1" s="140"/>
    </row>
    <row r="2" spans="1:10">
      <c r="A2" s="283" t="s">
        <v>124</v>
      </c>
      <c r="B2" s="284"/>
      <c r="C2" s="284"/>
      <c r="D2" s="284"/>
      <c r="E2" s="284"/>
      <c r="F2" s="284"/>
      <c r="G2" s="284"/>
      <c r="H2" s="284"/>
      <c r="I2" s="140"/>
    </row>
    <row r="3" spans="1:10" ht="15.75" customHeight="1">
      <c r="A3" s="602" t="s">
        <v>30</v>
      </c>
      <c r="B3" s="603"/>
      <c r="C3" s="603"/>
      <c r="D3" s="603"/>
      <c r="E3" s="603"/>
      <c r="F3" s="603"/>
      <c r="G3" s="603"/>
      <c r="H3" s="604"/>
      <c r="I3" s="140"/>
    </row>
    <row r="4" spans="1:10">
      <c r="A4" s="283" t="s">
        <v>200</v>
      </c>
      <c r="B4" s="284"/>
      <c r="C4" s="284"/>
      <c r="D4" s="284"/>
      <c r="E4" s="284"/>
      <c r="F4" s="284"/>
      <c r="G4" s="284"/>
      <c r="H4" s="284"/>
      <c r="I4" s="140"/>
    </row>
    <row r="5" spans="1:10">
      <c r="A5" s="283" t="s">
        <v>125</v>
      </c>
      <c r="B5" s="284"/>
      <c r="C5" s="284"/>
      <c r="D5" s="284"/>
      <c r="E5" s="284"/>
      <c r="F5" s="284"/>
      <c r="G5" s="284"/>
      <c r="H5" s="284"/>
      <c r="I5" s="140"/>
    </row>
    <row r="6" spans="1:10">
      <c r="A6" s="285" t="s">
        <v>124</v>
      </c>
      <c r="B6" s="286"/>
      <c r="C6" s="286"/>
      <c r="D6" s="286"/>
      <c r="E6" s="286"/>
      <c r="F6" s="286"/>
      <c r="G6" s="286"/>
      <c r="H6" s="286"/>
      <c r="I6" s="140"/>
    </row>
    <row r="7" spans="1:10">
      <c r="A7" s="285" t="s">
        <v>126</v>
      </c>
      <c r="B7" s="286"/>
      <c r="C7" s="286"/>
      <c r="D7" s="286"/>
      <c r="E7" s="286"/>
      <c r="F7" s="286"/>
      <c r="G7" s="286"/>
      <c r="H7" s="286"/>
      <c r="I7" s="140"/>
    </row>
    <row r="8" spans="1:10">
      <c r="A8" s="287" t="s">
        <v>127</v>
      </c>
      <c r="B8" s="288"/>
      <c r="C8" s="288"/>
      <c r="D8" s="288"/>
      <c r="E8" s="288"/>
      <c r="F8" s="288"/>
      <c r="G8" s="288"/>
      <c r="H8" s="288"/>
      <c r="I8" s="140"/>
    </row>
    <row r="9" spans="1:10" ht="15" customHeight="1">
      <c r="A9" s="451" t="s">
        <v>128</v>
      </c>
      <c r="B9" s="452" t="str">
        <f>+'44　食中毒記事等 '!A5</f>
        <v>鹿児島・薩摩川内市の旅館で食中毒発生　２日間の営業停止処分(カンピロバクター)</v>
      </c>
      <c r="C9" s="453"/>
      <c r="D9" s="453"/>
      <c r="E9" s="453"/>
      <c r="F9" s="453"/>
      <c r="G9" s="453"/>
      <c r="H9" s="453"/>
      <c r="I9" s="140"/>
    </row>
    <row r="10" spans="1:10" ht="15" customHeight="1">
      <c r="A10" s="451" t="s">
        <v>129</v>
      </c>
      <c r="B10" s="585" t="str">
        <f>+'44　ノロウイルス関連情報 '!H72</f>
        <v>管理レベル「1」　</v>
      </c>
      <c r="C10" s="585" t="s">
        <v>488</v>
      </c>
      <c r="D10" s="454">
        <f>+'44　ノロウイルス関連情報 '!G73</f>
        <v>2.67</v>
      </c>
      <c r="E10" s="585" t="s">
        <v>489</v>
      </c>
      <c r="F10" s="455">
        <f>+'44　ノロウイルス関連情報 '!I73</f>
        <v>6.0000000000000053E-2</v>
      </c>
      <c r="G10" s="453" t="s">
        <v>141</v>
      </c>
      <c r="H10" s="453"/>
      <c r="I10" s="140"/>
    </row>
    <row r="11" spans="1:10" s="167" customFormat="1" ht="15" customHeight="1">
      <c r="A11" s="456" t="s">
        <v>130</v>
      </c>
      <c r="B11" s="608" t="str">
        <f>+'44 残留農薬　等 '!A2</f>
        <v>台湾におけるクロルピリホスの残留農薬基準値削除について</v>
      </c>
      <c r="C11" s="608"/>
      <c r="D11" s="608"/>
      <c r="E11" s="608"/>
      <c r="F11" s="608"/>
      <c r="G11" s="608"/>
      <c r="H11" s="457"/>
      <c r="I11" s="166"/>
      <c r="J11" s="167" t="s">
        <v>131</v>
      </c>
    </row>
    <row r="12" spans="1:10" ht="15" customHeight="1">
      <c r="A12" s="451" t="s">
        <v>132</v>
      </c>
      <c r="B12" s="452" t="str">
        <f>+'44　食品表示'!A2</f>
        <v>津桜橋店 なんこつ入り鶏生だんご 貼付シールに表示不備</v>
      </c>
      <c r="C12" s="453"/>
      <c r="D12" s="453"/>
      <c r="E12" s="453"/>
      <c r="F12" s="453"/>
      <c r="G12" s="453"/>
      <c r="H12" s="453"/>
      <c r="I12" s="140"/>
    </row>
    <row r="13" spans="1:10" ht="15" customHeight="1">
      <c r="A13" s="451" t="s">
        <v>133</v>
      </c>
      <c r="B13" s="458" t="str">
        <f>+'44 海外情報'!B15</f>
        <v>フィンランド</v>
      </c>
      <c r="C13" s="453" t="str">
        <f>+'44 海外情報'!A14</f>
        <v>フィンランド首都｢肉類提供禁止｣ルールに賛否両論。公共イベントで使い捨て食器、ボトル飲料も禁止</v>
      </c>
      <c r="D13" s="453"/>
      <c r="E13" s="453"/>
      <c r="F13" s="453"/>
      <c r="G13" s="453"/>
      <c r="H13" s="453"/>
      <c r="I13" s="140"/>
    </row>
    <row r="14" spans="1:10" ht="15" customHeight="1">
      <c r="A14" s="458" t="s">
        <v>134</v>
      </c>
      <c r="B14" s="459" t="str">
        <f>+'44 海外情報'!B3</f>
        <v>中国</v>
      </c>
      <c r="C14" s="605" t="str">
        <f>+'44 海外情報'!A2</f>
        <v xml:space="preserve">中国で会員制スーパーが次々誕生 消費力旺盛な中流階層狙い欧米や中国の大手が競争（CNS ... </v>
      </c>
      <c r="D14" s="605"/>
      <c r="E14" s="605"/>
      <c r="F14" s="605"/>
      <c r="G14" s="605"/>
      <c r="H14" s="606"/>
      <c r="I14" s="140"/>
    </row>
    <row r="15" spans="1:10" ht="15" customHeight="1">
      <c r="A15" s="451" t="s">
        <v>135</v>
      </c>
      <c r="B15" s="452" t="str">
        <f>+'44　感染症統計'!A19</f>
        <v>※2021年 第44週（11/1～11/7） 現在</v>
      </c>
      <c r="C15" s="453"/>
      <c r="D15" s="452" t="s">
        <v>180</v>
      </c>
      <c r="E15" s="453"/>
      <c r="F15" s="453"/>
      <c r="G15" s="453"/>
      <c r="H15" s="453"/>
      <c r="I15" s="140"/>
    </row>
    <row r="16" spans="1:10" ht="15" customHeight="1">
      <c r="A16" s="451" t="s">
        <v>136</v>
      </c>
      <c r="B16" s="607" t="str">
        <f>+'43　感染症情報'!B2</f>
        <v>2021年 第43週（10月25日〜 10月31日）</v>
      </c>
      <c r="C16" s="607"/>
      <c r="D16" s="607"/>
      <c r="E16" s="607"/>
      <c r="F16" s="607"/>
      <c r="G16" s="607"/>
      <c r="H16" s="453"/>
      <c r="I16" s="140"/>
    </row>
    <row r="17" spans="1:14" ht="15" customHeight="1">
      <c r="A17" s="451" t="s">
        <v>490</v>
      </c>
      <c r="B17" s="477" t="str">
        <f>+'44  衛生訓話'!A2</f>
        <v>今週のお題(真空調理とは真空状態で調理という意味ではない)</v>
      </c>
      <c r="C17" s="453"/>
      <c r="D17" s="453"/>
      <c r="E17" s="453"/>
      <c r="F17" s="460"/>
      <c r="G17" s="453"/>
      <c r="H17" s="453"/>
      <c r="I17" s="140"/>
    </row>
    <row r="18" spans="1:14" ht="15" customHeight="1">
      <c r="A18" s="451" t="s">
        <v>142</v>
      </c>
      <c r="B18" s="453" t="str">
        <f>+'44　新型コロナウイルス情報'!C4</f>
        <v>今週の新型コロナ 新規感染者数　世界で350万人(対前週の増加に対して40万人増加)　</v>
      </c>
      <c r="C18" s="453"/>
      <c r="D18" s="453"/>
      <c r="E18" s="453"/>
      <c r="F18" s="453" t="s">
        <v>22</v>
      </c>
      <c r="G18" s="453"/>
      <c r="H18" s="453"/>
      <c r="I18" s="140"/>
    </row>
    <row r="19" spans="1:14" s="208" customFormat="1" ht="15" customHeight="1">
      <c r="A19" s="451" t="s">
        <v>204</v>
      </c>
      <c r="B19" s="453" t="s">
        <v>289</v>
      </c>
      <c r="C19" s="453"/>
      <c r="D19" s="453"/>
      <c r="E19" s="453"/>
      <c r="F19" s="453"/>
      <c r="G19" s="453"/>
      <c r="H19" s="453"/>
      <c r="I19" s="140"/>
    </row>
    <row r="20" spans="1:14">
      <c r="A20" s="287" t="s">
        <v>127</v>
      </c>
      <c r="B20" s="288"/>
      <c r="C20" s="288"/>
      <c r="D20" s="288"/>
      <c r="E20" s="288"/>
      <c r="F20" s="288"/>
      <c r="G20" s="288"/>
      <c r="H20" s="288"/>
      <c r="I20" s="140"/>
    </row>
    <row r="21" spans="1:14">
      <c r="A21" s="285" t="s">
        <v>22</v>
      </c>
      <c r="B21" s="286"/>
      <c r="C21" s="286"/>
      <c r="D21" s="286"/>
      <c r="E21" s="286"/>
      <c r="F21" s="286"/>
      <c r="G21" s="286"/>
      <c r="H21" s="286"/>
      <c r="I21" s="140"/>
    </row>
    <row r="22" spans="1:14">
      <c r="A22" s="141" t="s">
        <v>137</v>
      </c>
      <c r="I22" s="140"/>
    </row>
    <row r="23" spans="1:14">
      <c r="A23" s="140"/>
      <c r="I23" s="140"/>
    </row>
    <row r="24" spans="1:14">
      <c r="A24" s="140"/>
      <c r="I24" s="140"/>
    </row>
    <row r="25" spans="1:14">
      <c r="A25" s="140"/>
      <c r="I25" s="140"/>
      <c r="N25" t="s">
        <v>180</v>
      </c>
    </row>
    <row r="26" spans="1:14">
      <c r="A26" s="140"/>
      <c r="I26" s="140"/>
    </row>
    <row r="27" spans="1:14">
      <c r="A27" s="140"/>
      <c r="I27" s="140"/>
    </row>
    <row r="28" spans="1:14">
      <c r="A28" s="140"/>
      <c r="I28" s="140"/>
    </row>
    <row r="29" spans="1:14">
      <c r="A29" s="140"/>
      <c r="I29" s="140"/>
    </row>
    <row r="30" spans="1:14">
      <c r="A30" s="140"/>
      <c r="I30" s="140"/>
    </row>
    <row r="31" spans="1:14">
      <c r="A31" s="140"/>
      <c r="I31" s="140"/>
    </row>
    <row r="32" spans="1:14">
      <c r="A32" s="140"/>
      <c r="I32" s="140"/>
    </row>
    <row r="33" spans="1:9" ht="13.8" thickBot="1">
      <c r="A33" s="142"/>
      <c r="B33" s="143"/>
      <c r="C33" s="143"/>
      <c r="D33" s="143"/>
      <c r="E33" s="143"/>
      <c r="F33" s="143"/>
      <c r="G33" s="143"/>
      <c r="H33" s="143"/>
      <c r="I33" s="140"/>
    </row>
    <row r="34" spans="1:9" ht="13.8" thickTop="1"/>
    <row r="37" spans="1:9" ht="24.6">
      <c r="A37" s="181" t="s">
        <v>163</v>
      </c>
    </row>
    <row r="38" spans="1:9" ht="40.5" customHeight="1">
      <c r="A38" s="609" t="s">
        <v>164</v>
      </c>
      <c r="B38" s="609"/>
      <c r="C38" s="609"/>
      <c r="D38" s="609"/>
      <c r="E38" s="609"/>
      <c r="F38" s="609"/>
      <c r="G38" s="609"/>
    </row>
    <row r="39" spans="1:9" ht="30.75" customHeight="1">
      <c r="A39" s="601" t="s">
        <v>165</v>
      </c>
      <c r="B39" s="601"/>
      <c r="C39" s="601"/>
      <c r="D39" s="601"/>
      <c r="E39" s="601"/>
      <c r="F39" s="601"/>
      <c r="G39" s="601"/>
    </row>
    <row r="40" spans="1:9" ht="15">
      <c r="A40" s="182"/>
    </row>
    <row r="41" spans="1:9" ht="69.75" customHeight="1">
      <c r="A41" s="596" t="s">
        <v>173</v>
      </c>
      <c r="B41" s="596"/>
      <c r="C41" s="596"/>
      <c r="D41" s="596"/>
      <c r="E41" s="596"/>
      <c r="F41" s="596"/>
      <c r="G41" s="596"/>
    </row>
    <row r="42" spans="1:9" ht="35.25" customHeight="1">
      <c r="A42" s="601" t="s">
        <v>166</v>
      </c>
      <c r="B42" s="601"/>
      <c r="C42" s="601"/>
      <c r="D42" s="601"/>
      <c r="E42" s="601"/>
      <c r="F42" s="601"/>
      <c r="G42" s="601"/>
    </row>
    <row r="43" spans="1:9" ht="59.25" customHeight="1">
      <c r="A43" s="596" t="s">
        <v>167</v>
      </c>
      <c r="B43" s="596"/>
      <c r="C43" s="596"/>
      <c r="D43" s="596"/>
      <c r="E43" s="596"/>
      <c r="F43" s="596"/>
      <c r="G43" s="596"/>
    </row>
    <row r="44" spans="1:9" ht="15">
      <c r="A44" s="183"/>
    </row>
    <row r="45" spans="1:9" ht="27.75" customHeight="1">
      <c r="A45" s="598" t="s">
        <v>168</v>
      </c>
      <c r="B45" s="598"/>
      <c r="C45" s="598"/>
      <c r="D45" s="598"/>
      <c r="E45" s="598"/>
      <c r="F45" s="598"/>
      <c r="G45" s="598"/>
    </row>
    <row r="46" spans="1:9" ht="53.25" customHeight="1">
      <c r="A46" s="597" t="s">
        <v>174</v>
      </c>
      <c r="B46" s="596"/>
      <c r="C46" s="596"/>
      <c r="D46" s="596"/>
      <c r="E46" s="596"/>
      <c r="F46" s="596"/>
      <c r="G46" s="596"/>
    </row>
    <row r="47" spans="1:9" ht="15">
      <c r="A47" s="183"/>
    </row>
    <row r="48" spans="1:9" ht="32.25" customHeight="1">
      <c r="A48" s="598" t="s">
        <v>169</v>
      </c>
      <c r="B48" s="598"/>
      <c r="C48" s="598"/>
      <c r="D48" s="598"/>
      <c r="E48" s="598"/>
      <c r="F48" s="598"/>
      <c r="G48" s="598"/>
    </row>
    <row r="49" spans="1:7" ht="15">
      <c r="A49" s="182"/>
    </row>
    <row r="50" spans="1:7" ht="87" customHeight="1">
      <c r="A50" s="597" t="s">
        <v>175</v>
      </c>
      <c r="B50" s="596"/>
      <c r="C50" s="596"/>
      <c r="D50" s="596"/>
      <c r="E50" s="596"/>
      <c r="F50" s="596"/>
      <c r="G50" s="596"/>
    </row>
    <row r="51" spans="1:7" ht="15">
      <c r="A51" s="183"/>
    </row>
    <row r="52" spans="1:7" ht="32.25" customHeight="1">
      <c r="A52" s="598" t="s">
        <v>170</v>
      </c>
      <c r="B52" s="598"/>
      <c r="C52" s="598"/>
      <c r="D52" s="598"/>
      <c r="E52" s="598"/>
      <c r="F52" s="598"/>
      <c r="G52" s="598"/>
    </row>
    <row r="53" spans="1:7" ht="29.25" customHeight="1">
      <c r="A53" s="596" t="s">
        <v>171</v>
      </c>
      <c r="B53" s="596"/>
      <c r="C53" s="596"/>
      <c r="D53" s="596"/>
      <c r="E53" s="596"/>
      <c r="F53" s="596"/>
      <c r="G53" s="596"/>
    </row>
    <row r="54" spans="1:7" ht="15">
      <c r="A54" s="183"/>
    </row>
    <row r="55" spans="1:7" s="167" customFormat="1" ht="110.25" customHeight="1">
      <c r="A55" s="599" t="s">
        <v>176</v>
      </c>
      <c r="B55" s="600"/>
      <c r="C55" s="600"/>
      <c r="D55" s="600"/>
      <c r="E55" s="600"/>
      <c r="F55" s="600"/>
      <c r="G55" s="600"/>
    </row>
    <row r="56" spans="1:7" ht="34.5" customHeight="1">
      <c r="A56" s="601" t="s">
        <v>172</v>
      </c>
      <c r="B56" s="601"/>
      <c r="C56" s="601"/>
      <c r="D56" s="601"/>
      <c r="E56" s="601"/>
      <c r="F56" s="601"/>
      <c r="G56" s="601"/>
    </row>
    <row r="57" spans="1:7" ht="114" customHeight="1">
      <c r="A57" s="597" t="s">
        <v>177</v>
      </c>
      <c r="B57" s="596"/>
      <c r="C57" s="596"/>
      <c r="D57" s="596"/>
      <c r="E57" s="596"/>
      <c r="F57" s="596"/>
      <c r="G57" s="596"/>
    </row>
    <row r="58" spans="1:7" ht="109.5" customHeight="1">
      <c r="A58" s="596"/>
      <c r="B58" s="596"/>
      <c r="C58" s="596"/>
      <c r="D58" s="596"/>
      <c r="E58" s="596"/>
      <c r="F58" s="596"/>
      <c r="G58" s="596"/>
    </row>
    <row r="59" spans="1:7" ht="15">
      <c r="A59" s="183"/>
    </row>
    <row r="60" spans="1:7" s="180" customFormat="1" ht="57.75" customHeight="1">
      <c r="A60" s="596"/>
      <c r="B60" s="596"/>
      <c r="C60" s="596"/>
      <c r="D60" s="596"/>
      <c r="E60" s="596"/>
      <c r="F60" s="596"/>
      <c r="G60" s="596"/>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G9" sqref="G9"/>
    </sheetView>
  </sheetViews>
  <sheetFormatPr defaultColWidth="9" defaultRowHeight="13.2"/>
  <cols>
    <col min="1" max="1" width="2.109375" style="482" customWidth="1"/>
    <col min="2" max="2" width="22.21875" style="127" customWidth="1"/>
    <col min="3" max="3" width="60.109375" style="482" customWidth="1"/>
    <col min="4" max="4" width="85.33203125" style="482" customWidth="1"/>
    <col min="5" max="5" width="3.88671875" style="482" customWidth="1"/>
    <col min="6" max="16384" width="9" style="482"/>
  </cols>
  <sheetData>
    <row r="1" spans="2:7" ht="18.75" customHeight="1">
      <c r="B1" s="127" t="s">
        <v>115</v>
      </c>
    </row>
    <row r="2" spans="2:7" ht="17.25" customHeight="1" thickBot="1">
      <c r="B2" s="481" t="s">
        <v>383</v>
      </c>
      <c r="D2" s="799"/>
      <c r="E2" s="800"/>
    </row>
    <row r="3" spans="2:7" ht="16.5" customHeight="1" thickBot="1">
      <c r="B3" s="128" t="s">
        <v>116</v>
      </c>
      <c r="C3" s="480" t="s">
        <v>117</v>
      </c>
      <c r="D3" s="260" t="s">
        <v>229</v>
      </c>
    </row>
    <row r="4" spans="2:7" ht="17.25" customHeight="1" thickBot="1">
      <c r="B4" s="129" t="s">
        <v>118</v>
      </c>
      <c r="C4" s="170" t="s">
        <v>376</v>
      </c>
      <c r="D4" s="130"/>
    </row>
    <row r="5" spans="2:7" ht="17.25" customHeight="1">
      <c r="B5" s="801" t="s">
        <v>182</v>
      </c>
      <c r="C5" s="804" t="s">
        <v>226</v>
      </c>
      <c r="D5" s="805"/>
    </row>
    <row r="6" spans="2:7" ht="19.2" customHeight="1">
      <c r="B6" s="802"/>
      <c r="C6" s="806" t="s">
        <v>227</v>
      </c>
      <c r="D6" s="807"/>
      <c r="G6" s="300"/>
    </row>
    <row r="7" spans="2:7" ht="19.8" customHeight="1">
      <c r="B7" s="802"/>
      <c r="C7" s="483" t="s">
        <v>228</v>
      </c>
      <c r="D7" s="484"/>
      <c r="G7" s="300"/>
    </row>
    <row r="8" spans="2:7" ht="19.2" customHeight="1" thickBot="1">
      <c r="B8" s="803"/>
      <c r="C8" s="302" t="s">
        <v>230</v>
      </c>
      <c r="D8" s="301"/>
      <c r="G8" s="300"/>
    </row>
    <row r="9" spans="2:7" ht="28.2" customHeight="1" thickBot="1">
      <c r="B9" s="131" t="s">
        <v>119</v>
      </c>
      <c r="C9" s="808" t="s">
        <v>281</v>
      </c>
      <c r="D9" s="809"/>
    </row>
    <row r="10" spans="2:7" ht="87.6" customHeight="1" thickBot="1">
      <c r="B10" s="132" t="s">
        <v>120</v>
      </c>
      <c r="C10" s="810" t="s">
        <v>377</v>
      </c>
      <c r="D10" s="811"/>
    </row>
    <row r="11" spans="2:7" ht="79.8" customHeight="1" thickBot="1">
      <c r="B11" s="133"/>
      <c r="C11" s="134" t="s">
        <v>378</v>
      </c>
      <c r="D11" s="332" t="s">
        <v>379</v>
      </c>
      <c r="F11" s="482" t="s">
        <v>22</v>
      </c>
    </row>
    <row r="12" spans="2:7" ht="22.2" hidden="1" customHeight="1" thickBot="1">
      <c r="B12" s="131" t="s">
        <v>178</v>
      </c>
      <c r="C12" s="136" t="s">
        <v>283</v>
      </c>
      <c r="D12" s="135"/>
    </row>
    <row r="13" spans="2:7" ht="120" customHeight="1" thickBot="1">
      <c r="B13" s="137" t="s">
        <v>121</v>
      </c>
      <c r="C13" s="138" t="s">
        <v>380</v>
      </c>
      <c r="D13" s="247" t="s">
        <v>381</v>
      </c>
      <c r="F13" s="208" t="s">
        <v>30</v>
      </c>
    </row>
    <row r="14" spans="2:7" ht="62.4" customHeight="1" thickBot="1">
      <c r="B14" s="139" t="s">
        <v>122</v>
      </c>
      <c r="C14" s="797" t="s">
        <v>382</v>
      </c>
      <c r="D14" s="798"/>
    </row>
    <row r="15" spans="2:7" ht="17.25" customHeight="1"/>
    <row r="16" spans="2:7" ht="17.25" customHeight="1">
      <c r="C16" s="482" t="s">
        <v>123</v>
      </c>
    </row>
    <row r="17" spans="2:5">
      <c r="C17" s="482" t="s">
        <v>30</v>
      </c>
    </row>
    <row r="18" spans="2:5">
      <c r="E18" s="482" t="s">
        <v>22</v>
      </c>
    </row>
    <row r="21" spans="2:5">
      <c r="B21" s="127" t="s">
        <v>22</v>
      </c>
    </row>
  </sheetData>
  <mergeCells count="7">
    <mergeCell ref="C14:D14"/>
    <mergeCell ref="D2:E2"/>
    <mergeCell ref="B5:B8"/>
    <mergeCell ref="C5:D5"/>
    <mergeCell ref="C6:D6"/>
    <mergeCell ref="C9:D9"/>
    <mergeCell ref="C10:D10"/>
  </mergeCells>
  <phoneticPr fontId="109"/>
  <hyperlinks>
    <hyperlink ref="C6" r:id="rId1" location="h2_1" xr:uid="{EDBFF39A-9B90-4364-8365-9E4DAFCC0006}"/>
  </hyperlinks>
  <pageMargins left="0.7" right="0.7" top="0.75" bottom="0.75" header="0.3" footer="0.3"/>
  <pageSetup paperSize="9" scale="51" orientation="portrait" horizontalDpi="1200" verticalDpi="1200"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9"/>
  <sheetViews>
    <sheetView view="pageBreakPreview" zoomScale="102" zoomScaleNormal="100" zoomScaleSheetLayoutView="102" workbookViewId="0">
      <selection activeCell="D48" sqref="D48"/>
    </sheetView>
  </sheetViews>
  <sheetFormatPr defaultColWidth="9" defaultRowHeight="13.2"/>
  <cols>
    <col min="1" max="1" width="21.33203125" style="53" customWidth="1"/>
    <col min="2" max="2" width="19.6640625" style="53" customWidth="1"/>
    <col min="3" max="3" width="80.21875" style="254" customWidth="1"/>
    <col min="4" max="4" width="14.44140625" style="54" customWidth="1"/>
    <col min="5" max="5" width="13.6640625" style="54" customWidth="1"/>
    <col min="6" max="6" width="13.88671875" style="48" customWidth="1"/>
    <col min="7" max="7" width="58.6640625" style="48" customWidth="1"/>
    <col min="8" max="10" width="9" style="48"/>
    <col min="11" max="11" width="14.109375" style="48" customWidth="1"/>
    <col min="12" max="16384" width="9" style="48"/>
  </cols>
  <sheetData>
    <row r="1" spans="1:5" ht="44.25" customHeight="1">
      <c r="A1" s="263" t="s">
        <v>295</v>
      </c>
      <c r="B1" s="423" t="s">
        <v>275</v>
      </c>
      <c r="C1" s="338" t="s">
        <v>277</v>
      </c>
      <c r="D1" s="264" t="s">
        <v>26</v>
      </c>
      <c r="E1" s="265" t="s">
        <v>27</v>
      </c>
    </row>
    <row r="2" spans="1:5" s="204" customFormat="1" ht="22.8" customHeight="1">
      <c r="A2" s="406" t="s">
        <v>316</v>
      </c>
      <c r="B2" s="435" t="s">
        <v>317</v>
      </c>
      <c r="C2" s="588" t="s">
        <v>363</v>
      </c>
      <c r="D2" s="404">
        <v>44512</v>
      </c>
      <c r="E2" s="405">
        <v>44512</v>
      </c>
    </row>
    <row r="3" spans="1:5" s="204" customFormat="1" ht="22.8" customHeight="1">
      <c r="A3" s="406" t="s">
        <v>318</v>
      </c>
      <c r="B3" s="403" t="s">
        <v>319</v>
      </c>
      <c r="C3" s="589" t="s">
        <v>364</v>
      </c>
      <c r="D3" s="404">
        <v>44512</v>
      </c>
      <c r="E3" s="405">
        <v>44512</v>
      </c>
    </row>
    <row r="4" spans="1:5" s="204" customFormat="1" ht="22.8" customHeight="1">
      <c r="A4" s="406" t="s">
        <v>320</v>
      </c>
      <c r="B4" s="403" t="s">
        <v>321</v>
      </c>
      <c r="C4" s="587" t="s">
        <v>365</v>
      </c>
      <c r="D4" s="404">
        <v>44512</v>
      </c>
      <c r="E4" s="405">
        <v>44512</v>
      </c>
    </row>
    <row r="5" spans="1:5" s="204" customFormat="1" ht="22.8" customHeight="1">
      <c r="A5" s="406" t="s">
        <v>318</v>
      </c>
      <c r="B5" s="403" t="s">
        <v>322</v>
      </c>
      <c r="C5" s="588" t="s">
        <v>366</v>
      </c>
      <c r="D5" s="404">
        <v>44512</v>
      </c>
      <c r="E5" s="405">
        <v>44512</v>
      </c>
    </row>
    <row r="6" spans="1:5" s="204" customFormat="1" ht="22.8" customHeight="1">
      <c r="A6" s="406" t="s">
        <v>318</v>
      </c>
      <c r="B6" s="403" t="s">
        <v>323</v>
      </c>
      <c r="C6" s="590" t="s">
        <v>367</v>
      </c>
      <c r="D6" s="404">
        <v>44512</v>
      </c>
      <c r="E6" s="405">
        <v>44512</v>
      </c>
    </row>
    <row r="7" spans="1:5" s="204" customFormat="1" ht="22.8" customHeight="1">
      <c r="A7" s="406" t="s">
        <v>318</v>
      </c>
      <c r="B7" s="403" t="s">
        <v>324</v>
      </c>
      <c r="C7" s="590" t="s">
        <v>368</v>
      </c>
      <c r="D7" s="404">
        <v>44512</v>
      </c>
      <c r="E7" s="405">
        <v>44512</v>
      </c>
    </row>
    <row r="8" spans="1:5" s="204" customFormat="1" ht="22.8" customHeight="1">
      <c r="A8" s="406" t="s">
        <v>318</v>
      </c>
      <c r="B8" s="403" t="s">
        <v>325</v>
      </c>
      <c r="C8" s="587" t="s">
        <v>369</v>
      </c>
      <c r="D8" s="404">
        <v>44511</v>
      </c>
      <c r="E8" s="405">
        <v>44511</v>
      </c>
    </row>
    <row r="9" spans="1:5" s="204" customFormat="1" ht="22.8" customHeight="1">
      <c r="A9" s="406" t="s">
        <v>318</v>
      </c>
      <c r="B9" s="403" t="s">
        <v>326</v>
      </c>
      <c r="C9" s="590" t="s">
        <v>370</v>
      </c>
      <c r="D9" s="404">
        <v>44511</v>
      </c>
      <c r="E9" s="405">
        <v>44511</v>
      </c>
    </row>
    <row r="10" spans="1:5" s="204" customFormat="1" ht="22.8" customHeight="1">
      <c r="A10" s="406" t="s">
        <v>318</v>
      </c>
      <c r="B10" s="403" t="s">
        <v>327</v>
      </c>
      <c r="C10" s="588" t="s">
        <v>371</v>
      </c>
      <c r="D10" s="404">
        <v>44511</v>
      </c>
      <c r="E10" s="405">
        <v>44511</v>
      </c>
    </row>
    <row r="11" spans="1:5" s="204" customFormat="1" ht="22.8" customHeight="1">
      <c r="A11" s="406" t="s">
        <v>318</v>
      </c>
      <c r="B11" s="403" t="s">
        <v>328</v>
      </c>
      <c r="C11" s="590" t="s">
        <v>372</v>
      </c>
      <c r="D11" s="404">
        <v>44510</v>
      </c>
      <c r="E11" s="405">
        <v>44511</v>
      </c>
    </row>
    <row r="12" spans="1:5" s="204" customFormat="1" ht="22.8" customHeight="1">
      <c r="A12" s="406" t="s">
        <v>320</v>
      </c>
      <c r="B12" s="403" t="s">
        <v>329</v>
      </c>
      <c r="C12" s="591" t="s">
        <v>373</v>
      </c>
      <c r="D12" s="404">
        <v>44510</v>
      </c>
      <c r="E12" s="405">
        <v>44511</v>
      </c>
    </row>
    <row r="13" spans="1:5" s="204" customFormat="1" ht="22.8" customHeight="1">
      <c r="A13" s="406" t="s">
        <v>330</v>
      </c>
      <c r="B13" s="403" t="s">
        <v>331</v>
      </c>
      <c r="C13" s="590" t="s">
        <v>374</v>
      </c>
      <c r="D13" s="404">
        <v>44510</v>
      </c>
      <c r="E13" s="405">
        <v>44511</v>
      </c>
    </row>
    <row r="14" spans="1:5" s="204" customFormat="1" ht="22.8" customHeight="1">
      <c r="A14" s="406" t="s">
        <v>318</v>
      </c>
      <c r="B14" s="403" t="s">
        <v>332</v>
      </c>
      <c r="C14" s="587" t="s">
        <v>375</v>
      </c>
      <c r="D14" s="404">
        <v>44510</v>
      </c>
      <c r="E14" s="405">
        <v>44510</v>
      </c>
    </row>
    <row r="15" spans="1:5" s="204" customFormat="1" ht="22.8" customHeight="1">
      <c r="A15" s="406" t="s">
        <v>320</v>
      </c>
      <c r="B15" s="403" t="s">
        <v>327</v>
      </c>
      <c r="C15" s="588" t="s">
        <v>333</v>
      </c>
      <c r="D15" s="404">
        <v>44509</v>
      </c>
      <c r="E15" s="405">
        <v>44510</v>
      </c>
    </row>
    <row r="16" spans="1:5" s="204" customFormat="1" ht="22.8" customHeight="1">
      <c r="A16" s="406" t="s">
        <v>320</v>
      </c>
      <c r="B16" s="403" t="s">
        <v>334</v>
      </c>
      <c r="C16" s="407" t="s">
        <v>335</v>
      </c>
      <c r="D16" s="404">
        <v>44509</v>
      </c>
      <c r="E16" s="405">
        <v>44510</v>
      </c>
    </row>
    <row r="17" spans="1:5" s="204" customFormat="1" ht="22.8" customHeight="1">
      <c r="A17" s="406" t="s">
        <v>316</v>
      </c>
      <c r="B17" s="403" t="s">
        <v>336</v>
      </c>
      <c r="C17" s="591" t="s">
        <v>337</v>
      </c>
      <c r="D17" s="404">
        <v>44509</v>
      </c>
      <c r="E17" s="405">
        <v>44509</v>
      </c>
    </row>
    <row r="18" spans="1:5" s="204" customFormat="1" ht="22.8" customHeight="1">
      <c r="A18" s="406" t="s">
        <v>318</v>
      </c>
      <c r="B18" s="403" t="s">
        <v>338</v>
      </c>
      <c r="C18" s="591" t="s">
        <v>339</v>
      </c>
      <c r="D18" s="404">
        <v>44509</v>
      </c>
      <c r="E18" s="405">
        <v>44509</v>
      </c>
    </row>
    <row r="19" spans="1:5" s="204" customFormat="1" ht="22.8" customHeight="1">
      <c r="A19" s="406" t="s">
        <v>320</v>
      </c>
      <c r="B19" s="403" t="s">
        <v>340</v>
      </c>
      <c r="C19" s="587" t="s">
        <v>341</v>
      </c>
      <c r="D19" s="404">
        <v>44509</v>
      </c>
      <c r="E19" s="405">
        <v>44509</v>
      </c>
    </row>
    <row r="20" spans="1:5" s="204" customFormat="1" ht="22.8" customHeight="1">
      <c r="A20" s="406" t="s">
        <v>318</v>
      </c>
      <c r="B20" s="403" t="s">
        <v>322</v>
      </c>
      <c r="C20" s="590" t="s">
        <v>342</v>
      </c>
      <c r="D20" s="404">
        <v>44509</v>
      </c>
      <c r="E20" s="405">
        <v>44509</v>
      </c>
    </row>
    <row r="21" spans="1:5" s="204" customFormat="1" ht="22.8" customHeight="1">
      <c r="A21" s="406" t="s">
        <v>318</v>
      </c>
      <c r="B21" s="403" t="s">
        <v>343</v>
      </c>
      <c r="C21" s="588" t="s">
        <v>344</v>
      </c>
      <c r="D21" s="404">
        <v>44508</v>
      </c>
      <c r="E21" s="405">
        <v>44509</v>
      </c>
    </row>
    <row r="22" spans="1:5" s="204" customFormat="1" ht="22.8" customHeight="1">
      <c r="A22" s="406" t="s">
        <v>320</v>
      </c>
      <c r="B22" s="403" t="s">
        <v>345</v>
      </c>
      <c r="C22" s="587" t="s">
        <v>346</v>
      </c>
      <c r="D22" s="404">
        <v>44508</v>
      </c>
      <c r="E22" s="405">
        <v>44509</v>
      </c>
    </row>
    <row r="23" spans="1:5" s="204" customFormat="1" ht="22.8" customHeight="1">
      <c r="A23" s="406" t="s">
        <v>320</v>
      </c>
      <c r="B23" s="403" t="s">
        <v>347</v>
      </c>
      <c r="C23" s="591" t="s">
        <v>348</v>
      </c>
      <c r="D23" s="404">
        <v>44508</v>
      </c>
      <c r="E23" s="405">
        <v>44508</v>
      </c>
    </row>
    <row r="24" spans="1:5" s="204" customFormat="1" ht="22.8" customHeight="1">
      <c r="A24" s="406" t="s">
        <v>320</v>
      </c>
      <c r="B24" s="403" t="s">
        <v>349</v>
      </c>
      <c r="C24" s="587" t="s">
        <v>350</v>
      </c>
      <c r="D24" s="404">
        <v>44508</v>
      </c>
      <c r="E24" s="405">
        <v>44508</v>
      </c>
    </row>
    <row r="25" spans="1:5" s="204" customFormat="1" ht="22.8" customHeight="1">
      <c r="A25" s="406" t="s">
        <v>318</v>
      </c>
      <c r="B25" s="403" t="s">
        <v>322</v>
      </c>
      <c r="C25" s="587" t="s">
        <v>351</v>
      </c>
      <c r="D25" s="404">
        <v>44508</v>
      </c>
      <c r="E25" s="405">
        <v>44508</v>
      </c>
    </row>
    <row r="26" spans="1:5" s="204" customFormat="1" ht="22.8" customHeight="1">
      <c r="A26" s="406" t="s">
        <v>318</v>
      </c>
      <c r="B26" s="403" t="s">
        <v>352</v>
      </c>
      <c r="C26" s="590" t="s">
        <v>353</v>
      </c>
      <c r="D26" s="404">
        <v>44508</v>
      </c>
      <c r="E26" s="405">
        <v>44508</v>
      </c>
    </row>
    <row r="27" spans="1:5" s="204" customFormat="1" ht="22.8" customHeight="1">
      <c r="A27" s="406" t="s">
        <v>318</v>
      </c>
      <c r="B27" s="403" t="s">
        <v>354</v>
      </c>
      <c r="C27" s="588" t="s">
        <v>355</v>
      </c>
      <c r="D27" s="404">
        <v>44508</v>
      </c>
      <c r="E27" s="405">
        <v>44508</v>
      </c>
    </row>
    <row r="28" spans="1:5" s="204" customFormat="1" ht="22.8" customHeight="1">
      <c r="A28" s="406" t="s">
        <v>318</v>
      </c>
      <c r="B28" s="403" t="s">
        <v>327</v>
      </c>
      <c r="C28" s="590" t="s">
        <v>356</v>
      </c>
      <c r="D28" s="404">
        <v>44508</v>
      </c>
      <c r="E28" s="405">
        <v>44508</v>
      </c>
    </row>
    <row r="29" spans="1:5" s="204" customFormat="1" ht="22.8" customHeight="1">
      <c r="A29" s="406" t="s">
        <v>318</v>
      </c>
      <c r="B29" s="403" t="s">
        <v>357</v>
      </c>
      <c r="C29" s="591" t="s">
        <v>358</v>
      </c>
      <c r="D29" s="404">
        <v>44508</v>
      </c>
      <c r="E29" s="405">
        <v>44508</v>
      </c>
    </row>
    <row r="30" spans="1:5" s="204" customFormat="1" ht="22.8" customHeight="1">
      <c r="A30" s="406" t="s">
        <v>316</v>
      </c>
      <c r="B30" s="403" t="s">
        <v>359</v>
      </c>
      <c r="C30" s="590" t="s">
        <v>360</v>
      </c>
      <c r="D30" s="404">
        <v>44506</v>
      </c>
      <c r="E30" s="405">
        <v>44508</v>
      </c>
    </row>
    <row r="31" spans="1:5" s="204" customFormat="1" ht="22.8" customHeight="1">
      <c r="A31" s="406" t="s">
        <v>316</v>
      </c>
      <c r="B31" s="403" t="s">
        <v>361</v>
      </c>
      <c r="C31" s="588" t="s">
        <v>362</v>
      </c>
      <c r="D31" s="404">
        <v>44506</v>
      </c>
      <c r="E31" s="405">
        <v>44508</v>
      </c>
    </row>
    <row r="32" spans="1:5" s="204" customFormat="1" ht="22.8" customHeight="1">
      <c r="A32" s="406"/>
      <c r="B32" s="403"/>
      <c r="C32" s="407"/>
      <c r="D32" s="404"/>
      <c r="E32" s="405"/>
    </row>
    <row r="33" spans="1:11" s="204" customFormat="1" ht="22.2" customHeight="1" thickBot="1">
      <c r="A33" s="355"/>
      <c r="B33" s="356"/>
      <c r="C33" s="356"/>
      <c r="D33" s="350"/>
      <c r="E33" s="351"/>
    </row>
    <row r="34" spans="1:11" s="204" customFormat="1" ht="22.2" customHeight="1">
      <c r="A34" s="352"/>
      <c r="B34" s="353"/>
      <c r="C34" s="354"/>
      <c r="D34" s="353"/>
      <c r="E34" s="353"/>
    </row>
    <row r="35" spans="1:11" s="204" customFormat="1" ht="18" customHeight="1">
      <c r="A35" s="342"/>
      <c r="B35" s="343"/>
      <c r="C35" s="252" t="s">
        <v>270</v>
      </c>
      <c r="D35" s="344"/>
      <c r="E35" s="344"/>
    </row>
    <row r="36" spans="1:11" ht="18.75" customHeight="1">
      <c r="A36" s="48"/>
      <c r="B36" s="48"/>
      <c r="C36" s="48"/>
      <c r="D36" s="48"/>
      <c r="E36" s="48"/>
    </row>
    <row r="37" spans="1:11" ht="9" customHeight="1">
      <c r="A37" s="49"/>
      <c r="B37" s="50"/>
      <c r="C37" s="253"/>
      <c r="D37" s="51"/>
      <c r="E37" s="51"/>
    </row>
    <row r="38" spans="1:11" s="52" customFormat="1" ht="20.25" customHeight="1">
      <c r="A38" s="206" t="s">
        <v>181</v>
      </c>
      <c r="B38" s="206"/>
      <c r="C38" s="206"/>
      <c r="D38" s="67"/>
      <c r="E38" s="67"/>
    </row>
    <row r="39" spans="1:11" s="52" customFormat="1" ht="20.25" customHeight="1">
      <c r="A39" s="812" t="s">
        <v>28</v>
      </c>
      <c r="B39" s="812"/>
      <c r="C39" s="812"/>
      <c r="D39" s="68"/>
      <c r="E39" s="68"/>
      <c r="J39" s="205"/>
      <c r="K39" s="205"/>
    </row>
  </sheetData>
  <mergeCells count="1">
    <mergeCell ref="A39:C39"/>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9"/>
  <sheetViews>
    <sheetView topLeftCell="A12" zoomScale="91" zoomScaleNormal="91" zoomScaleSheetLayoutView="100" workbookViewId="0">
      <selection activeCell="A14" sqref="A14:N14"/>
    </sheetView>
  </sheetViews>
  <sheetFormatPr defaultColWidth="9" defaultRowHeight="14.4" customHeight="1"/>
  <cols>
    <col min="1" max="13" width="9" style="1"/>
    <col min="14" max="14" width="108.6640625" style="1" customWidth="1"/>
    <col min="15" max="15" width="26.88671875" style="14" customWidth="1"/>
    <col min="16" max="16384" width="9" style="1"/>
  </cols>
  <sheetData>
    <row r="1" spans="1:16" ht="40.799999999999997" customHeight="1" thickBot="1">
      <c r="A1" s="816" t="s">
        <v>297</v>
      </c>
      <c r="B1" s="817"/>
      <c r="C1" s="817"/>
      <c r="D1" s="817"/>
      <c r="E1" s="817"/>
      <c r="F1" s="817"/>
      <c r="G1" s="817"/>
      <c r="H1" s="817"/>
      <c r="I1" s="817"/>
      <c r="J1" s="817"/>
      <c r="K1" s="817"/>
      <c r="L1" s="817"/>
      <c r="M1" s="817"/>
      <c r="N1" s="818"/>
    </row>
    <row r="2" spans="1:16" s="428" customFormat="1" ht="40.799999999999997" customHeight="1" thickBot="1">
      <c r="A2" s="831" t="s">
        <v>474</v>
      </c>
      <c r="B2" s="832"/>
      <c r="C2" s="832"/>
      <c r="D2" s="832"/>
      <c r="E2" s="832"/>
      <c r="F2" s="832"/>
      <c r="G2" s="832"/>
      <c r="H2" s="832"/>
      <c r="I2" s="832"/>
      <c r="J2" s="832"/>
      <c r="K2" s="832"/>
      <c r="L2" s="832"/>
      <c r="M2" s="832"/>
      <c r="N2" s="833"/>
      <c r="O2" s="14"/>
    </row>
    <row r="3" spans="1:16" s="428" customFormat="1" ht="148.80000000000001" customHeight="1" thickBot="1">
      <c r="A3" s="834" t="s">
        <v>475</v>
      </c>
      <c r="B3" s="835"/>
      <c r="C3" s="835"/>
      <c r="D3" s="835"/>
      <c r="E3" s="835"/>
      <c r="F3" s="835"/>
      <c r="G3" s="835"/>
      <c r="H3" s="835"/>
      <c r="I3" s="835"/>
      <c r="J3" s="835"/>
      <c r="K3" s="835"/>
      <c r="L3" s="835"/>
      <c r="M3" s="835"/>
      <c r="N3" s="836"/>
      <c r="O3" s="14"/>
    </row>
    <row r="4" spans="1:16" ht="61.8" customHeight="1">
      <c r="A4" s="825" t="s">
        <v>476</v>
      </c>
      <c r="B4" s="826"/>
      <c r="C4" s="826"/>
      <c r="D4" s="826"/>
      <c r="E4" s="826"/>
      <c r="F4" s="826"/>
      <c r="G4" s="826"/>
      <c r="H4" s="826"/>
      <c r="I4" s="826"/>
      <c r="J4" s="826"/>
      <c r="K4" s="826"/>
      <c r="L4" s="826"/>
      <c r="M4" s="826"/>
      <c r="N4" s="827"/>
    </row>
    <row r="5" spans="1:16" ht="189" customHeight="1" thickBot="1">
      <c r="A5" s="828" t="s">
        <v>479</v>
      </c>
      <c r="B5" s="829"/>
      <c r="C5" s="829"/>
      <c r="D5" s="829"/>
      <c r="E5" s="829"/>
      <c r="F5" s="829"/>
      <c r="G5" s="829"/>
      <c r="H5" s="829"/>
      <c r="I5" s="829"/>
      <c r="J5" s="829"/>
      <c r="K5" s="829"/>
      <c r="L5" s="829"/>
      <c r="M5" s="829"/>
      <c r="N5" s="830"/>
      <c r="O5" s="62"/>
    </row>
    <row r="6" spans="1:16" ht="52.2" customHeight="1">
      <c r="A6" s="819" t="s">
        <v>477</v>
      </c>
      <c r="B6" s="820"/>
      <c r="C6" s="820"/>
      <c r="D6" s="820"/>
      <c r="E6" s="820"/>
      <c r="F6" s="820"/>
      <c r="G6" s="820"/>
      <c r="H6" s="820"/>
      <c r="I6" s="820"/>
      <c r="J6" s="820"/>
      <c r="K6" s="820"/>
      <c r="L6" s="820"/>
      <c r="M6" s="820"/>
      <c r="N6" s="821"/>
    </row>
    <row r="7" spans="1:16" ht="264" customHeight="1" thickBot="1">
      <c r="A7" s="822" t="s">
        <v>478</v>
      </c>
      <c r="B7" s="823"/>
      <c r="C7" s="823"/>
      <c r="D7" s="823"/>
      <c r="E7" s="823"/>
      <c r="F7" s="823"/>
      <c r="G7" s="823"/>
      <c r="H7" s="823"/>
      <c r="I7" s="823"/>
      <c r="J7" s="823"/>
      <c r="K7" s="823"/>
      <c r="L7" s="823"/>
      <c r="M7" s="823"/>
      <c r="N7" s="824"/>
      <c r="O7" s="55"/>
    </row>
    <row r="8" spans="1:16" ht="60" hidden="1" customHeight="1">
      <c r="A8" s="813"/>
      <c r="B8" s="814"/>
      <c r="C8" s="814"/>
      <c r="D8" s="814"/>
      <c r="E8" s="814"/>
      <c r="F8" s="814"/>
      <c r="G8" s="814"/>
      <c r="H8" s="814"/>
      <c r="I8" s="814"/>
      <c r="J8" s="814"/>
      <c r="K8" s="814"/>
      <c r="L8" s="814"/>
      <c r="M8" s="814"/>
      <c r="N8" s="815"/>
    </row>
    <row r="9" spans="1:16" ht="9" hidden="1" customHeight="1" thickBot="1">
      <c r="A9" s="837"/>
      <c r="B9" s="838"/>
      <c r="C9" s="838"/>
      <c r="D9" s="838"/>
      <c r="E9" s="838"/>
      <c r="F9" s="838"/>
      <c r="G9" s="838"/>
      <c r="H9" s="838"/>
      <c r="I9" s="838"/>
      <c r="J9" s="838"/>
      <c r="K9" s="838"/>
      <c r="L9" s="838"/>
      <c r="M9" s="838"/>
      <c r="N9" s="839"/>
      <c r="O9" s="62"/>
    </row>
    <row r="10" spans="1:16" s="207" customFormat="1" ht="37.799999999999997" hidden="1" customHeight="1">
      <c r="A10" s="843"/>
      <c r="B10" s="820"/>
      <c r="C10" s="820"/>
      <c r="D10" s="820"/>
      <c r="E10" s="820"/>
      <c r="F10" s="820"/>
      <c r="G10" s="820"/>
      <c r="H10" s="820"/>
      <c r="I10" s="820"/>
      <c r="J10" s="820"/>
      <c r="K10" s="820"/>
      <c r="L10" s="820"/>
      <c r="M10" s="820"/>
      <c r="N10" s="821"/>
      <c r="O10" s="62"/>
    </row>
    <row r="11" spans="1:16" s="207" customFormat="1" ht="191.4" hidden="1" customHeight="1" thickBot="1">
      <c r="A11" s="822"/>
      <c r="B11" s="823"/>
      <c r="C11" s="823"/>
      <c r="D11" s="823"/>
      <c r="E11" s="823"/>
      <c r="F11" s="823"/>
      <c r="G11" s="823"/>
      <c r="H11" s="823"/>
      <c r="I11" s="823"/>
      <c r="J11" s="823"/>
      <c r="K11" s="823"/>
      <c r="L11" s="823"/>
      <c r="M11" s="823"/>
      <c r="N11" s="824"/>
      <c r="O11" s="62"/>
    </row>
    <row r="12" spans="1:16" s="153" customFormat="1" ht="33" customHeight="1">
      <c r="A12" s="149"/>
      <c r="B12" s="150"/>
      <c r="C12" s="150"/>
      <c r="D12" s="150"/>
      <c r="E12" s="150"/>
      <c r="F12" s="150"/>
      <c r="G12" s="150"/>
      <c r="H12" s="150"/>
      <c r="I12" s="150"/>
      <c r="J12" s="150"/>
      <c r="K12" s="150"/>
      <c r="L12" s="150"/>
      <c r="M12" s="150"/>
      <c r="N12" s="151"/>
      <c r="O12" s="152"/>
    </row>
    <row r="13" spans="1:16" s="153" customFormat="1" ht="33" customHeight="1" thickBot="1">
      <c r="A13" s="149"/>
      <c r="B13" s="150"/>
      <c r="C13" s="150"/>
      <c r="D13" s="150"/>
      <c r="E13" s="150"/>
      <c r="F13" s="150"/>
      <c r="G13" s="150"/>
      <c r="H13" s="150"/>
      <c r="I13" s="150"/>
      <c r="J13" s="150"/>
      <c r="K13" s="150"/>
      <c r="L13" s="150"/>
      <c r="M13" s="150"/>
      <c r="N13" s="151"/>
      <c r="O13" s="152"/>
    </row>
    <row r="14" spans="1:16" ht="77.400000000000006" customHeight="1">
      <c r="A14" s="844" t="s">
        <v>296</v>
      </c>
      <c r="B14" s="844"/>
      <c r="C14" s="844"/>
      <c r="D14" s="844"/>
      <c r="E14" s="844"/>
      <c r="F14" s="844"/>
      <c r="G14" s="844"/>
      <c r="H14" s="844"/>
      <c r="I14" s="844"/>
      <c r="J14" s="844"/>
      <c r="K14" s="844"/>
      <c r="L14" s="844"/>
      <c r="M14" s="844"/>
      <c r="N14" s="845"/>
      <c r="P14" s="56"/>
    </row>
    <row r="15" spans="1:16" ht="249" customHeight="1" thickBot="1">
      <c r="A15" s="840" t="s">
        <v>472</v>
      </c>
      <c r="B15" s="841"/>
      <c r="C15" s="841"/>
      <c r="D15" s="841"/>
      <c r="E15" s="841"/>
      <c r="F15" s="841"/>
      <c r="G15" s="841"/>
      <c r="H15" s="841"/>
      <c r="I15" s="841"/>
      <c r="J15" s="841"/>
      <c r="K15" s="841"/>
      <c r="L15" s="841"/>
      <c r="M15" s="841"/>
      <c r="N15" s="842"/>
      <c r="O15" s="70" t="s">
        <v>224</v>
      </c>
      <c r="P15" s="56"/>
    </row>
    <row r="16" spans="1:16" s="341" customFormat="1" ht="196.2" customHeight="1" thickBot="1">
      <c r="A16" s="846" t="s">
        <v>473</v>
      </c>
      <c r="B16" s="847"/>
      <c r="C16" s="847"/>
      <c r="D16" s="847"/>
      <c r="E16" s="847"/>
      <c r="F16" s="847"/>
      <c r="G16" s="847"/>
      <c r="H16" s="847"/>
      <c r="I16" s="847"/>
      <c r="J16" s="847"/>
      <c r="K16" s="847"/>
      <c r="L16" s="847"/>
      <c r="M16" s="847"/>
      <c r="N16" s="848"/>
      <c r="O16" s="14"/>
      <c r="P16" s="56"/>
    </row>
    <row r="17" spans="1:16" ht="30" customHeight="1" thickBot="1">
      <c r="A17" s="63"/>
      <c r="B17" s="64"/>
      <c r="C17" s="64"/>
      <c r="D17" s="64"/>
      <c r="E17" s="64"/>
      <c r="F17" s="64"/>
      <c r="G17" s="64"/>
      <c r="H17" s="64"/>
      <c r="I17" s="64"/>
      <c r="J17" s="64"/>
      <c r="K17" s="64"/>
      <c r="L17" s="64"/>
      <c r="M17" s="64"/>
      <c r="N17" s="65"/>
      <c r="P17" s="56"/>
    </row>
    <row r="18" spans="1:16" ht="30" customHeight="1">
      <c r="A18" s="777" t="s">
        <v>29</v>
      </c>
      <c r="B18" s="778"/>
      <c r="C18" s="778"/>
      <c r="D18" s="778"/>
      <c r="E18" s="778"/>
      <c r="F18" s="778"/>
      <c r="G18" s="778"/>
      <c r="H18" s="778"/>
      <c r="I18" s="778"/>
      <c r="J18" s="778"/>
      <c r="K18" s="778"/>
      <c r="L18" s="778"/>
      <c r="M18" s="778"/>
      <c r="N18" s="778"/>
      <c r="O18" s="57"/>
      <c r="P18" s="52"/>
    </row>
    <row r="19" spans="1:16" ht="30" customHeight="1">
      <c r="A19" s="779" t="s">
        <v>28</v>
      </c>
      <c r="B19" s="780"/>
      <c r="C19" s="780"/>
      <c r="D19" s="780"/>
      <c r="E19" s="780"/>
      <c r="F19" s="780"/>
      <c r="G19" s="780"/>
      <c r="H19" s="780"/>
      <c r="I19" s="780"/>
      <c r="J19" s="780"/>
      <c r="K19" s="780"/>
      <c r="L19" s="780"/>
      <c r="M19" s="780"/>
      <c r="N19" s="780"/>
      <c r="O19" s="57"/>
      <c r="P19" s="52"/>
    </row>
  </sheetData>
  <mergeCells count="16">
    <mergeCell ref="A9:N9"/>
    <mergeCell ref="A19:N19"/>
    <mergeCell ref="A18:N18"/>
    <mergeCell ref="A15:N15"/>
    <mergeCell ref="A10:N10"/>
    <mergeCell ref="A11:N11"/>
    <mergeCell ref="A14:N14"/>
    <mergeCell ref="A16:N16"/>
    <mergeCell ref="A8:N8"/>
    <mergeCell ref="A1:N1"/>
    <mergeCell ref="A6:N6"/>
    <mergeCell ref="A7:N7"/>
    <mergeCell ref="A4:N4"/>
    <mergeCell ref="A5:N5"/>
    <mergeCell ref="A2:N2"/>
    <mergeCell ref="A3:N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82" zoomScaleNormal="75" zoomScaleSheetLayoutView="82" workbookViewId="0">
      <selection activeCell="A19" sqref="A19"/>
    </sheetView>
  </sheetViews>
  <sheetFormatPr defaultColWidth="9" defaultRowHeight="14.4"/>
  <cols>
    <col min="1" max="1" width="231.88671875" style="6" customWidth="1"/>
    <col min="2" max="2" width="33.109375" style="4" hidden="1" customWidth="1"/>
    <col min="3" max="3" width="23.109375" style="5" hidden="1" customWidth="1"/>
    <col min="4" max="16384" width="9" style="7"/>
  </cols>
  <sheetData>
    <row r="1" spans="1:14" s="61" customFormat="1" ht="46.2" customHeight="1" thickBot="1">
      <c r="A1" s="229" t="s">
        <v>298</v>
      </c>
      <c r="B1" s="59" t="s">
        <v>0</v>
      </c>
      <c r="C1" s="60" t="s">
        <v>2</v>
      </c>
    </row>
    <row r="2" spans="1:14" s="56" customFormat="1" ht="53.25" customHeight="1">
      <c r="A2" s="347" t="s">
        <v>480</v>
      </c>
      <c r="B2" s="3"/>
      <c r="C2" s="849"/>
    </row>
    <row r="3" spans="1:14" s="56" customFormat="1" ht="297" customHeight="1">
      <c r="A3" s="329" t="s">
        <v>481</v>
      </c>
      <c r="B3" s="71"/>
      <c r="C3" s="850"/>
    </row>
    <row r="4" spans="1:14" s="56" customFormat="1" ht="46.2" customHeight="1" thickBot="1">
      <c r="A4" s="192" t="s">
        <v>482</v>
      </c>
    </row>
    <row r="5" spans="1:14" s="56" customFormat="1" ht="53.25" customHeight="1">
      <c r="A5" s="386" t="s">
        <v>483</v>
      </c>
      <c r="B5" s="3"/>
      <c r="C5" s="849"/>
    </row>
    <row r="6" spans="1:14" s="56" customFormat="1" ht="146.4" customHeight="1">
      <c r="A6" s="438" t="s">
        <v>484</v>
      </c>
      <c r="B6" s="71"/>
      <c r="C6" s="850"/>
      <c r="D6" t="s">
        <v>224</v>
      </c>
    </row>
    <row r="7" spans="1:14" s="56" customFormat="1" ht="43.2" customHeight="1" thickBot="1">
      <c r="A7" s="192" t="s">
        <v>485</v>
      </c>
    </row>
    <row r="8" spans="1:14" s="56" customFormat="1" ht="53.25" hidden="1" customHeight="1">
      <c r="A8" s="348"/>
      <c r="B8" s="303"/>
      <c r="C8" s="849"/>
    </row>
    <row r="9" spans="1:14" s="56" customFormat="1" ht="382.2" hidden="1" customHeight="1">
      <c r="A9" s="330"/>
      <c r="B9" s="304"/>
      <c r="C9" s="850"/>
    </row>
    <row r="10" spans="1:14" s="56" customFormat="1" ht="40.200000000000003" hidden="1" customHeight="1" thickBot="1">
      <c r="A10" s="305"/>
    </row>
    <row r="11" spans="1:14" s="56" customFormat="1" ht="53.25" hidden="1" customHeight="1">
      <c r="A11" s="389"/>
      <c r="B11" s="387"/>
      <c r="C11" s="387"/>
      <c r="D11" s="387"/>
      <c r="E11" s="387"/>
      <c r="F11" s="387"/>
      <c r="G11" s="387"/>
      <c r="H11" s="387"/>
      <c r="I11" s="387"/>
      <c r="J11" s="387"/>
      <c r="K11" s="387"/>
      <c r="L11" s="387"/>
      <c r="M11" s="387"/>
      <c r="N11" s="388"/>
    </row>
    <row r="12" spans="1:14" s="56" customFormat="1" ht="249.6" hidden="1" customHeight="1" thickBot="1">
      <c r="A12" s="408"/>
      <c r="B12" s="409"/>
      <c r="C12" s="409"/>
      <c r="D12" s="409"/>
      <c r="E12" s="409"/>
      <c r="F12" s="409"/>
      <c r="G12" s="409"/>
      <c r="H12" s="409"/>
      <c r="I12" s="409"/>
      <c r="J12" s="409"/>
      <c r="K12" s="409"/>
      <c r="L12" s="409"/>
      <c r="M12" s="409"/>
      <c r="N12" s="410"/>
    </row>
    <row r="13" spans="1:14" s="56" customFormat="1" ht="42.6" hidden="1" customHeight="1" thickBot="1">
      <c r="A13" s="192"/>
    </row>
    <row r="14" spans="1:14" s="56" customFormat="1" ht="42.6" customHeight="1">
      <c r="A14" s="349"/>
    </row>
    <row r="15" spans="1:14" s="56" customFormat="1" ht="39" customHeight="1">
      <c r="A15" s="56" t="s">
        <v>231</v>
      </c>
    </row>
    <row r="16" spans="1:14" s="56" customFormat="1" ht="32.25" customHeight="1">
      <c r="A16" s="56" t="s">
        <v>232</v>
      </c>
    </row>
    <row r="17" spans="1:3" s="56" customFormat="1" ht="36.75" customHeight="1">
      <c r="A17" s="6"/>
      <c r="B17" s="4"/>
      <c r="C17" s="5"/>
    </row>
    <row r="18" spans="1:3" s="56" customFormat="1" ht="33" customHeight="1">
      <c r="A18" s="6"/>
      <c r="B18" s="4"/>
      <c r="C18" s="5"/>
    </row>
    <row r="19" spans="1:3" s="56" customFormat="1" ht="36.75" customHeight="1">
      <c r="A19" s="6"/>
      <c r="B19" s="4"/>
      <c r="C19" s="5"/>
    </row>
    <row r="20" spans="1:3" s="56" customFormat="1" ht="36.75" customHeight="1">
      <c r="A20" s="6"/>
      <c r="B20" s="4"/>
      <c r="C20" s="5"/>
    </row>
    <row r="21" spans="1:3" s="56" customFormat="1" ht="25.5" customHeight="1">
      <c r="A21" s="6"/>
      <c r="B21" s="4"/>
      <c r="C21" s="5"/>
    </row>
    <row r="22" spans="1:3" s="56" customFormat="1" ht="32.25" customHeight="1">
      <c r="A22" s="6"/>
      <c r="B22" s="4"/>
      <c r="C22" s="5"/>
    </row>
    <row r="23" spans="1:3" s="56" customFormat="1" ht="30.75" customHeight="1">
      <c r="A23" s="6"/>
      <c r="B23" s="4"/>
      <c r="C23" s="5"/>
    </row>
    <row r="24" spans="1:3" s="56" customFormat="1" ht="42.75" customHeight="1">
      <c r="A24" s="6"/>
      <c r="B24" s="4"/>
      <c r="C24" s="5"/>
    </row>
    <row r="25" spans="1:3" s="56" customFormat="1" ht="43.5" customHeight="1">
      <c r="A25" s="6"/>
      <c r="B25" s="4"/>
      <c r="C25" s="5"/>
    </row>
    <row r="26" spans="1:3" s="56" customFormat="1" ht="27.75" customHeight="1">
      <c r="A26" s="6"/>
      <c r="B26" s="4"/>
      <c r="C26" s="5"/>
    </row>
    <row r="27" spans="1:3" s="56" customFormat="1" ht="30.75" customHeight="1">
      <c r="A27" s="6"/>
      <c r="B27" s="4"/>
      <c r="C27" s="5"/>
    </row>
    <row r="28" spans="1:3" s="8" customFormat="1" ht="29.25" customHeight="1">
      <c r="A28" s="6"/>
      <c r="B28" s="4"/>
      <c r="C28" s="5"/>
    </row>
    <row r="29" spans="1:3" ht="27" customHeight="1"/>
    <row r="30" spans="1:3" ht="27" customHeight="1"/>
    <row r="31" spans="1:3" s="56" customFormat="1" ht="27" customHeight="1">
      <c r="A31" s="6"/>
      <c r="B31" s="4"/>
      <c r="C31" s="5"/>
    </row>
    <row r="32" spans="1:3" s="56" customFormat="1" ht="27" customHeight="1">
      <c r="A32" s="6"/>
      <c r="B32" s="4"/>
      <c r="C32" s="5"/>
    </row>
    <row r="33" spans="1:3" s="56" customFormat="1" ht="27" customHeight="1">
      <c r="A33" s="6"/>
      <c r="B33" s="4"/>
      <c r="C33" s="5"/>
    </row>
    <row r="34" spans="1:3" s="56" customFormat="1" ht="27" customHeight="1">
      <c r="A34" s="6"/>
      <c r="B34" s="4"/>
      <c r="C34" s="5"/>
    </row>
    <row r="35" spans="1:3" s="56" customFormat="1" ht="27" customHeight="1">
      <c r="A35" s="6"/>
      <c r="B35" s="4"/>
      <c r="C35" s="5"/>
    </row>
    <row r="36" spans="1:3" s="56" customFormat="1" ht="27" customHeight="1">
      <c r="A36" s="6"/>
      <c r="B36" s="4"/>
      <c r="C36" s="5"/>
    </row>
    <row r="37" spans="1:3" s="56" customFormat="1" ht="27" customHeight="1">
      <c r="A37" s="6"/>
      <c r="B37" s="4"/>
      <c r="C37" s="5"/>
    </row>
  </sheetData>
  <mergeCells count="3">
    <mergeCell ref="C2:C3"/>
    <mergeCell ref="C5:C6"/>
    <mergeCell ref="C8:C9"/>
  </mergeCells>
  <phoneticPr fontId="16"/>
  <hyperlinks>
    <hyperlink ref="A4" r:id="rId1" xr:uid="{B33F24A9-4A70-4F55-B045-F181F38FDEE6}"/>
    <hyperlink ref="A7" r:id="rId2" xr:uid="{19D45536-3963-4FD6-8032-A97A629D66F3}"/>
  </hyperlinks>
  <pageMargins left="0" right="0" top="0.19685039370078741" bottom="0.39370078740157483" header="0" footer="0.19685039370078741"/>
  <pageSetup paperSize="8" scale="55"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AB104"/>
  <sheetViews>
    <sheetView zoomScale="94" zoomScaleNormal="94" workbookViewId="0">
      <selection activeCell="W14" sqref="W14"/>
    </sheetView>
  </sheetViews>
  <sheetFormatPr defaultRowHeight="13.2"/>
  <cols>
    <col min="1" max="1" width="3.109375" style="208" customWidth="1"/>
    <col min="2" max="2" width="2.6640625" style="208" customWidth="1"/>
    <col min="3" max="5" width="8.88671875" style="208"/>
    <col min="6" max="7" width="8.88671875" style="448"/>
    <col min="8" max="8" width="5.21875" style="448" customWidth="1"/>
    <col min="9" max="10" width="8.88671875" style="208"/>
    <col min="11" max="11" width="6.33203125" style="208" customWidth="1"/>
    <col min="12" max="14" width="8.88671875" style="208"/>
    <col min="15" max="15" width="4.33203125" style="208" customWidth="1"/>
    <col min="16" max="16" width="6.44140625" style="208" customWidth="1"/>
    <col min="17" max="27" width="8.88671875" style="208"/>
    <col min="28" max="28" width="5.44140625" style="208" customWidth="1"/>
    <col min="29" max="16384" width="8.88671875" style="208"/>
  </cols>
  <sheetData>
    <row r="1" spans="1:28" ht="39.6" customHeight="1">
      <c r="A1" s="440"/>
      <c r="B1" s="440"/>
      <c r="C1" s="440"/>
      <c r="D1" s="440"/>
      <c r="E1" s="440"/>
      <c r="F1" s="440"/>
      <c r="G1" s="440"/>
      <c r="H1" s="440"/>
      <c r="I1" s="440"/>
      <c r="J1" s="440"/>
      <c r="K1" s="440"/>
      <c r="L1" s="440"/>
      <c r="M1" s="440"/>
      <c r="N1" s="440"/>
      <c r="O1" s="440"/>
      <c r="P1" s="440"/>
      <c r="Q1" s="440"/>
      <c r="R1" s="440"/>
      <c r="S1" s="440"/>
      <c r="T1" s="440"/>
      <c r="U1" s="440"/>
      <c r="V1" s="440"/>
      <c r="W1" s="441"/>
      <c r="X1" s="441"/>
      <c r="Y1" s="441"/>
      <c r="Z1" s="441"/>
      <c r="AA1" s="441"/>
      <c r="AB1" s="441"/>
    </row>
    <row r="2" spans="1:28" ht="23.4" customHeight="1">
      <c r="A2" s="440"/>
      <c r="B2" s="440"/>
      <c r="C2" s="440"/>
      <c r="D2" s="440"/>
      <c r="E2" s="440"/>
      <c r="F2" s="440"/>
      <c r="G2" s="440"/>
      <c r="H2" s="440"/>
      <c r="I2" s="440"/>
      <c r="J2" s="440"/>
      <c r="K2" s="610"/>
      <c r="L2" s="610"/>
      <c r="M2" s="610"/>
      <c r="N2" s="610"/>
      <c r="O2" s="610"/>
      <c r="P2" s="610"/>
      <c r="Q2" s="610"/>
      <c r="R2" s="610"/>
      <c r="S2" s="610"/>
      <c r="T2" s="610"/>
      <c r="U2" s="441"/>
      <c r="V2" s="441"/>
      <c r="W2" s="441"/>
      <c r="X2" s="441"/>
      <c r="Y2" s="441"/>
      <c r="Z2" s="441"/>
      <c r="AA2" s="441"/>
      <c r="AB2" s="441"/>
    </row>
    <row r="3" spans="1:28" ht="32.4" customHeight="1">
      <c r="A3" s="440"/>
      <c r="B3" s="440"/>
      <c r="C3" s="440"/>
      <c r="D3" s="440"/>
      <c r="E3" s="440"/>
      <c r="F3" s="440"/>
      <c r="G3" s="440"/>
      <c r="H3" s="440"/>
      <c r="I3" s="440"/>
      <c r="J3" s="440"/>
      <c r="K3" s="611"/>
      <c r="L3" s="611"/>
      <c r="M3" s="611"/>
      <c r="N3" s="611"/>
      <c r="O3" s="611"/>
      <c r="P3" s="441"/>
      <c r="Q3" s="441"/>
      <c r="R3" s="441"/>
      <c r="S3" s="441"/>
      <c r="T3" s="441"/>
      <c r="U3" s="441"/>
      <c r="V3" s="441"/>
      <c r="W3" s="441"/>
      <c r="X3" s="441"/>
      <c r="Y3" s="441"/>
      <c r="Z3" s="441"/>
      <c r="AA3" s="441"/>
      <c r="AB3" s="441"/>
    </row>
    <row r="4" spans="1:28" ht="11.4" customHeight="1">
      <c r="A4" s="440"/>
      <c r="B4" s="440"/>
      <c r="C4" s="440"/>
      <c r="D4" s="440"/>
      <c r="E4" s="440"/>
      <c r="F4" s="440"/>
      <c r="G4" s="440"/>
      <c r="H4" s="440"/>
      <c r="I4" s="440"/>
      <c r="J4" s="440"/>
      <c r="K4" s="440"/>
      <c r="L4" s="440"/>
      <c r="M4" s="440"/>
      <c r="N4" s="440"/>
      <c r="O4" s="440"/>
      <c r="P4" s="440"/>
      <c r="Q4" s="440"/>
      <c r="R4" s="440"/>
      <c r="S4" s="440"/>
      <c r="T4" s="440"/>
      <c r="U4" s="440"/>
      <c r="V4" s="441"/>
      <c r="W4" s="441"/>
      <c r="X4" s="441"/>
      <c r="Y4" s="441"/>
      <c r="Z4" s="441"/>
      <c r="AA4" s="441"/>
      <c r="AB4" s="441"/>
    </row>
    <row r="5" spans="1:28" ht="23.4" customHeight="1">
      <c r="A5" s="440"/>
      <c r="B5" s="440"/>
      <c r="C5" s="440"/>
      <c r="D5" s="440"/>
      <c r="E5" s="440"/>
      <c r="F5" s="440"/>
      <c r="G5" s="440"/>
      <c r="H5" s="440"/>
      <c r="I5" s="440"/>
      <c r="J5" s="440"/>
      <c r="K5" s="440"/>
      <c r="L5" s="440"/>
      <c r="M5" s="440"/>
      <c r="N5" s="440"/>
      <c r="O5" s="440"/>
      <c r="P5" s="440"/>
      <c r="Q5" s="440"/>
      <c r="R5" s="440"/>
      <c r="S5" s="440"/>
      <c r="T5" s="440"/>
      <c r="U5" s="440"/>
      <c r="V5" s="441"/>
      <c r="W5" s="441"/>
      <c r="X5" s="441"/>
      <c r="Y5" s="441"/>
      <c r="Z5" s="441"/>
      <c r="AA5" s="441"/>
      <c r="AB5" s="441"/>
    </row>
    <row r="6" spans="1:28" ht="16.2">
      <c r="A6" s="440"/>
      <c r="B6" s="440"/>
      <c r="C6" s="440"/>
      <c r="D6" s="440"/>
      <c r="E6" s="440"/>
      <c r="F6" s="440"/>
      <c r="G6" s="440"/>
      <c r="H6" s="440"/>
      <c r="I6" s="440"/>
      <c r="J6" s="440"/>
      <c r="K6" s="440"/>
      <c r="L6" s="440"/>
      <c r="M6" s="440"/>
      <c r="N6" s="440"/>
      <c r="O6" s="440"/>
      <c r="P6" s="440"/>
      <c r="Q6" s="440"/>
      <c r="R6" s="440"/>
      <c r="S6" s="440"/>
      <c r="T6" s="440"/>
      <c r="U6" s="440"/>
      <c r="V6" s="441"/>
      <c r="W6" s="441"/>
      <c r="X6" s="441"/>
      <c r="Y6" s="441"/>
      <c r="Z6" s="441"/>
      <c r="AA6" s="441"/>
      <c r="AB6" s="441"/>
    </row>
    <row r="7" spans="1:28" ht="11.4" customHeight="1">
      <c r="A7" s="440"/>
      <c r="B7" s="440"/>
      <c r="C7" s="440"/>
      <c r="D7" s="440"/>
      <c r="E7" s="440"/>
      <c r="F7" s="440"/>
      <c r="G7" s="440"/>
      <c r="H7" s="440"/>
      <c r="I7" s="440"/>
      <c r="J7" s="440"/>
      <c r="K7" s="440"/>
      <c r="L7" s="440"/>
      <c r="M7" s="440"/>
      <c r="N7" s="440"/>
      <c r="O7" s="440"/>
      <c r="P7" s="440"/>
      <c r="Q7" s="440"/>
      <c r="R7" s="440"/>
      <c r="S7" s="440"/>
      <c r="T7" s="440"/>
      <c r="U7" s="440"/>
      <c r="V7" s="441"/>
      <c r="W7" s="441"/>
      <c r="X7" s="441"/>
      <c r="Y7" s="441"/>
      <c r="Z7" s="441"/>
      <c r="AA7" s="441"/>
      <c r="AB7" s="441"/>
    </row>
    <row r="8" spans="1:28" ht="16.2">
      <c r="A8" s="440"/>
      <c r="B8" s="440"/>
      <c r="C8" s="440"/>
      <c r="D8" s="440"/>
      <c r="E8" s="440"/>
      <c r="F8" s="440"/>
      <c r="G8" s="440"/>
      <c r="H8" s="440"/>
      <c r="I8" s="440"/>
      <c r="J8" s="440"/>
      <c r="K8" s="440"/>
      <c r="L8" s="440"/>
      <c r="M8" s="440"/>
      <c r="N8" s="440"/>
      <c r="O8" s="440"/>
      <c r="P8" s="440"/>
      <c r="Q8" s="440"/>
      <c r="R8" s="440"/>
      <c r="S8" s="440"/>
      <c r="T8" s="440"/>
      <c r="U8" s="440"/>
      <c r="V8" s="441"/>
      <c r="W8" s="441"/>
      <c r="X8" s="441"/>
      <c r="Y8" s="441"/>
      <c r="Z8" s="441"/>
      <c r="AA8" s="441"/>
      <c r="AB8" s="441"/>
    </row>
    <row r="9" spans="1:28" ht="16.2">
      <c r="A9" s="440"/>
      <c r="B9" s="440"/>
      <c r="C9" s="440"/>
      <c r="D9" s="440"/>
      <c r="E9" s="440"/>
      <c r="F9" s="440"/>
      <c r="G9" s="440"/>
      <c r="H9" s="440"/>
      <c r="I9" s="440"/>
      <c r="J9" s="440"/>
      <c r="K9" s="440"/>
      <c r="L9" s="440"/>
      <c r="M9" s="440"/>
      <c r="N9" s="440"/>
      <c r="O9" s="440"/>
      <c r="P9" s="440"/>
      <c r="Q9" s="440"/>
      <c r="R9" s="440"/>
      <c r="S9" s="440"/>
      <c r="T9" s="440"/>
      <c r="U9" s="440"/>
      <c r="V9" s="441"/>
      <c r="W9" s="441"/>
      <c r="X9" s="441"/>
      <c r="Y9" s="441"/>
      <c r="Z9" s="441"/>
      <c r="AA9" s="441"/>
      <c r="AB9" s="441"/>
    </row>
    <row r="10" spans="1:28" ht="11.4" customHeight="1">
      <c r="A10" s="440"/>
      <c r="B10" s="440"/>
      <c r="C10" s="440"/>
      <c r="D10" s="440"/>
      <c r="E10" s="440"/>
      <c r="F10" s="440"/>
      <c r="G10" s="440"/>
      <c r="H10" s="440"/>
      <c r="I10" s="440"/>
      <c r="J10" s="440"/>
      <c r="K10" s="440"/>
      <c r="L10" s="440"/>
      <c r="M10" s="440"/>
      <c r="N10" s="440"/>
      <c r="O10" s="440"/>
      <c r="P10" s="440"/>
      <c r="Q10" s="440"/>
      <c r="R10" s="440"/>
      <c r="S10" s="440"/>
      <c r="T10" s="440"/>
      <c r="U10" s="440"/>
      <c r="V10" s="441"/>
      <c r="W10" s="441"/>
      <c r="X10" s="441"/>
      <c r="Y10" s="441"/>
      <c r="Z10" s="441"/>
      <c r="AA10" s="441"/>
      <c r="AB10" s="441"/>
    </row>
    <row r="11" spans="1:28" ht="16.2">
      <c r="A11" s="440"/>
      <c r="B11" s="440"/>
      <c r="C11" s="440"/>
      <c r="D11" s="440"/>
      <c r="E11" s="440"/>
      <c r="F11" s="440"/>
      <c r="G11" s="440"/>
      <c r="H11" s="440"/>
      <c r="I11" s="440"/>
      <c r="J11" s="440"/>
      <c r="K11" s="440"/>
      <c r="L11" s="440"/>
      <c r="M11" s="440"/>
      <c r="N11" s="440"/>
      <c r="O11" s="440"/>
      <c r="P11" s="440"/>
      <c r="Q11" s="440"/>
      <c r="R11" s="440"/>
      <c r="S11" s="440"/>
      <c r="T11" s="440"/>
      <c r="U11" s="440"/>
      <c r="V11" s="441"/>
      <c r="W11" s="441"/>
      <c r="X11" s="441"/>
      <c r="Y11" s="441"/>
      <c r="Z11" s="441"/>
      <c r="AA11" s="441"/>
      <c r="AB11" s="441"/>
    </row>
    <row r="12" spans="1:28" ht="16.2">
      <c r="A12" s="440"/>
      <c r="B12" s="440"/>
      <c r="C12" s="440"/>
      <c r="D12" s="440"/>
      <c r="E12" s="440"/>
      <c r="F12" s="440"/>
      <c r="G12" s="440"/>
      <c r="H12" s="440"/>
      <c r="I12" s="440"/>
      <c r="J12" s="440"/>
      <c r="K12" s="440"/>
      <c r="L12" s="440"/>
      <c r="M12" s="440"/>
      <c r="N12" s="440"/>
      <c r="O12" s="440"/>
      <c r="P12" s="440"/>
      <c r="Q12" s="440"/>
      <c r="R12" s="440"/>
      <c r="S12" s="440"/>
      <c r="T12" s="440"/>
      <c r="U12" s="440"/>
      <c r="V12" s="440"/>
      <c r="W12" s="440"/>
      <c r="X12" s="441"/>
      <c r="Y12" s="441"/>
      <c r="Z12" s="441"/>
      <c r="AA12" s="441"/>
      <c r="AB12" s="441"/>
    </row>
    <row r="13" spans="1:28" ht="11.4" customHeight="1">
      <c r="A13" s="440"/>
      <c r="B13" s="440"/>
      <c r="C13" s="440"/>
      <c r="D13" s="440"/>
      <c r="E13" s="440"/>
      <c r="F13" s="440"/>
      <c r="G13" s="440"/>
      <c r="H13" s="440"/>
      <c r="I13" s="440"/>
      <c r="J13" s="440"/>
      <c r="K13" s="440"/>
      <c r="L13" s="440"/>
      <c r="M13" s="440"/>
      <c r="N13" s="440"/>
      <c r="O13" s="440"/>
      <c r="P13" s="440"/>
      <c r="Q13" s="440"/>
      <c r="R13" s="440"/>
      <c r="S13" s="440"/>
      <c r="T13" s="440"/>
      <c r="U13" s="440"/>
      <c r="V13" s="441"/>
      <c r="W13" s="441"/>
      <c r="X13" s="441"/>
      <c r="Y13" s="441"/>
      <c r="Z13" s="441"/>
      <c r="AA13" s="441"/>
      <c r="AB13" s="441"/>
    </row>
    <row r="14" spans="1:28" ht="24" customHeight="1">
      <c r="A14" s="440"/>
      <c r="B14" s="440"/>
      <c r="C14" s="440"/>
      <c r="D14" s="440"/>
      <c r="E14" s="440"/>
      <c r="F14" s="440"/>
      <c r="G14" s="440"/>
      <c r="H14" s="440"/>
      <c r="I14" s="440"/>
      <c r="J14" s="440"/>
      <c r="K14" s="440"/>
      <c r="L14" s="440"/>
      <c r="M14" s="440"/>
      <c r="N14" s="440"/>
      <c r="O14" s="440"/>
      <c r="P14" s="440"/>
      <c r="Q14" s="440"/>
      <c r="R14" s="440"/>
      <c r="S14" s="440"/>
      <c r="T14" s="440"/>
      <c r="U14" s="440"/>
      <c r="V14" s="441"/>
      <c r="W14" s="441"/>
      <c r="X14" s="441"/>
      <c r="Y14" s="441"/>
      <c r="Z14" s="441"/>
      <c r="AA14" s="441"/>
      <c r="AB14" s="441"/>
    </row>
    <row r="15" spans="1:28" ht="16.2">
      <c r="A15" s="440"/>
      <c r="B15" s="440"/>
      <c r="C15" s="440"/>
      <c r="D15" s="440"/>
      <c r="E15" s="440"/>
      <c r="F15" s="440"/>
      <c r="G15" s="440"/>
      <c r="H15" s="440"/>
      <c r="I15" s="440"/>
      <c r="J15" s="440"/>
      <c r="K15" s="440"/>
      <c r="L15" s="440"/>
      <c r="M15" s="440"/>
      <c r="N15" s="440"/>
      <c r="O15" s="440"/>
      <c r="P15" s="440"/>
      <c r="Q15" s="440"/>
      <c r="R15" s="440"/>
      <c r="S15" s="440"/>
      <c r="T15" s="440"/>
      <c r="U15" s="440"/>
      <c r="V15" s="441"/>
      <c r="W15" s="441"/>
      <c r="X15" s="441"/>
      <c r="Y15" s="441"/>
      <c r="Z15" s="441"/>
      <c r="AA15" s="441"/>
      <c r="AB15" s="441"/>
    </row>
    <row r="16" spans="1:28" ht="16.2">
      <c r="A16" s="440"/>
      <c r="B16" s="440"/>
      <c r="C16" s="440"/>
      <c r="D16" s="440"/>
      <c r="E16" s="440"/>
      <c r="F16" s="440"/>
      <c r="G16" s="440"/>
      <c r="H16" s="440"/>
      <c r="I16" s="440"/>
      <c r="J16" s="440"/>
      <c r="K16" s="440"/>
      <c r="L16" s="440"/>
      <c r="M16" s="440"/>
      <c r="N16" s="440"/>
      <c r="O16" s="440"/>
      <c r="P16" s="440"/>
      <c r="Q16" s="440"/>
      <c r="R16" s="440"/>
      <c r="S16" s="440"/>
      <c r="T16" s="440"/>
      <c r="U16" s="440"/>
      <c r="V16" s="441"/>
      <c r="W16" s="441"/>
      <c r="X16" s="441"/>
      <c r="Y16" s="441"/>
      <c r="Z16" s="441"/>
      <c r="AA16" s="441"/>
      <c r="AB16" s="441"/>
    </row>
    <row r="17" spans="1:28" ht="16.2">
      <c r="A17" s="440"/>
      <c r="B17" s="440"/>
      <c r="C17" s="440"/>
      <c r="D17" s="440"/>
      <c r="E17" s="440"/>
      <c r="F17" s="440"/>
      <c r="G17" s="440"/>
      <c r="H17" s="440"/>
      <c r="I17" s="440"/>
      <c r="J17" s="440"/>
      <c r="K17" s="440"/>
      <c r="L17" s="440"/>
      <c r="M17" s="440"/>
      <c r="N17" s="440"/>
      <c r="O17" s="440"/>
      <c r="P17" s="440"/>
      <c r="Q17" s="440"/>
      <c r="R17" s="440"/>
      <c r="S17" s="440"/>
      <c r="T17" s="440"/>
      <c r="U17" s="440"/>
      <c r="V17" s="441"/>
      <c r="W17" s="441"/>
      <c r="X17" s="441"/>
      <c r="Y17" s="441"/>
      <c r="Z17" s="441"/>
      <c r="AA17" s="441"/>
      <c r="AB17" s="441"/>
    </row>
    <row r="18" spans="1:28" ht="6.6" customHeight="1">
      <c r="A18" s="440"/>
      <c r="B18" s="440"/>
      <c r="C18" s="440"/>
      <c r="D18" s="440"/>
      <c r="E18" s="440"/>
      <c r="F18" s="440"/>
      <c r="G18" s="440"/>
      <c r="H18" s="440"/>
      <c r="I18" s="440"/>
      <c r="J18" s="440"/>
      <c r="K18" s="440"/>
      <c r="L18" s="440"/>
      <c r="M18" s="440"/>
      <c r="N18" s="440"/>
      <c r="O18" s="440"/>
      <c r="P18" s="440"/>
      <c r="Q18" s="440"/>
      <c r="R18" s="440"/>
      <c r="S18" s="440"/>
      <c r="T18" s="440"/>
      <c r="U18" s="440"/>
      <c r="V18" s="441"/>
      <c r="W18" s="441"/>
      <c r="X18" s="441"/>
      <c r="Y18" s="441"/>
      <c r="Z18" s="441"/>
      <c r="AA18" s="441"/>
      <c r="AB18" s="441"/>
    </row>
    <row r="19" spans="1:28" ht="16.2">
      <c r="A19" s="440"/>
      <c r="B19" s="440"/>
      <c r="C19" s="440"/>
      <c r="D19" s="440"/>
      <c r="E19" s="440"/>
      <c r="F19" s="440"/>
      <c r="G19" s="440"/>
      <c r="H19" s="440"/>
      <c r="I19" s="440"/>
      <c r="J19" s="440"/>
      <c r="K19" s="440"/>
      <c r="L19" s="440"/>
      <c r="M19" s="440"/>
      <c r="N19" s="440"/>
      <c r="O19" s="440"/>
      <c r="P19" s="440"/>
      <c r="Q19" s="440"/>
      <c r="R19" s="440"/>
      <c r="S19" s="440"/>
      <c r="T19" s="440"/>
      <c r="U19" s="440"/>
      <c r="V19" s="441"/>
      <c r="W19" s="441"/>
      <c r="X19" s="441"/>
      <c r="Y19" s="441"/>
      <c r="Z19" s="441"/>
      <c r="AA19" s="441"/>
      <c r="AB19" s="441"/>
    </row>
    <row r="20" spans="1:28" ht="16.2">
      <c r="A20" s="440"/>
      <c r="B20" s="440"/>
      <c r="C20" s="440"/>
      <c r="D20" s="440"/>
      <c r="E20" s="440"/>
      <c r="F20" s="440"/>
      <c r="G20" s="440"/>
      <c r="H20" s="440"/>
      <c r="I20" s="440"/>
      <c r="J20" s="440"/>
      <c r="K20" s="440"/>
      <c r="L20" s="440"/>
      <c r="M20" s="440"/>
      <c r="N20" s="440"/>
      <c r="O20" s="440"/>
      <c r="P20" s="440"/>
      <c r="Q20" s="440"/>
      <c r="R20" s="440"/>
      <c r="S20" s="440"/>
      <c r="T20" s="440"/>
      <c r="U20" s="440"/>
      <c r="V20" s="441"/>
      <c r="W20" s="441"/>
      <c r="X20" s="441"/>
      <c r="Y20" s="441"/>
      <c r="Z20" s="441"/>
      <c r="AA20" s="441"/>
      <c r="AB20" s="441"/>
    </row>
    <row r="21" spans="1:28" ht="16.2">
      <c r="A21" s="440"/>
      <c r="B21" s="440"/>
      <c r="C21" s="440"/>
      <c r="D21" s="440"/>
      <c r="E21" s="440"/>
      <c r="F21" s="440"/>
      <c r="G21" s="440"/>
      <c r="H21" s="440"/>
      <c r="I21" s="440"/>
      <c r="J21" s="440"/>
      <c r="K21" s="440"/>
      <c r="L21" s="440"/>
      <c r="M21" s="440"/>
      <c r="N21" s="440"/>
      <c r="O21" s="440"/>
      <c r="P21" s="440"/>
      <c r="Q21" s="440"/>
      <c r="R21" s="440"/>
      <c r="S21" s="440"/>
      <c r="T21" s="440"/>
      <c r="U21" s="440"/>
      <c r="V21" s="441"/>
      <c r="W21" s="441"/>
      <c r="X21" s="441"/>
      <c r="Y21" s="441"/>
      <c r="Z21" s="441"/>
      <c r="AA21" s="441"/>
      <c r="AB21" s="441"/>
    </row>
    <row r="22" spans="1:28" ht="48.6" customHeight="1">
      <c r="A22" s="440"/>
      <c r="B22" s="440"/>
      <c r="C22" s="440"/>
      <c r="D22" s="613"/>
      <c r="E22" s="613"/>
      <c r="F22" s="613"/>
      <c r="G22" s="476"/>
      <c r="H22" s="440"/>
      <c r="I22" s="440"/>
      <c r="J22" s="440"/>
      <c r="K22" s="440"/>
      <c r="L22" s="440"/>
      <c r="M22" s="440"/>
      <c r="N22" s="440"/>
      <c r="O22" s="440"/>
      <c r="P22" s="440"/>
      <c r="Q22" s="440"/>
      <c r="R22" s="440"/>
      <c r="S22" s="440"/>
      <c r="T22" s="440"/>
      <c r="U22" s="441"/>
      <c r="V22" s="441"/>
      <c r="W22" s="441"/>
      <c r="X22" s="441"/>
      <c r="Y22" s="441"/>
      <c r="Z22" s="441"/>
      <c r="AA22" s="441"/>
      <c r="AB22" s="441"/>
    </row>
    <row r="23" spans="1:28" ht="48.6" customHeight="1">
      <c r="A23" s="440"/>
      <c r="B23" s="440"/>
      <c r="C23" s="440"/>
      <c r="D23" s="440"/>
      <c r="E23" s="440"/>
      <c r="F23" s="440"/>
      <c r="G23" s="613"/>
      <c r="H23" s="613"/>
      <c r="I23" s="613"/>
      <c r="J23" s="613"/>
      <c r="K23" s="613"/>
      <c r="L23" s="613"/>
      <c r="M23" s="613"/>
      <c r="N23" s="613"/>
      <c r="O23" s="613"/>
      <c r="P23" s="613"/>
      <c r="Q23" s="440"/>
      <c r="R23" s="440"/>
      <c r="S23" s="440"/>
      <c r="T23" s="440"/>
      <c r="U23" s="441"/>
      <c r="V23" s="441"/>
      <c r="W23" s="441"/>
      <c r="X23" s="441"/>
      <c r="Y23" s="441"/>
      <c r="Z23" s="441"/>
      <c r="AA23" s="441"/>
      <c r="AB23" s="441"/>
    </row>
    <row r="24" spans="1:28" ht="16.2" customHeight="1">
      <c r="A24" s="440"/>
      <c r="B24" s="440"/>
      <c r="C24" s="440"/>
      <c r="D24" s="440"/>
      <c r="E24" s="440"/>
      <c r="F24" s="440"/>
      <c r="G24" s="440"/>
      <c r="H24" s="440"/>
      <c r="I24" s="440"/>
      <c r="J24" s="440"/>
      <c r="K24" s="442"/>
      <c r="L24" s="442"/>
      <c r="M24" s="442"/>
      <c r="N24" s="442"/>
      <c r="O24" s="442"/>
      <c r="P24" s="442"/>
      <c r="Q24" s="442"/>
      <c r="R24" s="442"/>
      <c r="S24" s="442"/>
      <c r="T24" s="442"/>
      <c r="U24" s="442"/>
      <c r="V24" s="442"/>
      <c r="W24" s="441"/>
      <c r="X24" s="441"/>
      <c r="Y24" s="441"/>
      <c r="Z24" s="441"/>
      <c r="AA24" s="441"/>
      <c r="AB24" s="441"/>
    </row>
    <row r="25" spans="1:28" ht="16.2" customHeight="1">
      <c r="A25" s="440"/>
      <c r="B25" s="440"/>
      <c r="C25" s="440"/>
      <c r="D25" s="440"/>
      <c r="E25" s="440"/>
      <c r="F25" s="440"/>
      <c r="G25" s="440"/>
      <c r="H25" s="440"/>
      <c r="I25" s="440"/>
      <c r="J25" s="440"/>
      <c r="K25" s="612"/>
      <c r="L25" s="612"/>
      <c r="M25" s="612"/>
      <c r="N25" s="612"/>
      <c r="O25" s="612"/>
      <c r="P25" s="612"/>
      <c r="Q25" s="612"/>
      <c r="R25" s="612"/>
      <c r="S25" s="612"/>
      <c r="T25" s="612"/>
      <c r="U25" s="612"/>
      <c r="V25" s="612"/>
      <c r="W25" s="441"/>
      <c r="X25" s="441"/>
      <c r="Y25" s="441"/>
      <c r="Z25" s="441"/>
      <c r="AA25" s="441"/>
      <c r="AB25" s="441"/>
    </row>
    <row r="26" spans="1:28" ht="13.2" customHeight="1">
      <c r="A26" s="443"/>
      <c r="B26" s="443"/>
      <c r="C26" s="443"/>
      <c r="D26" s="443"/>
      <c r="E26" s="443"/>
      <c r="F26" s="444"/>
      <c r="G26" s="444"/>
      <c r="H26" s="444"/>
      <c r="I26" s="444"/>
      <c r="J26" s="444"/>
      <c r="K26" s="612"/>
      <c r="L26" s="612"/>
      <c r="M26" s="612"/>
      <c r="N26" s="612"/>
      <c r="O26" s="612"/>
      <c r="P26" s="612"/>
      <c r="Q26" s="612"/>
      <c r="R26" s="612"/>
      <c r="S26" s="612"/>
      <c r="T26" s="612"/>
      <c r="U26" s="612"/>
      <c r="V26" s="612"/>
      <c r="W26" s="441"/>
      <c r="X26" s="441"/>
      <c r="Y26" s="441"/>
      <c r="Z26" s="441"/>
      <c r="AA26" s="441"/>
      <c r="AB26" s="441"/>
    </row>
    <row r="27" spans="1:28" ht="13.2" customHeight="1">
      <c r="A27" s="443"/>
      <c r="B27" s="443"/>
      <c r="C27" s="443"/>
      <c r="D27" s="443"/>
      <c r="E27" s="443"/>
      <c r="F27" s="444"/>
      <c r="G27" s="444"/>
      <c r="H27" s="444"/>
      <c r="I27" s="444"/>
      <c r="J27" s="444"/>
      <c r="K27" s="612"/>
      <c r="L27" s="612"/>
      <c r="M27" s="612"/>
      <c r="N27" s="612"/>
      <c r="O27" s="612"/>
      <c r="P27" s="612"/>
      <c r="Q27" s="612"/>
      <c r="R27" s="612"/>
      <c r="S27" s="612"/>
      <c r="T27" s="612"/>
      <c r="U27" s="612"/>
      <c r="V27" s="612"/>
      <c r="W27" s="441"/>
      <c r="X27" s="441"/>
      <c r="Y27" s="441"/>
      <c r="Z27" s="441"/>
      <c r="AA27" s="441"/>
      <c r="AB27" s="441"/>
    </row>
    <row r="28" spans="1:28" ht="13.2" customHeight="1">
      <c r="A28" s="443"/>
      <c r="B28" s="443"/>
      <c r="C28" s="443"/>
      <c r="D28" s="443"/>
      <c r="E28" s="443"/>
      <c r="F28" s="444"/>
      <c r="G28" s="444"/>
      <c r="H28" s="444"/>
      <c r="I28" s="444"/>
      <c r="J28" s="444"/>
      <c r="K28" s="442"/>
      <c r="L28" s="442"/>
      <c r="M28" s="442"/>
      <c r="N28" s="442"/>
      <c r="O28" s="442"/>
      <c r="P28" s="442"/>
      <c r="Q28" s="442"/>
      <c r="R28" s="442"/>
      <c r="S28" s="442"/>
      <c r="T28" s="442"/>
      <c r="U28" s="442"/>
      <c r="V28" s="442"/>
      <c r="W28" s="441"/>
      <c r="X28" s="441"/>
      <c r="Y28" s="441"/>
      <c r="Z28" s="441"/>
      <c r="AA28" s="441"/>
      <c r="AB28" s="441"/>
    </row>
    <row r="29" spans="1:28" ht="13.2" customHeight="1">
      <c r="A29" s="443"/>
      <c r="B29" s="443"/>
      <c r="C29" s="443"/>
      <c r="D29" s="443"/>
      <c r="E29" s="443"/>
      <c r="F29" s="444"/>
      <c r="G29" s="444"/>
      <c r="H29" s="444"/>
      <c r="I29" s="444"/>
      <c r="J29" s="444"/>
      <c r="K29" s="442"/>
      <c r="L29" s="442"/>
      <c r="M29" s="442"/>
      <c r="N29" s="442"/>
      <c r="O29" s="442"/>
      <c r="P29" s="442"/>
      <c r="Q29" s="442"/>
      <c r="R29" s="442"/>
      <c r="S29" s="442"/>
      <c r="T29" s="442"/>
      <c r="U29" s="442"/>
      <c r="V29" s="442"/>
      <c r="W29" s="441"/>
      <c r="X29" s="441"/>
      <c r="Y29" s="441"/>
      <c r="Z29" s="441"/>
      <c r="AA29" s="441"/>
      <c r="AB29" s="441"/>
    </row>
    <row r="30" spans="1:28">
      <c r="A30" s="443"/>
      <c r="B30" s="443"/>
      <c r="C30" s="443"/>
      <c r="D30" s="443"/>
      <c r="E30" s="443"/>
      <c r="F30" s="444"/>
      <c r="G30" s="444"/>
      <c r="H30" s="444"/>
      <c r="I30" s="444"/>
      <c r="J30" s="444"/>
      <c r="K30" s="444"/>
      <c r="L30" s="444"/>
      <c r="M30" s="444"/>
      <c r="N30" s="444"/>
      <c r="O30" s="444"/>
      <c r="P30" s="441"/>
      <c r="Q30" s="441"/>
      <c r="R30" s="441"/>
      <c r="S30" s="441"/>
      <c r="T30" s="441"/>
      <c r="U30" s="441"/>
      <c r="V30" s="441"/>
      <c r="W30" s="441"/>
      <c r="X30" s="441"/>
      <c r="Y30" s="441"/>
      <c r="Z30" s="441"/>
      <c r="AA30" s="441"/>
      <c r="AB30" s="441"/>
    </row>
    <row r="31" spans="1:28">
      <c r="A31" s="443"/>
      <c r="B31" s="443"/>
      <c r="C31" s="443"/>
      <c r="D31" s="443"/>
      <c r="E31" s="443"/>
      <c r="F31" s="444"/>
      <c r="G31" s="444"/>
      <c r="H31" s="444"/>
      <c r="I31" s="441"/>
      <c r="J31" s="441"/>
      <c r="K31" s="441"/>
      <c r="L31" s="441"/>
      <c r="M31" s="441"/>
      <c r="N31" s="441"/>
      <c r="O31" s="441"/>
      <c r="P31" s="441"/>
      <c r="Q31" s="441"/>
      <c r="R31" s="441"/>
      <c r="S31" s="441"/>
      <c r="T31" s="441"/>
      <c r="U31" s="441"/>
      <c r="V31" s="441"/>
      <c r="W31" s="441"/>
      <c r="X31" s="441"/>
      <c r="Y31" s="441"/>
      <c r="Z31" s="441"/>
      <c r="AA31" s="441"/>
      <c r="AB31" s="441"/>
    </row>
    <row r="32" spans="1:28">
      <c r="A32" s="441"/>
      <c r="B32" s="441"/>
      <c r="C32" s="441"/>
      <c r="D32" s="441"/>
      <c r="E32" s="441"/>
      <c r="F32" s="444"/>
      <c r="G32" s="444"/>
      <c r="H32" s="444"/>
      <c r="I32" s="441"/>
      <c r="J32" s="441"/>
      <c r="K32" s="441"/>
      <c r="L32" s="441"/>
      <c r="M32" s="441"/>
      <c r="N32" s="441"/>
      <c r="O32" s="441"/>
      <c r="P32" s="441"/>
      <c r="Q32" s="441"/>
      <c r="R32" s="441"/>
      <c r="S32" s="441"/>
      <c r="T32" s="441"/>
      <c r="U32" s="441"/>
      <c r="V32" s="441"/>
      <c r="W32" s="441"/>
      <c r="X32" s="441"/>
      <c r="Y32" s="441"/>
      <c r="Z32" s="441"/>
      <c r="AA32" s="441"/>
      <c r="AB32" s="441"/>
    </row>
    <row r="33" spans="1:28" ht="156.6" customHeight="1">
      <c r="A33" s="441"/>
      <c r="B33" s="441"/>
      <c r="C33" s="441"/>
      <c r="D33" s="441"/>
      <c r="E33" s="441"/>
      <c r="F33" s="445"/>
      <c r="G33" s="446"/>
      <c r="H33" s="446"/>
      <c r="I33" s="446"/>
      <c r="J33" s="446"/>
      <c r="K33" s="446"/>
      <c r="L33" s="446"/>
      <c r="M33" s="446"/>
      <c r="N33" s="446"/>
      <c r="O33" s="446"/>
      <c r="P33" s="441"/>
      <c r="Q33" s="441"/>
      <c r="R33" s="441"/>
      <c r="S33" s="441"/>
      <c r="T33" s="441"/>
      <c r="U33" s="441"/>
      <c r="V33" s="441"/>
      <c r="W33" s="441"/>
      <c r="X33" s="441"/>
      <c r="Y33" s="441"/>
      <c r="Z33" s="441"/>
      <c r="AA33" s="441"/>
      <c r="AB33" s="441"/>
    </row>
    <row r="34" spans="1:28">
      <c r="A34" s="441"/>
      <c r="B34" s="441"/>
      <c r="C34" s="441"/>
      <c r="D34" s="441"/>
      <c r="E34" s="441"/>
      <c r="F34" s="441"/>
      <c r="G34" s="444"/>
      <c r="H34" s="444"/>
      <c r="I34" s="441"/>
      <c r="J34" s="441"/>
      <c r="K34" s="441"/>
      <c r="L34" s="441"/>
      <c r="M34" s="441"/>
      <c r="N34" s="441"/>
      <c r="O34" s="441"/>
      <c r="P34" s="441"/>
      <c r="Q34" s="441"/>
      <c r="R34" s="441"/>
      <c r="S34" s="441"/>
      <c r="T34" s="441"/>
      <c r="U34" s="441"/>
      <c r="V34" s="441"/>
      <c r="W34" s="441"/>
      <c r="X34" s="441"/>
      <c r="Y34" s="441"/>
      <c r="Z34" s="441"/>
      <c r="AA34" s="441"/>
      <c r="AB34" s="441"/>
    </row>
    <row r="35" spans="1:28">
      <c r="A35" s="441"/>
      <c r="B35" s="441"/>
      <c r="C35" s="441"/>
      <c r="D35" s="441"/>
      <c r="E35" s="441"/>
      <c r="F35" s="441"/>
      <c r="G35" s="444"/>
      <c r="H35" s="444"/>
      <c r="I35" s="441"/>
      <c r="J35" s="441"/>
      <c r="K35" s="441"/>
      <c r="L35" s="441"/>
      <c r="M35" s="441"/>
      <c r="N35" s="441"/>
      <c r="O35" s="441"/>
      <c r="P35" s="441"/>
      <c r="Q35" s="441"/>
      <c r="R35" s="441"/>
      <c r="S35" s="441"/>
      <c r="T35" s="441"/>
      <c r="U35" s="441"/>
      <c r="V35" s="441"/>
      <c r="W35" s="441"/>
      <c r="X35" s="441"/>
      <c r="Y35" s="441"/>
      <c r="Z35" s="441"/>
      <c r="AA35" s="441"/>
      <c r="AB35" s="441"/>
    </row>
    <row r="36" spans="1:28">
      <c r="A36" s="441"/>
      <c r="B36" s="441"/>
      <c r="C36" s="441"/>
      <c r="D36" s="441"/>
      <c r="E36" s="441"/>
      <c r="F36" s="441"/>
      <c r="G36" s="444"/>
      <c r="H36" s="444"/>
      <c r="I36" s="441"/>
      <c r="J36" s="441"/>
      <c r="K36" s="441"/>
      <c r="L36" s="441"/>
      <c r="M36" s="441"/>
      <c r="N36" s="441"/>
      <c r="O36" s="441"/>
      <c r="P36" s="441"/>
      <c r="Q36" s="441"/>
      <c r="R36" s="441"/>
      <c r="S36" s="441"/>
      <c r="T36" s="441"/>
      <c r="U36" s="441"/>
      <c r="V36" s="441"/>
      <c r="W36" s="441"/>
      <c r="X36" s="441"/>
      <c r="Y36" s="441"/>
      <c r="Z36" s="441"/>
      <c r="AA36" s="441"/>
      <c r="AB36" s="441"/>
    </row>
    <row r="37" spans="1:28">
      <c r="A37" s="441"/>
      <c r="B37" s="441"/>
      <c r="C37" s="441"/>
      <c r="D37" s="441"/>
      <c r="E37" s="441"/>
      <c r="F37" s="441"/>
      <c r="G37" s="444"/>
      <c r="H37" s="444"/>
      <c r="I37" s="441"/>
      <c r="J37" s="441"/>
      <c r="K37" s="441"/>
      <c r="L37" s="441"/>
      <c r="M37" s="441"/>
      <c r="N37" s="441"/>
      <c r="O37" s="441"/>
      <c r="P37" s="441"/>
      <c r="Q37" s="441"/>
      <c r="R37" s="441"/>
      <c r="S37" s="441"/>
      <c r="T37" s="441"/>
      <c r="U37" s="441"/>
      <c r="V37" s="441"/>
      <c r="W37" s="441"/>
      <c r="X37" s="441"/>
      <c r="Y37" s="441"/>
      <c r="Z37" s="441"/>
      <c r="AA37" s="441"/>
      <c r="AB37" s="441"/>
    </row>
    <row r="38" spans="1:28">
      <c r="A38" s="441"/>
      <c r="B38" s="441"/>
      <c r="C38" s="441"/>
      <c r="D38" s="441"/>
      <c r="E38" s="441"/>
      <c r="F38" s="441"/>
      <c r="G38" s="444"/>
      <c r="H38" s="444"/>
      <c r="I38" s="441"/>
      <c r="J38" s="441"/>
      <c r="K38" s="441"/>
      <c r="L38" s="441"/>
      <c r="M38" s="441"/>
      <c r="N38" s="441"/>
      <c r="O38" s="441"/>
      <c r="P38" s="441"/>
      <c r="Q38" s="441"/>
      <c r="R38" s="441"/>
      <c r="S38" s="441"/>
      <c r="T38" s="441"/>
      <c r="U38" s="441"/>
      <c r="V38" s="441"/>
      <c r="W38" s="441"/>
      <c r="X38" s="441"/>
      <c r="Y38" s="441"/>
      <c r="Z38" s="441"/>
      <c r="AA38" s="441"/>
      <c r="AB38" s="441"/>
    </row>
    <row r="39" spans="1:28">
      <c r="A39" s="441"/>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row>
    <row r="40" spans="1:28">
      <c r="A40" s="441"/>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row>
    <row r="41" spans="1:28">
      <c r="A41" s="441"/>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row>
    <row r="42" spans="1:28">
      <c r="A42" s="441"/>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row>
    <row r="43" spans="1:28">
      <c r="A43" s="441"/>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row>
    <row r="44" spans="1:28">
      <c r="A44" s="441"/>
      <c r="B44" s="441"/>
      <c r="C44" s="441"/>
      <c r="D44" s="441"/>
      <c r="E44" s="441"/>
      <c r="F44" s="447"/>
      <c r="G44" s="444"/>
      <c r="H44" s="444"/>
      <c r="I44" s="441"/>
      <c r="J44" s="441"/>
      <c r="K44" s="441"/>
      <c r="L44" s="441"/>
      <c r="M44" s="441"/>
      <c r="N44" s="441"/>
      <c r="O44" s="441"/>
      <c r="P44" s="441"/>
      <c r="Q44" s="441"/>
      <c r="R44" s="441"/>
      <c r="S44" s="441"/>
      <c r="T44" s="441"/>
      <c r="U44" s="441"/>
      <c r="V44" s="441"/>
      <c r="W44" s="441"/>
      <c r="X44" s="441"/>
      <c r="Y44" s="441"/>
      <c r="Z44" s="441"/>
      <c r="AA44" s="441"/>
      <c r="AB44" s="441"/>
    </row>
    <row r="45" spans="1:28">
      <c r="A45" s="441"/>
      <c r="B45" s="441"/>
      <c r="C45" s="441"/>
      <c r="D45" s="441"/>
      <c r="E45" s="441"/>
      <c r="F45" s="444"/>
      <c r="G45" s="444"/>
      <c r="H45" s="444"/>
      <c r="I45" s="441"/>
      <c r="J45" s="441"/>
      <c r="K45" s="441"/>
      <c r="L45" s="441"/>
      <c r="M45" s="441"/>
      <c r="N45" s="441"/>
      <c r="O45" s="441"/>
      <c r="P45" s="441"/>
      <c r="Q45" s="441"/>
      <c r="R45" s="441"/>
      <c r="S45" s="441"/>
      <c r="T45" s="441"/>
      <c r="U45" s="441"/>
      <c r="V45" s="441"/>
      <c r="W45" s="441"/>
      <c r="X45" s="441"/>
      <c r="Y45" s="441"/>
      <c r="Z45" s="441"/>
      <c r="AA45" s="441"/>
      <c r="AB45" s="441"/>
    </row>
    <row r="46" spans="1:28">
      <c r="A46" s="441"/>
      <c r="B46" s="441"/>
      <c r="C46" s="441"/>
      <c r="D46" s="441"/>
      <c r="E46" s="441"/>
      <c r="F46" s="444"/>
      <c r="G46" s="444"/>
      <c r="H46" s="444"/>
      <c r="I46" s="441"/>
      <c r="J46" s="441"/>
      <c r="K46" s="441"/>
      <c r="L46" s="441"/>
      <c r="M46" s="441"/>
      <c r="N46" s="441"/>
      <c r="O46" s="441"/>
      <c r="P46" s="441"/>
      <c r="Q46" s="441"/>
      <c r="R46" s="441"/>
      <c r="S46" s="441"/>
      <c r="T46" s="441"/>
      <c r="U46" s="441"/>
      <c r="V46" s="441"/>
      <c r="W46" s="441"/>
      <c r="X46" s="441"/>
      <c r="Y46" s="441"/>
      <c r="Z46" s="441"/>
      <c r="AA46" s="441"/>
      <c r="AB46" s="441"/>
    </row>
    <row r="47" spans="1:28">
      <c r="A47" s="441"/>
      <c r="B47" s="441"/>
      <c r="C47" s="441"/>
      <c r="D47" s="441"/>
      <c r="E47" s="441"/>
      <c r="F47" s="444"/>
      <c r="G47" s="444"/>
      <c r="H47" s="444"/>
      <c r="I47" s="441"/>
      <c r="J47" s="441"/>
      <c r="K47" s="441"/>
      <c r="L47" s="441"/>
      <c r="M47" s="441"/>
      <c r="N47" s="441"/>
      <c r="O47" s="441"/>
      <c r="P47" s="441"/>
      <c r="Q47" s="441"/>
      <c r="R47" s="441"/>
      <c r="S47" s="441"/>
      <c r="T47" s="441"/>
      <c r="U47" s="441"/>
      <c r="V47" s="441"/>
      <c r="W47" s="441"/>
      <c r="X47" s="441"/>
      <c r="Y47" s="441"/>
      <c r="Z47" s="441"/>
      <c r="AA47" s="441"/>
      <c r="AB47" s="441"/>
    </row>
    <row r="48" spans="1:28">
      <c r="A48" s="441"/>
      <c r="B48" s="441"/>
      <c r="C48" s="441"/>
      <c r="D48" s="441"/>
      <c r="E48" s="441"/>
      <c r="F48" s="444"/>
      <c r="G48" s="444"/>
      <c r="H48" s="444"/>
      <c r="I48" s="441"/>
      <c r="J48" s="441"/>
      <c r="K48" s="441"/>
      <c r="L48" s="441"/>
      <c r="M48" s="441"/>
      <c r="N48" s="441"/>
      <c r="O48" s="441"/>
      <c r="P48" s="441"/>
      <c r="Q48" s="441"/>
      <c r="R48" s="441"/>
      <c r="S48" s="441"/>
      <c r="T48" s="441"/>
      <c r="U48" s="441"/>
      <c r="V48" s="441"/>
      <c r="W48" s="441"/>
      <c r="X48" s="441"/>
      <c r="Y48" s="441"/>
      <c r="Z48" s="441"/>
      <c r="AA48" s="441"/>
      <c r="AB48" s="441"/>
    </row>
    <row r="49" spans="1:28">
      <c r="A49" s="441"/>
      <c r="B49" s="441"/>
      <c r="C49" s="441"/>
      <c r="D49" s="441"/>
      <c r="E49" s="441"/>
      <c r="F49" s="444"/>
      <c r="G49" s="444"/>
      <c r="H49" s="444"/>
      <c r="I49" s="441"/>
      <c r="J49" s="441"/>
      <c r="K49" s="441"/>
      <c r="L49" s="441"/>
      <c r="M49" s="441"/>
      <c r="N49" s="441"/>
      <c r="O49" s="441"/>
      <c r="P49" s="441"/>
      <c r="Q49" s="441"/>
      <c r="R49" s="441"/>
      <c r="S49" s="441"/>
      <c r="T49" s="441"/>
      <c r="U49" s="441"/>
      <c r="V49" s="441"/>
      <c r="W49" s="441"/>
      <c r="X49" s="441"/>
      <c r="Y49" s="441"/>
      <c r="Z49" s="441"/>
      <c r="AA49" s="441"/>
      <c r="AB49" s="441"/>
    </row>
    <row r="50" spans="1:28">
      <c r="A50" s="441"/>
      <c r="B50" s="441"/>
      <c r="C50" s="441"/>
      <c r="D50" s="441"/>
      <c r="E50" s="441"/>
      <c r="F50" s="444"/>
      <c r="G50" s="444"/>
      <c r="H50" s="444"/>
      <c r="I50" s="441"/>
      <c r="J50" s="441"/>
      <c r="K50" s="441"/>
      <c r="L50" s="441"/>
      <c r="M50" s="441"/>
      <c r="N50" s="441"/>
      <c r="O50" s="441"/>
      <c r="P50" s="441"/>
      <c r="Q50" s="441"/>
      <c r="R50" s="441"/>
      <c r="S50" s="441"/>
      <c r="T50" s="441"/>
      <c r="U50" s="441"/>
      <c r="V50" s="441"/>
      <c r="W50" s="441"/>
      <c r="X50" s="441"/>
      <c r="Y50" s="441"/>
      <c r="Z50" s="441"/>
      <c r="AA50" s="441"/>
      <c r="AB50" s="441"/>
    </row>
    <row r="51" spans="1:28">
      <c r="A51" s="441"/>
      <c r="B51" s="441"/>
      <c r="C51" s="441"/>
      <c r="D51" s="441"/>
      <c r="E51" s="441"/>
      <c r="F51" s="444"/>
      <c r="G51" s="444"/>
      <c r="H51" s="444"/>
      <c r="I51" s="441"/>
      <c r="J51" s="441"/>
      <c r="K51" s="441"/>
      <c r="L51" s="441"/>
      <c r="M51" s="441"/>
      <c r="N51" s="441"/>
      <c r="O51" s="441"/>
      <c r="P51" s="441"/>
      <c r="Q51" s="441"/>
      <c r="R51" s="441"/>
      <c r="S51" s="441"/>
      <c r="T51" s="441"/>
      <c r="U51" s="441"/>
      <c r="V51" s="441"/>
      <c r="W51" s="441"/>
      <c r="X51" s="441"/>
      <c r="Y51" s="441"/>
      <c r="Z51" s="441"/>
      <c r="AA51" s="441"/>
      <c r="AB51" s="441"/>
    </row>
    <row r="52" spans="1:28">
      <c r="A52" s="441"/>
      <c r="B52" s="441"/>
      <c r="C52" s="441"/>
      <c r="D52" s="441"/>
      <c r="E52" s="441"/>
      <c r="F52" s="444"/>
      <c r="G52" s="444"/>
      <c r="H52" s="444"/>
      <c r="I52" s="441"/>
      <c r="J52" s="441"/>
      <c r="K52" s="441"/>
      <c r="L52" s="441"/>
      <c r="M52" s="441"/>
      <c r="N52" s="441"/>
      <c r="O52" s="441"/>
      <c r="P52" s="441"/>
      <c r="Q52" s="441"/>
      <c r="R52" s="441"/>
      <c r="S52" s="441"/>
      <c r="T52" s="441"/>
      <c r="U52" s="441"/>
      <c r="V52" s="441"/>
      <c r="W52" s="441"/>
      <c r="X52" s="441"/>
      <c r="Y52" s="441"/>
      <c r="Z52" s="441"/>
      <c r="AA52" s="441"/>
      <c r="AB52" s="441"/>
    </row>
    <row r="53" spans="1:28">
      <c r="A53" s="441"/>
      <c r="B53" s="441"/>
      <c r="C53" s="441"/>
      <c r="D53" s="441"/>
      <c r="E53" s="441"/>
      <c r="F53" s="444"/>
      <c r="G53" s="444"/>
      <c r="H53" s="444"/>
      <c r="I53" s="441"/>
      <c r="J53" s="441"/>
      <c r="K53" s="441"/>
      <c r="L53" s="441"/>
      <c r="M53" s="441"/>
      <c r="N53" s="441"/>
      <c r="O53" s="441"/>
      <c r="P53" s="441"/>
      <c r="Q53" s="441"/>
      <c r="R53" s="441"/>
      <c r="S53" s="441"/>
      <c r="T53" s="441"/>
      <c r="U53" s="441"/>
      <c r="V53" s="441"/>
      <c r="W53" s="441"/>
      <c r="X53" s="441"/>
      <c r="Y53" s="441"/>
      <c r="Z53" s="441"/>
      <c r="AA53" s="441"/>
      <c r="AB53" s="441"/>
    </row>
    <row r="54" spans="1:28">
      <c r="A54" s="441"/>
      <c r="B54" s="441"/>
      <c r="C54" s="441"/>
      <c r="D54" s="441"/>
      <c r="E54" s="441"/>
      <c r="F54" s="444"/>
      <c r="G54" s="444"/>
      <c r="H54" s="444"/>
      <c r="I54" s="441"/>
      <c r="J54" s="441"/>
      <c r="K54" s="441"/>
      <c r="L54" s="441"/>
      <c r="M54" s="441"/>
      <c r="N54" s="441"/>
      <c r="O54" s="441"/>
      <c r="P54" s="441"/>
      <c r="Q54" s="441"/>
      <c r="R54" s="441"/>
      <c r="S54" s="441"/>
      <c r="T54" s="441"/>
      <c r="U54" s="441"/>
      <c r="V54" s="441"/>
      <c r="W54" s="441"/>
      <c r="X54" s="441"/>
      <c r="Y54" s="441"/>
      <c r="Z54" s="441"/>
      <c r="AA54" s="441"/>
      <c r="AB54" s="441"/>
    </row>
    <row r="55" spans="1:28">
      <c r="A55" s="441"/>
      <c r="B55" s="441"/>
      <c r="C55" s="441"/>
      <c r="D55" s="441"/>
      <c r="E55" s="441"/>
      <c r="F55" s="444"/>
      <c r="G55" s="444"/>
      <c r="H55" s="444"/>
      <c r="I55" s="441"/>
      <c r="J55" s="441"/>
      <c r="K55" s="441"/>
      <c r="L55" s="441"/>
      <c r="M55" s="441"/>
      <c r="N55" s="441"/>
      <c r="O55" s="441"/>
      <c r="P55" s="441"/>
      <c r="Q55" s="441"/>
      <c r="R55" s="441"/>
      <c r="S55" s="441"/>
      <c r="T55" s="441"/>
      <c r="U55" s="441"/>
      <c r="V55" s="441"/>
      <c r="W55" s="441"/>
      <c r="X55" s="441"/>
      <c r="Y55" s="441"/>
      <c r="Z55" s="441"/>
      <c r="AA55" s="441"/>
      <c r="AB55" s="441"/>
    </row>
    <row r="56" spans="1:28">
      <c r="A56" s="441"/>
      <c r="B56" s="441"/>
      <c r="C56" s="441"/>
      <c r="D56" s="441"/>
      <c r="E56" s="441"/>
      <c r="F56" s="444"/>
      <c r="G56" s="444"/>
      <c r="H56" s="444"/>
      <c r="I56" s="441"/>
      <c r="J56" s="441"/>
      <c r="K56" s="441"/>
      <c r="L56" s="441"/>
      <c r="M56" s="441"/>
      <c r="N56" s="441"/>
      <c r="O56" s="441"/>
      <c r="P56" s="441"/>
      <c r="Q56" s="441"/>
      <c r="R56" s="441"/>
      <c r="S56" s="441"/>
      <c r="T56" s="441"/>
      <c r="U56" s="441"/>
      <c r="V56" s="441"/>
      <c r="W56" s="441"/>
      <c r="X56" s="441"/>
      <c r="Y56" s="441"/>
      <c r="Z56" s="441"/>
      <c r="AA56" s="441"/>
      <c r="AB56" s="441"/>
    </row>
    <row r="57" spans="1:28">
      <c r="A57" s="441"/>
      <c r="B57" s="441"/>
      <c r="C57" s="441"/>
      <c r="D57" s="441"/>
      <c r="E57" s="441"/>
      <c r="F57" s="444"/>
      <c r="G57" s="444"/>
      <c r="H57" s="444"/>
      <c r="I57" s="441"/>
      <c r="J57" s="441"/>
      <c r="K57" s="441"/>
      <c r="L57" s="441"/>
      <c r="M57" s="441"/>
      <c r="N57" s="441"/>
      <c r="O57" s="441"/>
      <c r="P57" s="441"/>
      <c r="Q57" s="441"/>
      <c r="R57" s="441"/>
      <c r="S57" s="441"/>
      <c r="T57" s="441"/>
      <c r="U57" s="441"/>
      <c r="V57" s="441"/>
      <c r="W57" s="441"/>
      <c r="X57" s="441"/>
      <c r="Y57" s="441"/>
      <c r="Z57" s="441"/>
      <c r="AA57" s="441"/>
      <c r="AB57" s="441"/>
    </row>
    <row r="58" spans="1:28">
      <c r="A58" s="441"/>
      <c r="B58" s="441"/>
      <c r="C58" s="441"/>
      <c r="D58" s="441"/>
      <c r="E58" s="441"/>
      <c r="F58" s="444"/>
      <c r="G58" s="444"/>
      <c r="H58" s="444"/>
      <c r="I58" s="441"/>
      <c r="J58" s="441"/>
      <c r="K58" s="441"/>
      <c r="L58" s="441"/>
      <c r="M58" s="441"/>
      <c r="N58" s="441"/>
      <c r="O58" s="441"/>
      <c r="P58" s="441"/>
      <c r="Q58" s="441"/>
      <c r="R58" s="441"/>
      <c r="S58" s="441"/>
      <c r="T58" s="441"/>
      <c r="U58" s="441"/>
      <c r="V58" s="441"/>
      <c r="W58" s="441"/>
      <c r="X58" s="441"/>
      <c r="Y58" s="441"/>
      <c r="Z58" s="441"/>
      <c r="AA58" s="441"/>
      <c r="AB58" s="441"/>
    </row>
    <row r="59" spans="1:28">
      <c r="A59" s="441"/>
      <c r="B59" s="441"/>
      <c r="C59" s="441"/>
      <c r="D59" s="441"/>
      <c r="E59" s="441"/>
      <c r="F59" s="444"/>
      <c r="G59" s="444"/>
      <c r="H59" s="444"/>
      <c r="I59" s="441"/>
      <c r="J59" s="441"/>
      <c r="K59" s="441"/>
      <c r="L59" s="441"/>
      <c r="M59" s="441"/>
      <c r="N59" s="441"/>
      <c r="O59" s="441"/>
      <c r="P59" s="441"/>
      <c r="Q59" s="441"/>
      <c r="R59" s="441"/>
      <c r="S59" s="441"/>
      <c r="T59" s="441"/>
      <c r="U59" s="441"/>
      <c r="V59" s="441"/>
      <c r="W59" s="441"/>
      <c r="X59" s="441"/>
      <c r="Y59" s="441"/>
      <c r="Z59" s="441"/>
      <c r="AA59" s="441"/>
      <c r="AB59" s="441"/>
    </row>
    <row r="60" spans="1:28">
      <c r="A60" s="441"/>
      <c r="B60" s="441"/>
      <c r="C60" s="441"/>
      <c r="D60" s="441"/>
      <c r="E60" s="441"/>
      <c r="F60" s="444"/>
      <c r="G60" s="444"/>
      <c r="H60" s="444"/>
      <c r="I60" s="441"/>
      <c r="J60" s="441"/>
      <c r="K60" s="441"/>
      <c r="L60" s="441"/>
      <c r="M60" s="441"/>
      <c r="N60" s="441"/>
      <c r="O60" s="441"/>
      <c r="P60" s="441"/>
      <c r="Q60" s="441"/>
      <c r="R60" s="441"/>
      <c r="S60" s="441"/>
      <c r="T60" s="441"/>
      <c r="U60" s="441"/>
      <c r="V60" s="441"/>
      <c r="W60" s="441"/>
      <c r="X60" s="441"/>
      <c r="Y60" s="441"/>
      <c r="Z60" s="441"/>
      <c r="AA60" s="441"/>
      <c r="AB60" s="441"/>
    </row>
    <row r="61" spans="1:28">
      <c r="A61" s="441"/>
      <c r="B61" s="441"/>
      <c r="C61" s="441"/>
      <c r="D61" s="441"/>
      <c r="E61" s="441"/>
      <c r="F61" s="444"/>
      <c r="G61" s="444"/>
      <c r="H61" s="444"/>
      <c r="I61" s="441"/>
      <c r="J61" s="441"/>
      <c r="K61" s="441"/>
      <c r="L61" s="441"/>
      <c r="M61" s="441"/>
      <c r="N61" s="441"/>
      <c r="O61" s="441"/>
      <c r="P61" s="441"/>
      <c r="Q61" s="441"/>
      <c r="R61" s="441"/>
      <c r="S61" s="441"/>
      <c r="T61" s="441"/>
      <c r="U61" s="441"/>
      <c r="V61" s="441"/>
      <c r="W61" s="441"/>
      <c r="X61" s="441"/>
      <c r="Y61" s="441"/>
      <c r="Z61" s="441"/>
      <c r="AA61" s="441"/>
      <c r="AB61" s="441"/>
    </row>
    <row r="62" spans="1:28">
      <c r="A62" s="441"/>
      <c r="B62" s="441"/>
      <c r="C62" s="441"/>
      <c r="D62" s="441"/>
      <c r="E62" s="441"/>
      <c r="F62" s="444"/>
      <c r="G62" s="444"/>
      <c r="H62" s="444"/>
      <c r="I62" s="441"/>
      <c r="J62" s="441"/>
      <c r="K62" s="441"/>
      <c r="L62" s="441"/>
      <c r="M62" s="441"/>
      <c r="N62" s="441"/>
      <c r="O62" s="441"/>
      <c r="P62" s="441"/>
      <c r="Q62" s="441"/>
      <c r="R62" s="441"/>
      <c r="S62" s="441"/>
      <c r="T62" s="441"/>
      <c r="U62" s="441"/>
      <c r="V62" s="441"/>
      <c r="W62" s="441"/>
      <c r="X62" s="441"/>
      <c r="Y62" s="441"/>
      <c r="Z62" s="441"/>
      <c r="AA62" s="441"/>
      <c r="AB62" s="441"/>
    </row>
    <row r="63" spans="1:28">
      <c r="A63" s="441"/>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row>
    <row r="64" spans="1:28">
      <c r="A64" s="441"/>
      <c r="B64" s="441"/>
      <c r="C64" s="441"/>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row>
    <row r="65" spans="1:28">
      <c r="A65" s="441"/>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row>
    <row r="66" spans="1:28">
      <c r="A66" s="441"/>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row>
    <row r="67" spans="1:28">
      <c r="A67" s="441"/>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row>
    <row r="68" spans="1:28">
      <c r="A68" s="441"/>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row>
    <row r="69" spans="1:28">
      <c r="A69" s="441"/>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row>
    <row r="70" spans="1:28">
      <c r="A70" s="441"/>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row>
    <row r="71" spans="1:28">
      <c r="A71" s="441"/>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row>
    <row r="72" spans="1:28">
      <c r="A72" s="441"/>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row>
    <row r="73" spans="1:28">
      <c r="A73" s="441"/>
      <c r="B73" s="441"/>
      <c r="C73" s="441"/>
      <c r="D73" s="441"/>
      <c r="E73" s="441"/>
      <c r="F73" s="441"/>
      <c r="G73" s="441"/>
      <c r="H73" s="441"/>
      <c r="I73" s="441"/>
      <c r="J73" s="441"/>
      <c r="K73" s="441"/>
      <c r="L73" s="441"/>
      <c r="M73" s="441"/>
      <c r="N73" s="441"/>
      <c r="O73" s="441"/>
      <c r="P73" s="441"/>
      <c r="Q73" s="441"/>
      <c r="R73" s="441"/>
      <c r="S73" s="441"/>
      <c r="T73" s="441"/>
      <c r="U73" s="441"/>
      <c r="V73" s="441"/>
      <c r="W73" s="441"/>
      <c r="X73" s="441"/>
      <c r="Y73" s="441"/>
      <c r="Z73" s="441"/>
      <c r="AA73" s="441"/>
      <c r="AB73" s="441"/>
    </row>
    <row r="74" spans="1:28">
      <c r="A74" s="441"/>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row>
    <row r="75" spans="1:28">
      <c r="A75" s="441"/>
      <c r="B75" s="441"/>
      <c r="C75" s="441"/>
      <c r="D75" s="441"/>
      <c r="E75" s="441"/>
      <c r="F75" s="441"/>
      <c r="G75" s="441"/>
      <c r="H75" s="441"/>
      <c r="I75" s="441"/>
      <c r="J75" s="441"/>
      <c r="K75" s="441"/>
      <c r="L75" s="441"/>
      <c r="M75" s="441"/>
      <c r="N75" s="441"/>
      <c r="O75" s="441"/>
      <c r="P75" s="441"/>
      <c r="Q75" s="441"/>
      <c r="R75" s="441"/>
      <c r="S75" s="441"/>
      <c r="T75" s="441"/>
      <c r="U75" s="441"/>
      <c r="V75" s="441"/>
      <c r="W75" s="441"/>
      <c r="X75" s="441"/>
      <c r="Y75" s="441"/>
      <c r="Z75" s="441"/>
      <c r="AA75" s="441"/>
      <c r="AB75" s="441"/>
    </row>
    <row r="76" spans="1:28">
      <c r="A76" s="441"/>
      <c r="B76" s="441"/>
      <c r="C76" s="441"/>
      <c r="D76" s="441"/>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41"/>
    </row>
    <row r="77" spans="1:28">
      <c r="A77" s="441"/>
      <c r="B77" s="441"/>
      <c r="C77" s="441"/>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41"/>
    </row>
    <row r="78" spans="1:28">
      <c r="A78" s="441"/>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41"/>
    </row>
    <row r="79" spans="1:28">
      <c r="A79" s="441"/>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441"/>
      <c r="AA79" s="441"/>
      <c r="AB79" s="441"/>
    </row>
    <row r="80" spans="1:28">
      <c r="A80" s="441"/>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441"/>
      <c r="AA80" s="441"/>
      <c r="AB80" s="441"/>
    </row>
    <row r="81" spans="1:28">
      <c r="A81" s="441"/>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441"/>
      <c r="AA81" s="441"/>
      <c r="AB81" s="441"/>
    </row>
    <row r="82" spans="1:28">
      <c r="A82" s="441"/>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441"/>
      <c r="AA82" s="441"/>
      <c r="AB82" s="441"/>
    </row>
    <row r="83" spans="1:28">
      <c r="A83" s="441"/>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row>
    <row r="84" spans="1:28">
      <c r="A84" s="441"/>
      <c r="B84" s="441"/>
      <c r="C84" s="441"/>
      <c r="D84" s="441"/>
      <c r="E84" s="441"/>
      <c r="F84" s="441"/>
      <c r="G84" s="441"/>
      <c r="H84" s="441"/>
      <c r="I84" s="441"/>
      <c r="J84" s="441"/>
      <c r="K84" s="441"/>
      <c r="L84" s="441"/>
      <c r="M84" s="441"/>
      <c r="N84" s="441"/>
      <c r="O84" s="441"/>
      <c r="P84" s="441"/>
      <c r="Q84" s="441"/>
      <c r="R84" s="441"/>
      <c r="S84" s="441"/>
      <c r="T84" s="441"/>
      <c r="U84" s="441"/>
      <c r="V84" s="441"/>
      <c r="W84" s="441"/>
      <c r="X84" s="441"/>
      <c r="Y84" s="441"/>
      <c r="Z84" s="441"/>
      <c r="AA84" s="441"/>
      <c r="AB84" s="441"/>
    </row>
    <row r="85" spans="1:28">
      <c r="A85" s="441"/>
      <c r="B85" s="441"/>
      <c r="C85" s="441"/>
      <c r="D85" s="441"/>
      <c r="E85" s="441"/>
      <c r="F85" s="441"/>
      <c r="G85" s="441"/>
      <c r="H85" s="441"/>
      <c r="I85" s="441"/>
      <c r="J85" s="441"/>
      <c r="K85" s="441"/>
      <c r="L85" s="441"/>
      <c r="M85" s="441"/>
      <c r="N85" s="441"/>
      <c r="O85" s="441"/>
      <c r="P85" s="441"/>
      <c r="Q85" s="441"/>
      <c r="R85" s="441"/>
      <c r="S85" s="441"/>
      <c r="T85" s="441"/>
      <c r="U85" s="441"/>
      <c r="V85" s="441"/>
      <c r="W85" s="441"/>
      <c r="X85" s="441"/>
      <c r="Y85" s="441"/>
      <c r="Z85" s="441"/>
      <c r="AA85" s="441"/>
      <c r="AB85" s="441"/>
    </row>
    <row r="86" spans="1:28">
      <c r="A86" s="441"/>
      <c r="B86" s="441"/>
      <c r="C86" s="441"/>
      <c r="D86" s="441"/>
      <c r="E86" s="441"/>
      <c r="F86" s="441"/>
      <c r="G86" s="441"/>
      <c r="H86" s="441"/>
      <c r="I86" s="441"/>
      <c r="J86" s="441"/>
      <c r="K86" s="441"/>
      <c r="L86" s="441"/>
      <c r="M86" s="441"/>
      <c r="N86" s="441"/>
      <c r="O86" s="441"/>
      <c r="P86" s="441"/>
      <c r="Q86" s="441"/>
      <c r="R86" s="441"/>
      <c r="S86" s="441"/>
      <c r="T86" s="441"/>
      <c r="U86" s="441"/>
      <c r="V86" s="441"/>
      <c r="W86" s="441"/>
      <c r="X86" s="441"/>
      <c r="Y86" s="441"/>
      <c r="Z86" s="441"/>
      <c r="AA86" s="441"/>
      <c r="AB86" s="441"/>
    </row>
    <row r="87" spans="1:28">
      <c r="A87" s="441"/>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row>
    <row r="88" spans="1:28">
      <c r="A88" s="441"/>
      <c r="B88" s="441"/>
      <c r="C88" s="441"/>
      <c r="D88" s="441"/>
      <c r="E88" s="441"/>
      <c r="F88" s="441"/>
      <c r="G88" s="441"/>
      <c r="H88" s="441"/>
      <c r="I88" s="441"/>
      <c r="J88" s="441"/>
      <c r="K88" s="441"/>
      <c r="L88" s="441"/>
      <c r="M88" s="441"/>
      <c r="N88" s="441"/>
      <c r="O88" s="441"/>
      <c r="P88" s="441"/>
      <c r="Q88" s="441"/>
      <c r="R88" s="441"/>
      <c r="S88" s="441"/>
      <c r="T88" s="441"/>
      <c r="U88" s="441"/>
      <c r="V88" s="441"/>
      <c r="W88" s="441"/>
      <c r="X88" s="441"/>
      <c r="Y88" s="441"/>
      <c r="Z88" s="441"/>
      <c r="AA88" s="441"/>
      <c r="AB88" s="441"/>
    </row>
    <row r="89" spans="1:28">
      <c r="A89" s="441"/>
      <c r="B89" s="441"/>
      <c r="C89" s="441"/>
      <c r="D89" s="441"/>
      <c r="E89" s="441"/>
      <c r="F89" s="441"/>
      <c r="G89" s="441"/>
      <c r="H89" s="441"/>
      <c r="I89" s="441"/>
      <c r="J89" s="441"/>
      <c r="K89" s="441"/>
      <c r="L89" s="441"/>
      <c r="M89" s="441"/>
      <c r="N89" s="441"/>
      <c r="O89" s="441"/>
      <c r="P89" s="441"/>
      <c r="Q89" s="441"/>
      <c r="R89" s="441"/>
      <c r="S89" s="441"/>
      <c r="T89" s="441"/>
      <c r="U89" s="441"/>
      <c r="V89" s="441"/>
      <c r="W89" s="441"/>
      <c r="X89" s="441"/>
      <c r="Y89" s="441"/>
      <c r="Z89" s="441"/>
      <c r="AA89" s="441"/>
      <c r="AB89" s="441"/>
    </row>
    <row r="90" spans="1:28">
      <c r="A90" s="441"/>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row>
    <row r="91" spans="1:28">
      <c r="A91" s="441"/>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row>
    <row r="92" spans="1:28">
      <c r="A92" s="441"/>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1"/>
      <c r="AA92" s="441"/>
      <c r="AB92" s="441"/>
    </row>
    <row r="93" spans="1:28">
      <c r="A93" s="441"/>
      <c r="B93" s="441"/>
      <c r="C93" s="441"/>
      <c r="D93" s="441"/>
      <c r="E93" s="441"/>
      <c r="F93" s="441"/>
      <c r="G93" s="441"/>
      <c r="H93" s="441"/>
      <c r="I93" s="441"/>
      <c r="J93" s="441"/>
      <c r="K93" s="441"/>
      <c r="L93" s="441"/>
      <c r="M93" s="441"/>
      <c r="N93" s="441"/>
      <c r="O93" s="441"/>
      <c r="P93" s="441"/>
      <c r="Q93" s="441"/>
      <c r="R93" s="441"/>
      <c r="S93" s="441"/>
      <c r="T93" s="441"/>
      <c r="U93" s="441"/>
      <c r="V93" s="441"/>
      <c r="W93" s="441"/>
      <c r="X93" s="441"/>
      <c r="Y93" s="441"/>
      <c r="Z93" s="441"/>
      <c r="AA93" s="441"/>
      <c r="AB93" s="441"/>
    </row>
    <row r="94" spans="1:28">
      <c r="A94" s="441"/>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row>
    <row r="95" spans="1:28">
      <c r="A95" s="441"/>
      <c r="B95" s="441"/>
      <c r="C95" s="441"/>
      <c r="D95" s="441"/>
      <c r="E95" s="441"/>
      <c r="F95" s="441"/>
      <c r="G95" s="441"/>
      <c r="H95" s="441"/>
      <c r="I95" s="441"/>
      <c r="J95" s="441"/>
      <c r="K95" s="441"/>
      <c r="L95" s="441"/>
      <c r="M95" s="441"/>
      <c r="N95" s="441"/>
      <c r="O95" s="441"/>
      <c r="P95" s="441"/>
      <c r="Q95" s="441"/>
      <c r="R95" s="441"/>
      <c r="S95" s="441"/>
      <c r="T95" s="441"/>
      <c r="U95" s="441"/>
      <c r="V95" s="441"/>
      <c r="W95" s="441"/>
      <c r="X95" s="441"/>
      <c r="Y95" s="441"/>
      <c r="Z95" s="441"/>
      <c r="AA95" s="441"/>
      <c r="AB95" s="441"/>
    </row>
    <row r="96" spans="1:28">
      <c r="A96" s="441"/>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row>
    <row r="97" spans="1:28">
      <c r="A97" s="441"/>
      <c r="B97" s="441"/>
      <c r="C97" s="441"/>
      <c r="D97" s="441"/>
      <c r="E97" s="441"/>
      <c r="F97" s="441"/>
      <c r="G97" s="441"/>
      <c r="H97" s="441"/>
      <c r="I97" s="441"/>
      <c r="J97" s="441"/>
      <c r="K97" s="441"/>
      <c r="L97" s="441"/>
      <c r="M97" s="441"/>
      <c r="N97" s="441"/>
      <c r="O97" s="441"/>
      <c r="P97" s="441"/>
      <c r="Q97" s="441"/>
      <c r="R97" s="441"/>
      <c r="S97" s="441"/>
      <c r="T97" s="441"/>
      <c r="U97" s="441"/>
      <c r="V97" s="441"/>
      <c r="W97" s="441"/>
      <c r="X97" s="441"/>
      <c r="Y97" s="441"/>
      <c r="Z97" s="441"/>
      <c r="AA97" s="441"/>
      <c r="AB97" s="441"/>
    </row>
    <row r="98" spans="1:28">
      <c r="A98" s="441"/>
      <c r="B98" s="441"/>
      <c r="C98" s="441"/>
      <c r="D98" s="441"/>
      <c r="E98" s="441"/>
      <c r="F98" s="441"/>
      <c r="G98" s="441"/>
      <c r="H98" s="441"/>
      <c r="I98" s="441"/>
      <c r="J98" s="441"/>
      <c r="K98" s="441"/>
      <c r="L98" s="441"/>
      <c r="M98" s="441"/>
      <c r="N98" s="441"/>
      <c r="O98" s="441"/>
      <c r="P98" s="441"/>
      <c r="Q98" s="441"/>
      <c r="R98" s="441"/>
      <c r="S98" s="441"/>
      <c r="T98" s="441"/>
      <c r="U98" s="441"/>
      <c r="V98" s="441"/>
      <c r="W98" s="441"/>
      <c r="X98" s="441"/>
      <c r="Y98" s="441"/>
      <c r="Z98" s="441"/>
      <c r="AA98" s="441"/>
      <c r="AB98" s="441"/>
    </row>
    <row r="99" spans="1:28">
      <c r="A99" s="441"/>
      <c r="B99" s="441"/>
      <c r="C99" s="441"/>
      <c r="D99" s="441"/>
      <c r="E99" s="441"/>
      <c r="F99" s="441"/>
      <c r="G99" s="441"/>
      <c r="H99" s="441"/>
      <c r="I99" s="441"/>
      <c r="J99" s="441"/>
      <c r="K99" s="441"/>
      <c r="L99" s="441"/>
      <c r="M99" s="441"/>
      <c r="N99" s="441"/>
      <c r="O99" s="441"/>
      <c r="P99" s="441"/>
      <c r="Q99" s="441"/>
      <c r="R99" s="441"/>
      <c r="S99" s="441"/>
      <c r="T99" s="441"/>
      <c r="U99" s="441"/>
      <c r="V99" s="441"/>
      <c r="W99" s="441"/>
      <c r="X99" s="441"/>
      <c r="Y99" s="441"/>
      <c r="Z99" s="441"/>
      <c r="AA99" s="441"/>
      <c r="AB99" s="441"/>
    </row>
    <row r="100" spans="1:28">
      <c r="A100" s="441"/>
      <c r="B100" s="441"/>
      <c r="C100" s="441"/>
      <c r="D100" s="441"/>
      <c r="E100" s="441"/>
      <c r="F100" s="441"/>
      <c r="G100" s="441"/>
      <c r="H100" s="441"/>
      <c r="I100" s="441"/>
      <c r="J100" s="441"/>
      <c r="K100" s="441"/>
      <c r="L100" s="441"/>
      <c r="M100" s="441"/>
      <c r="N100" s="441"/>
      <c r="O100" s="441"/>
      <c r="P100" s="441"/>
      <c r="Q100" s="441"/>
      <c r="R100" s="441"/>
      <c r="S100" s="441"/>
      <c r="T100" s="441"/>
      <c r="U100" s="441"/>
      <c r="V100" s="441"/>
      <c r="W100" s="441"/>
      <c r="X100" s="441"/>
      <c r="Y100" s="441"/>
      <c r="Z100" s="441"/>
      <c r="AA100" s="441"/>
      <c r="AB100" s="441"/>
    </row>
    <row r="101" spans="1:28">
      <c r="A101" s="441"/>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row>
    <row r="102" spans="1:28">
      <c r="A102" s="441"/>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row>
    <row r="103" spans="1:28">
      <c r="A103" s="441"/>
      <c r="B103" s="441"/>
      <c r="C103" s="441"/>
      <c r="D103" s="441"/>
      <c r="E103" s="441"/>
      <c r="F103" s="441"/>
      <c r="G103" s="441"/>
      <c r="H103" s="441"/>
      <c r="I103" s="441"/>
      <c r="J103" s="441"/>
      <c r="K103" s="441"/>
      <c r="L103" s="441"/>
      <c r="M103" s="441"/>
      <c r="N103" s="441"/>
      <c r="O103" s="441"/>
      <c r="P103" s="441"/>
      <c r="Q103" s="441"/>
      <c r="R103" s="441"/>
      <c r="S103" s="441"/>
      <c r="T103" s="441"/>
      <c r="U103" s="441"/>
      <c r="V103" s="441"/>
      <c r="W103" s="441"/>
      <c r="X103" s="441"/>
      <c r="Y103" s="441"/>
      <c r="Z103" s="441"/>
      <c r="AA103" s="441"/>
      <c r="AB103" s="441"/>
    </row>
    <row r="104" spans="1:28">
      <c r="A104" s="441"/>
      <c r="B104" s="441"/>
      <c r="C104" s="441"/>
      <c r="D104" s="441"/>
      <c r="E104" s="441"/>
      <c r="F104" s="441"/>
      <c r="G104" s="441"/>
      <c r="H104" s="441"/>
      <c r="I104" s="441"/>
      <c r="J104" s="441"/>
      <c r="K104" s="441"/>
      <c r="L104" s="441"/>
      <c r="M104" s="441"/>
      <c r="N104" s="441"/>
      <c r="O104" s="441"/>
      <c r="P104" s="441"/>
      <c r="Q104" s="441"/>
      <c r="R104" s="441"/>
      <c r="S104" s="441"/>
      <c r="T104" s="441"/>
      <c r="U104" s="441"/>
      <c r="V104" s="441"/>
      <c r="W104" s="441"/>
      <c r="X104" s="441"/>
      <c r="Y104" s="441"/>
      <c r="Z104" s="441"/>
      <c r="AA104" s="441"/>
      <c r="AB104" s="441"/>
    </row>
  </sheetData>
  <sheetProtection formatCells="0" formatColumns="0" formatRows="0" insertColumns="0" insertRows="0" insertHyperlinks="0" deleteColumns="0" deleteRows="0"/>
  <mergeCells count="5">
    <mergeCell ref="K2:T2"/>
    <mergeCell ref="K3:O3"/>
    <mergeCell ref="K25:V27"/>
    <mergeCell ref="D22:F22"/>
    <mergeCell ref="G23:P23"/>
  </mergeCells>
  <phoneticPr fontId="109"/>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80" zoomScaleNormal="80" zoomScaleSheetLayoutView="100" workbookViewId="0">
      <selection activeCell="Q76" sqref="Q76"/>
    </sheetView>
  </sheetViews>
  <sheetFormatPr defaultColWidth="9" defaultRowHeight="13.2"/>
  <cols>
    <col min="1" max="1" width="12.77734375" style="81" customWidth="1"/>
    <col min="2" max="2" width="5.109375" style="81" customWidth="1"/>
    <col min="3" max="3" width="3.77734375" style="81" customWidth="1"/>
    <col min="4" max="4" width="6.88671875" style="81" customWidth="1"/>
    <col min="5" max="5" width="13.109375" style="81" customWidth="1"/>
    <col min="6" max="6" width="13.109375" style="126" customWidth="1"/>
    <col min="7" max="7" width="11.33203125" style="81" customWidth="1"/>
    <col min="8" max="8" width="26.6640625" style="99" customWidth="1"/>
    <col min="9" max="9" width="13" style="89" customWidth="1"/>
    <col min="10" max="10" width="16.109375" style="89" customWidth="1"/>
    <col min="11" max="11" width="13.44140625" style="126" customWidth="1"/>
    <col min="12" max="12" width="20.44140625" style="126" customWidth="1"/>
    <col min="13" max="13" width="13.44140625" style="97" customWidth="1"/>
    <col min="14" max="14" width="15" style="81" customWidth="1"/>
    <col min="15" max="15" width="9" style="82"/>
    <col min="16" max="16384" width="9" style="81"/>
  </cols>
  <sheetData>
    <row r="1" spans="1:17" ht="26.25" customHeight="1" thickTop="1">
      <c r="A1" s="73" t="s">
        <v>39</v>
      </c>
      <c r="B1" s="74"/>
      <c r="C1" s="74"/>
      <c r="D1" s="75"/>
      <c r="E1" s="75"/>
      <c r="F1" s="76"/>
      <c r="G1" s="77"/>
      <c r="H1" s="78"/>
      <c r="I1" s="485" t="s">
        <v>40</v>
      </c>
      <c r="J1" s="99"/>
      <c r="K1" s="79"/>
      <c r="L1" s="486" t="s">
        <v>299</v>
      </c>
      <c r="M1" s="80"/>
    </row>
    <row r="2" spans="1:17" ht="17.399999999999999">
      <c r="A2" s="83"/>
      <c r="B2" s="487"/>
      <c r="C2" s="487"/>
      <c r="D2" s="487"/>
      <c r="E2" s="487"/>
      <c r="F2" s="487"/>
      <c r="G2" s="84"/>
      <c r="H2" s="85"/>
      <c r="I2" s="488" t="s">
        <v>41</v>
      </c>
      <c r="J2" s="86"/>
      <c r="K2" s="489" t="s">
        <v>22</v>
      </c>
      <c r="L2" s="87"/>
      <c r="M2" s="80"/>
      <c r="N2" s="196" t="s">
        <v>300</v>
      </c>
      <c r="O2" s="196"/>
      <c r="P2" s="196"/>
      <c r="Q2" s="196"/>
    </row>
    <row r="3" spans="1:17" ht="17.399999999999999">
      <c r="A3" s="490" t="s">
        <v>30</v>
      </c>
      <c r="B3" s="491"/>
      <c r="D3" s="492"/>
      <c r="E3" s="492"/>
      <c r="F3" s="492"/>
      <c r="G3" s="88"/>
      <c r="H3" s="208"/>
      <c r="J3" s="493"/>
      <c r="L3" s="79"/>
      <c r="M3" s="90"/>
      <c r="N3" s="308" t="s">
        <v>301</v>
      </c>
      <c r="P3" s="197"/>
    </row>
    <row r="4" spans="1:17" ht="17.399999999999999">
      <c r="A4" s="91"/>
      <c r="B4" s="491"/>
      <c r="C4" s="126"/>
      <c r="D4" s="492"/>
      <c r="E4" s="492"/>
      <c r="F4" s="494"/>
      <c r="G4" s="92"/>
      <c r="H4" s="93"/>
      <c r="I4" s="93"/>
      <c r="J4" s="99"/>
      <c r="L4" s="79"/>
      <c r="M4" s="90"/>
    </row>
    <row r="5" spans="1:17">
      <c r="A5" s="495"/>
      <c r="D5" s="492"/>
      <c r="E5" s="94"/>
      <c r="F5" s="496"/>
      <c r="G5" s="95"/>
      <c r="H5" s="208"/>
      <c r="I5" s="497"/>
      <c r="J5" s="99"/>
      <c r="M5" s="90"/>
    </row>
    <row r="6" spans="1:17" ht="17.399999999999999">
      <c r="A6" s="495"/>
      <c r="D6" s="492"/>
      <c r="E6" s="496"/>
      <c r="F6" s="496"/>
      <c r="G6" s="95"/>
      <c r="H6" s="85"/>
      <c r="I6" s="498"/>
      <c r="J6" s="99"/>
      <c r="M6" s="90"/>
    </row>
    <row r="7" spans="1:17">
      <c r="A7" s="495"/>
      <c r="D7" s="492"/>
      <c r="E7" s="496"/>
      <c r="F7" s="496"/>
      <c r="G7" s="95"/>
      <c r="H7" s="499"/>
      <c r="I7" s="497"/>
      <c r="J7" s="99"/>
      <c r="M7" s="90"/>
      <c r="N7" s="98" t="s">
        <v>42</v>
      </c>
    </row>
    <row r="8" spans="1:17">
      <c r="A8" s="495"/>
      <c r="D8" s="492"/>
      <c r="E8" s="496"/>
      <c r="F8" s="496"/>
      <c r="G8" s="95"/>
      <c r="H8" s="86"/>
      <c r="I8" s="500"/>
      <c r="J8" s="500"/>
      <c r="K8" s="500"/>
    </row>
    <row r="9" spans="1:17">
      <c r="A9" s="495"/>
      <c r="D9" s="492"/>
      <c r="E9" s="496"/>
      <c r="F9" s="496"/>
      <c r="G9" s="95"/>
      <c r="H9" s="500"/>
      <c r="I9" s="500"/>
      <c r="J9" s="500"/>
      <c r="K9" s="500"/>
      <c r="N9" s="98"/>
    </row>
    <row r="10" spans="1:17">
      <c r="A10" s="495"/>
      <c r="D10" s="492"/>
      <c r="E10" s="496"/>
      <c r="F10" s="496"/>
      <c r="G10" s="95"/>
      <c r="H10" s="500"/>
      <c r="I10" s="500"/>
      <c r="J10" s="500"/>
      <c r="K10" s="500"/>
      <c r="N10" s="98" t="s">
        <v>43</v>
      </c>
    </row>
    <row r="11" spans="1:17">
      <c r="A11" s="495"/>
      <c r="D11" s="492"/>
      <c r="E11" s="496"/>
      <c r="F11" s="496"/>
      <c r="G11" s="95"/>
      <c r="H11" s="500"/>
      <c r="I11" s="500"/>
      <c r="J11" s="500"/>
      <c r="K11" s="500"/>
    </row>
    <row r="12" spans="1:17">
      <c r="A12" s="495"/>
      <c r="D12" s="492"/>
      <c r="E12" s="496"/>
      <c r="F12" s="496"/>
      <c r="G12" s="95"/>
      <c r="H12" s="500"/>
      <c r="I12" s="500"/>
      <c r="J12" s="500"/>
      <c r="K12" s="500"/>
      <c r="N12" s="98"/>
    </row>
    <row r="13" spans="1:17">
      <c r="A13" s="495"/>
      <c r="D13" s="492"/>
      <c r="E13" s="496"/>
      <c r="F13" s="496"/>
      <c r="G13" s="95"/>
      <c r="H13" s="500"/>
      <c r="I13" s="500"/>
      <c r="J13" s="500"/>
      <c r="K13" s="500"/>
      <c r="N13" s="501" t="s">
        <v>44</v>
      </c>
    </row>
    <row r="14" spans="1:17">
      <c r="A14" s="495"/>
      <c r="D14" s="492"/>
      <c r="E14" s="496"/>
      <c r="F14" s="496"/>
      <c r="G14" s="95"/>
      <c r="H14" s="500"/>
      <c r="I14" s="500"/>
      <c r="J14" s="500"/>
      <c r="K14" s="500"/>
      <c r="N14" s="501" t="s">
        <v>139</v>
      </c>
    </row>
    <row r="15" spans="1:17">
      <c r="A15" s="495"/>
      <c r="D15" s="492"/>
      <c r="E15" s="492" t="s">
        <v>22</v>
      </c>
      <c r="F15" s="494"/>
      <c r="G15" s="88"/>
      <c r="H15" s="499"/>
      <c r="I15" s="497"/>
      <c r="J15" s="86"/>
    </row>
    <row r="16" spans="1:17">
      <c r="A16" s="495"/>
      <c r="D16" s="492"/>
      <c r="E16" s="492"/>
      <c r="F16" s="494"/>
      <c r="G16" s="88"/>
      <c r="I16" s="497"/>
      <c r="J16" s="99"/>
      <c r="N16" s="502" t="s">
        <v>138</v>
      </c>
    </row>
    <row r="17" spans="1:19" ht="20.25" customHeight="1" thickBot="1">
      <c r="A17" s="614" t="s">
        <v>487</v>
      </c>
      <c r="B17" s="615"/>
      <c r="C17" s="615"/>
      <c r="D17" s="503"/>
      <c r="E17" s="504"/>
      <c r="F17" s="615" t="s">
        <v>486</v>
      </c>
      <c r="G17" s="616"/>
      <c r="H17" s="499"/>
      <c r="I17" s="497"/>
      <c r="J17" s="86"/>
      <c r="L17" s="87"/>
      <c r="M17" s="90"/>
      <c r="N17" s="96"/>
    </row>
    <row r="18" spans="1:19" ht="39" customHeight="1" thickTop="1">
      <c r="A18" s="617" t="s">
        <v>45</v>
      </c>
      <c r="B18" s="618"/>
      <c r="C18" s="619"/>
      <c r="D18" s="505" t="s">
        <v>46</v>
      </c>
      <c r="E18" s="506"/>
      <c r="F18" s="620" t="s">
        <v>47</v>
      </c>
      <c r="G18" s="621"/>
      <c r="I18" s="497"/>
      <c r="J18" s="99"/>
      <c r="M18" s="90"/>
      <c r="Q18" s="81" t="s">
        <v>30</v>
      </c>
      <c r="S18" s="81" t="s">
        <v>22</v>
      </c>
    </row>
    <row r="19" spans="1:19" ht="30" customHeight="1">
      <c r="A19" s="622" t="s">
        <v>179</v>
      </c>
      <c r="B19" s="622"/>
      <c r="C19" s="622"/>
      <c r="D19" s="622"/>
      <c r="E19" s="622"/>
      <c r="F19" s="622"/>
      <c r="G19" s="622"/>
      <c r="H19" s="507"/>
      <c r="I19" s="100" t="s">
        <v>48</v>
      </c>
      <c r="J19" s="100"/>
      <c r="K19" s="100"/>
      <c r="L19" s="87"/>
      <c r="M19" s="90"/>
    </row>
    <row r="20" spans="1:19" ht="17.399999999999999">
      <c r="E20" s="508" t="s">
        <v>49</v>
      </c>
      <c r="F20" s="509" t="s">
        <v>50</v>
      </c>
      <c r="H20" s="510"/>
      <c r="I20" s="497"/>
      <c r="J20" s="99" t="s">
        <v>22</v>
      </c>
      <c r="K20" s="511" t="s">
        <v>22</v>
      </c>
      <c r="M20" s="90"/>
    </row>
    <row r="21" spans="1:19" ht="16.8" thickBot="1">
      <c r="A21" s="512"/>
      <c r="B21" s="623">
        <v>44514</v>
      </c>
      <c r="C21" s="624"/>
      <c r="D21" s="513" t="s">
        <v>51</v>
      </c>
      <c r="E21" s="625" t="s">
        <v>52</v>
      </c>
      <c r="F21" s="626"/>
      <c r="G21" s="89" t="s">
        <v>53</v>
      </c>
      <c r="H21" s="637" t="s">
        <v>384</v>
      </c>
      <c r="I21" s="638"/>
      <c r="J21" s="638"/>
      <c r="K21" s="638"/>
      <c r="L21" s="638"/>
      <c r="M21" s="101"/>
      <c r="N21" s="102"/>
    </row>
    <row r="22" spans="1:19" ht="36" customHeight="1" thickTop="1" thickBot="1">
      <c r="A22" s="514" t="s">
        <v>54</v>
      </c>
      <c r="B22" s="639" t="s">
        <v>55</v>
      </c>
      <c r="C22" s="640"/>
      <c r="D22" s="641"/>
      <c r="E22" s="103" t="s">
        <v>286</v>
      </c>
      <c r="F22" s="103" t="s">
        <v>287</v>
      </c>
      <c r="G22" s="515" t="s">
        <v>56</v>
      </c>
      <c r="H22" s="642" t="s">
        <v>57</v>
      </c>
      <c r="I22" s="643"/>
      <c r="J22" s="643"/>
      <c r="K22" s="643"/>
      <c r="L22" s="644"/>
      <c r="M22" s="516" t="s">
        <v>58</v>
      </c>
      <c r="N22" s="517" t="s">
        <v>59</v>
      </c>
      <c r="R22" s="81" t="s">
        <v>30</v>
      </c>
    </row>
    <row r="23" spans="1:19" ht="89.4" customHeight="1" thickBot="1">
      <c r="A23" s="518" t="s">
        <v>60</v>
      </c>
      <c r="B23" s="627" t="str">
        <f>IF(G23&gt;5,"☆☆☆☆",IF(AND(G23&gt;=2.39,G23&lt;5),"☆☆☆",IF(AND(G23&gt;=1.39,G23&lt;2.4),"☆☆",IF(AND(G23&gt;0,G23&lt;1.4),"☆",IF(AND(G23&gt;=-1.39,G23&lt;0),"★",IF(AND(G23&gt;=-2.39,G23&lt;-1.4),"★★",IF(AND(G23&gt;=-3.39,G23&lt;-2.4),"★★★")))))))</f>
        <v>★</v>
      </c>
      <c r="C23" s="628"/>
      <c r="D23" s="629"/>
      <c r="E23" s="200">
        <v>0.71</v>
      </c>
      <c r="F23" s="200">
        <v>0.72</v>
      </c>
      <c r="G23" s="276">
        <f>+E23-F23</f>
        <v>-1.0000000000000009E-2</v>
      </c>
      <c r="H23" s="645" t="s">
        <v>391</v>
      </c>
      <c r="I23" s="646"/>
      <c r="J23" s="646"/>
      <c r="K23" s="646"/>
      <c r="L23" s="646"/>
      <c r="M23" s="592" t="s">
        <v>302</v>
      </c>
      <c r="N23" s="593">
        <v>44509</v>
      </c>
    </row>
    <row r="24" spans="1:19" ht="66" customHeight="1" thickBot="1">
      <c r="A24" s="519" t="s">
        <v>61</v>
      </c>
      <c r="B24" s="627" t="str">
        <f t="shared" ref="B24:B70" si="0">IF(G24&gt;5,"☆☆☆☆",IF(AND(G24&gt;=2.39,G24&lt;5),"☆☆☆",IF(AND(G24&gt;=1.39,G24&lt;2.4),"☆☆",IF(AND(G24&gt;0,G24&lt;1.4),"☆",IF(AND(G24&gt;=-1.39,G24&lt;0),"★",IF(AND(G24&gt;=-2.39,G24&lt;-1.4),"★★",IF(AND(G24&gt;=-3.39,G24&lt;-2.4),"★★★")))))))</f>
        <v>★</v>
      </c>
      <c r="C24" s="628"/>
      <c r="D24" s="629"/>
      <c r="E24" s="200">
        <v>1.48</v>
      </c>
      <c r="F24" s="200">
        <v>1.43</v>
      </c>
      <c r="G24" s="473">
        <f t="shared" ref="G24:G70" si="1">+F24-E24</f>
        <v>-5.0000000000000044E-2</v>
      </c>
      <c r="H24" s="647"/>
      <c r="I24" s="648"/>
      <c r="J24" s="648"/>
      <c r="K24" s="648"/>
      <c r="L24" s="648"/>
      <c r="M24" s="294"/>
      <c r="N24" s="295"/>
      <c r="O24" s="82" t="s">
        <v>61</v>
      </c>
      <c r="Q24" s="81" t="s">
        <v>30</v>
      </c>
    </row>
    <row r="25" spans="1:19" ht="81" customHeight="1" thickBot="1">
      <c r="A25" s="520" t="s">
        <v>62</v>
      </c>
      <c r="B25" s="627" t="str">
        <f t="shared" si="0"/>
        <v>☆</v>
      </c>
      <c r="C25" s="628"/>
      <c r="D25" s="629"/>
      <c r="E25" s="200">
        <v>2.2200000000000002</v>
      </c>
      <c r="F25" s="200">
        <v>2.44</v>
      </c>
      <c r="G25" s="259">
        <f t="shared" si="1"/>
        <v>0.21999999999999975</v>
      </c>
      <c r="H25" s="630"/>
      <c r="I25" s="631"/>
      <c r="J25" s="631"/>
      <c r="K25" s="631"/>
      <c r="L25" s="632"/>
      <c r="M25" s="294"/>
      <c r="N25" s="295"/>
      <c r="O25" s="82" t="s">
        <v>62</v>
      </c>
    </row>
    <row r="26" spans="1:19" ht="83.25" customHeight="1" thickBot="1">
      <c r="A26" s="520" t="s">
        <v>63</v>
      </c>
      <c r="B26" s="627" t="str">
        <f t="shared" si="0"/>
        <v>☆</v>
      </c>
      <c r="C26" s="628"/>
      <c r="D26" s="629"/>
      <c r="E26" s="199">
        <v>3.52</v>
      </c>
      <c r="F26" s="199">
        <v>3.88</v>
      </c>
      <c r="G26" s="104">
        <f t="shared" si="1"/>
        <v>0.35999999999999988</v>
      </c>
      <c r="H26" s="633"/>
      <c r="I26" s="634"/>
      <c r="J26" s="634"/>
      <c r="K26" s="634"/>
      <c r="L26" s="635"/>
      <c r="M26" s="521"/>
      <c r="N26" s="522"/>
      <c r="O26" s="82" t="s">
        <v>63</v>
      </c>
    </row>
    <row r="27" spans="1:19" ht="78.599999999999994" customHeight="1" thickBot="1">
      <c r="A27" s="520" t="s">
        <v>64</v>
      </c>
      <c r="B27" s="627" t="str">
        <f t="shared" si="0"/>
        <v>☆</v>
      </c>
      <c r="C27" s="628"/>
      <c r="D27" s="629"/>
      <c r="E27" s="200">
        <v>0.94</v>
      </c>
      <c r="F27" s="200">
        <v>1.21</v>
      </c>
      <c r="G27" s="104">
        <f t="shared" si="1"/>
        <v>0.27</v>
      </c>
      <c r="H27" s="636"/>
      <c r="I27" s="634"/>
      <c r="J27" s="634"/>
      <c r="K27" s="634"/>
      <c r="L27" s="635"/>
      <c r="M27" s="294"/>
      <c r="N27" s="295"/>
      <c r="O27" s="82" t="s">
        <v>64</v>
      </c>
    </row>
    <row r="28" spans="1:19" ht="87" customHeight="1" thickBot="1">
      <c r="A28" s="520" t="s">
        <v>65</v>
      </c>
      <c r="B28" s="627" t="str">
        <f t="shared" si="0"/>
        <v>★</v>
      </c>
      <c r="C28" s="628"/>
      <c r="D28" s="629"/>
      <c r="E28" s="200">
        <v>1.83</v>
      </c>
      <c r="F28" s="200">
        <v>1.76</v>
      </c>
      <c r="G28" s="104">
        <f t="shared" si="1"/>
        <v>-7.0000000000000062E-2</v>
      </c>
      <c r="H28" s="630"/>
      <c r="I28" s="631"/>
      <c r="J28" s="631"/>
      <c r="K28" s="631"/>
      <c r="L28" s="632"/>
      <c r="M28" s="294"/>
      <c r="N28" s="295"/>
      <c r="O28" s="82" t="s">
        <v>65</v>
      </c>
    </row>
    <row r="29" spans="1:19" ht="71.25" customHeight="1" thickBot="1">
      <c r="A29" s="520" t="s">
        <v>66</v>
      </c>
      <c r="B29" s="627" t="str">
        <f t="shared" si="0"/>
        <v>☆</v>
      </c>
      <c r="C29" s="628"/>
      <c r="D29" s="629"/>
      <c r="E29" s="200">
        <v>1.44</v>
      </c>
      <c r="F29" s="200">
        <v>1.58</v>
      </c>
      <c r="G29" s="104">
        <f t="shared" si="1"/>
        <v>0.14000000000000012</v>
      </c>
      <c r="H29" s="630"/>
      <c r="I29" s="631"/>
      <c r="J29" s="631"/>
      <c r="K29" s="631"/>
      <c r="L29" s="632"/>
      <c r="M29" s="294"/>
      <c r="N29" s="295"/>
      <c r="O29" s="82" t="s">
        <v>66</v>
      </c>
    </row>
    <row r="30" spans="1:19" ht="73.5" customHeight="1" thickBot="1">
      <c r="A30" s="520" t="s">
        <v>67</v>
      </c>
      <c r="B30" s="627" t="str">
        <f t="shared" si="0"/>
        <v>☆</v>
      </c>
      <c r="C30" s="628"/>
      <c r="D30" s="629"/>
      <c r="E30" s="200">
        <v>2.12</v>
      </c>
      <c r="F30" s="200">
        <v>2.27</v>
      </c>
      <c r="G30" s="104">
        <f t="shared" si="1"/>
        <v>0.14999999999999991</v>
      </c>
      <c r="H30" s="630"/>
      <c r="I30" s="631"/>
      <c r="J30" s="631"/>
      <c r="K30" s="631"/>
      <c r="L30" s="632"/>
      <c r="M30" s="294"/>
      <c r="N30" s="295"/>
      <c r="O30" s="82" t="s">
        <v>67</v>
      </c>
    </row>
    <row r="31" spans="1:19" ht="75.75" customHeight="1" thickBot="1">
      <c r="A31" s="520" t="s">
        <v>68</v>
      </c>
      <c r="B31" s="627" t="str">
        <f t="shared" si="0"/>
        <v>★</v>
      </c>
      <c r="C31" s="628"/>
      <c r="D31" s="629"/>
      <c r="E31" s="200">
        <v>1.67</v>
      </c>
      <c r="F31" s="200">
        <v>1.21</v>
      </c>
      <c r="G31" s="104">
        <f t="shared" si="1"/>
        <v>-0.45999999999999996</v>
      </c>
      <c r="H31" s="630"/>
      <c r="I31" s="631"/>
      <c r="J31" s="631"/>
      <c r="K31" s="631"/>
      <c r="L31" s="632"/>
      <c r="M31" s="294"/>
      <c r="N31" s="295"/>
      <c r="O31" s="82" t="s">
        <v>68</v>
      </c>
    </row>
    <row r="32" spans="1:19" ht="96" customHeight="1" thickBot="1">
      <c r="A32" s="523" t="s">
        <v>69</v>
      </c>
      <c r="B32" s="627" t="str">
        <f t="shared" si="0"/>
        <v>☆</v>
      </c>
      <c r="C32" s="628"/>
      <c r="D32" s="629"/>
      <c r="E32" s="200">
        <v>1.48</v>
      </c>
      <c r="F32" s="200">
        <v>1.94</v>
      </c>
      <c r="G32" s="104">
        <f t="shared" si="1"/>
        <v>0.45999999999999996</v>
      </c>
      <c r="H32" s="630"/>
      <c r="I32" s="631"/>
      <c r="J32" s="631"/>
      <c r="K32" s="631"/>
      <c r="L32" s="632"/>
      <c r="M32" s="294"/>
      <c r="N32" s="295"/>
      <c r="O32" s="82" t="s">
        <v>69</v>
      </c>
    </row>
    <row r="33" spans="1:16" ht="94.8" customHeight="1" thickBot="1">
      <c r="A33" s="524" t="s">
        <v>70</v>
      </c>
      <c r="B33" s="627" t="str">
        <f t="shared" si="0"/>
        <v>☆</v>
      </c>
      <c r="C33" s="628"/>
      <c r="D33" s="629"/>
      <c r="E33" s="199">
        <v>3.53</v>
      </c>
      <c r="F33" s="199">
        <v>3.54</v>
      </c>
      <c r="G33" s="104">
        <f t="shared" si="1"/>
        <v>1.0000000000000231E-2</v>
      </c>
      <c r="H33" s="630"/>
      <c r="I33" s="631"/>
      <c r="J33" s="631"/>
      <c r="K33" s="631"/>
      <c r="L33" s="632"/>
      <c r="M33" s="294"/>
      <c r="N33" s="295"/>
      <c r="O33" s="82" t="s">
        <v>70</v>
      </c>
    </row>
    <row r="34" spans="1:16" ht="81" customHeight="1" thickBot="1">
      <c r="A34" s="519" t="s">
        <v>71</v>
      </c>
      <c r="B34" s="627" t="str">
        <f t="shared" si="0"/>
        <v>☆</v>
      </c>
      <c r="C34" s="628"/>
      <c r="D34" s="629"/>
      <c r="E34" s="200">
        <v>1.72</v>
      </c>
      <c r="F34" s="200">
        <v>1.85</v>
      </c>
      <c r="G34" s="104">
        <f t="shared" si="1"/>
        <v>0.13000000000000012</v>
      </c>
      <c r="H34" s="630"/>
      <c r="I34" s="631"/>
      <c r="J34" s="631"/>
      <c r="K34" s="631"/>
      <c r="L34" s="632"/>
      <c r="M34" s="323"/>
      <c r="N34" s="525"/>
      <c r="O34" s="82" t="s">
        <v>71</v>
      </c>
    </row>
    <row r="35" spans="1:16" ht="94.5" customHeight="1" thickBot="1">
      <c r="A35" s="523" t="s">
        <v>72</v>
      </c>
      <c r="B35" s="627" t="str">
        <f t="shared" si="0"/>
        <v>★</v>
      </c>
      <c r="C35" s="628"/>
      <c r="D35" s="629"/>
      <c r="E35" s="199">
        <v>3.17</v>
      </c>
      <c r="F35" s="200">
        <v>2.89</v>
      </c>
      <c r="G35" s="104">
        <f t="shared" si="1"/>
        <v>-0.2799999999999998</v>
      </c>
      <c r="H35" s="630"/>
      <c r="I35" s="631"/>
      <c r="J35" s="631"/>
      <c r="K35" s="631"/>
      <c r="L35" s="632"/>
      <c r="M35" s="526"/>
      <c r="N35" s="527"/>
      <c r="O35" s="82" t="s">
        <v>72</v>
      </c>
    </row>
    <row r="36" spans="1:16" ht="92.4" customHeight="1" thickBot="1">
      <c r="A36" s="528" t="s">
        <v>73</v>
      </c>
      <c r="B36" s="627" t="str">
        <f t="shared" si="0"/>
        <v>★</v>
      </c>
      <c r="C36" s="628"/>
      <c r="D36" s="629"/>
      <c r="E36" s="200">
        <v>1.97</v>
      </c>
      <c r="F36" s="200">
        <v>1.86</v>
      </c>
      <c r="G36" s="104">
        <f t="shared" si="1"/>
        <v>-0.10999999999999988</v>
      </c>
      <c r="H36" s="630"/>
      <c r="I36" s="631"/>
      <c r="J36" s="631"/>
      <c r="K36" s="631"/>
      <c r="L36" s="632"/>
      <c r="M36" s="526"/>
      <c r="N36" s="527"/>
      <c r="O36" s="82" t="s">
        <v>73</v>
      </c>
    </row>
    <row r="37" spans="1:16" ht="87.75" customHeight="1" thickBot="1">
      <c r="A37" s="520" t="s">
        <v>74</v>
      </c>
      <c r="B37" s="627" t="str">
        <f t="shared" si="0"/>
        <v>★</v>
      </c>
      <c r="C37" s="628"/>
      <c r="D37" s="629"/>
      <c r="E37" s="199">
        <v>3.61</v>
      </c>
      <c r="F37" s="199">
        <v>3.07</v>
      </c>
      <c r="G37" s="104">
        <f t="shared" si="1"/>
        <v>-0.54</v>
      </c>
      <c r="H37" s="630"/>
      <c r="I37" s="631"/>
      <c r="J37" s="631"/>
      <c r="K37" s="631"/>
      <c r="L37" s="632"/>
      <c r="M37" s="294"/>
      <c r="N37" s="295"/>
      <c r="O37" s="82" t="s">
        <v>74</v>
      </c>
    </row>
    <row r="38" spans="1:16" ht="75.75" customHeight="1" thickBot="1">
      <c r="A38" s="520" t="s">
        <v>75</v>
      </c>
      <c r="B38" s="627" t="str">
        <f t="shared" si="0"/>
        <v>☆</v>
      </c>
      <c r="C38" s="628"/>
      <c r="D38" s="629"/>
      <c r="E38" s="200">
        <v>1.82</v>
      </c>
      <c r="F38" s="200">
        <v>2.2799999999999998</v>
      </c>
      <c r="G38" s="104">
        <f t="shared" si="1"/>
        <v>0.45999999999999974</v>
      </c>
      <c r="H38" s="633"/>
      <c r="I38" s="634"/>
      <c r="J38" s="634"/>
      <c r="K38" s="634"/>
      <c r="L38" s="635"/>
      <c r="M38" s="521"/>
      <c r="N38" s="522"/>
      <c r="O38" s="82" t="s">
        <v>75</v>
      </c>
    </row>
    <row r="39" spans="1:16" ht="76.8" customHeight="1" thickBot="1">
      <c r="A39" s="520" t="s">
        <v>76</v>
      </c>
      <c r="B39" s="627" t="str">
        <f t="shared" si="0"/>
        <v>☆</v>
      </c>
      <c r="C39" s="628"/>
      <c r="D39" s="629"/>
      <c r="E39" s="200">
        <v>2.2799999999999998</v>
      </c>
      <c r="F39" s="200">
        <v>2.62</v>
      </c>
      <c r="G39" s="104">
        <f t="shared" si="1"/>
        <v>0.3400000000000003</v>
      </c>
      <c r="H39" s="630"/>
      <c r="I39" s="631"/>
      <c r="J39" s="631"/>
      <c r="K39" s="631"/>
      <c r="L39" s="632"/>
      <c r="M39" s="526"/>
      <c r="N39" s="527"/>
      <c r="O39" s="82" t="s">
        <v>76</v>
      </c>
    </row>
    <row r="40" spans="1:16" ht="78.75" customHeight="1" thickBot="1">
      <c r="A40" s="520" t="s">
        <v>77</v>
      </c>
      <c r="B40" s="627" t="str">
        <f t="shared" si="0"/>
        <v>★</v>
      </c>
      <c r="C40" s="628"/>
      <c r="D40" s="629"/>
      <c r="E40" s="199">
        <v>3.26</v>
      </c>
      <c r="F40" s="199">
        <v>3</v>
      </c>
      <c r="G40" s="104">
        <f t="shared" si="1"/>
        <v>-0.25999999999999979</v>
      </c>
      <c r="H40" s="633"/>
      <c r="I40" s="634"/>
      <c r="J40" s="634"/>
      <c r="K40" s="634"/>
      <c r="L40" s="635"/>
      <c r="M40" s="521"/>
      <c r="N40" s="522"/>
      <c r="O40" s="82" t="s">
        <v>77</v>
      </c>
    </row>
    <row r="41" spans="1:16" ht="66" customHeight="1" thickBot="1">
      <c r="A41" s="520" t="s">
        <v>78</v>
      </c>
      <c r="B41" s="627" t="str">
        <f t="shared" si="0"/>
        <v>☆</v>
      </c>
      <c r="C41" s="628"/>
      <c r="D41" s="629"/>
      <c r="E41" s="200">
        <v>2.04</v>
      </c>
      <c r="F41" s="199">
        <v>3</v>
      </c>
      <c r="G41" s="104">
        <f t="shared" si="1"/>
        <v>0.96</v>
      </c>
      <c r="H41" s="633"/>
      <c r="I41" s="634"/>
      <c r="J41" s="634"/>
      <c r="K41" s="634"/>
      <c r="L41" s="635"/>
      <c r="M41" s="521"/>
      <c r="N41" s="522"/>
      <c r="O41" s="82" t="s">
        <v>78</v>
      </c>
    </row>
    <row r="42" spans="1:16" ht="77.25" customHeight="1" thickBot="1">
      <c r="A42" s="520" t="s">
        <v>79</v>
      </c>
      <c r="B42" s="627" t="str">
        <f t="shared" si="0"/>
        <v>☆</v>
      </c>
      <c r="C42" s="628"/>
      <c r="D42" s="629"/>
      <c r="E42" s="200">
        <v>2.21</v>
      </c>
      <c r="F42" s="200">
        <v>2.38</v>
      </c>
      <c r="G42" s="104">
        <f t="shared" si="1"/>
        <v>0.16999999999999993</v>
      </c>
      <c r="H42" s="649"/>
      <c r="I42" s="650"/>
      <c r="J42" s="650"/>
      <c r="K42" s="650"/>
      <c r="L42" s="651"/>
      <c r="M42" s="529"/>
      <c r="N42" s="522"/>
      <c r="O42" s="82" t="s">
        <v>79</v>
      </c>
      <c r="P42" s="81">
        <v>1</v>
      </c>
    </row>
    <row r="43" spans="1:16" ht="69.75" customHeight="1" thickBot="1">
      <c r="A43" s="520" t="s">
        <v>80</v>
      </c>
      <c r="B43" s="627" t="str">
        <f t="shared" si="0"/>
        <v>☆</v>
      </c>
      <c r="C43" s="628"/>
      <c r="D43" s="629"/>
      <c r="E43" s="200">
        <v>0.96</v>
      </c>
      <c r="F43" s="200">
        <v>1.28</v>
      </c>
      <c r="G43" s="104">
        <f t="shared" si="1"/>
        <v>0.32000000000000006</v>
      </c>
      <c r="H43" s="649"/>
      <c r="I43" s="650"/>
      <c r="J43" s="650"/>
      <c r="K43" s="650"/>
      <c r="L43" s="651"/>
      <c r="M43" s="521"/>
      <c r="N43" s="522"/>
      <c r="O43" s="82" t="s">
        <v>80</v>
      </c>
    </row>
    <row r="44" spans="1:16" ht="77.25" customHeight="1" thickBot="1">
      <c r="A44" s="289" t="s">
        <v>81</v>
      </c>
      <c r="B44" s="627" t="str">
        <f t="shared" si="0"/>
        <v>☆</v>
      </c>
      <c r="C44" s="628"/>
      <c r="D44" s="629"/>
      <c r="E44" s="200">
        <v>2.09</v>
      </c>
      <c r="F44" s="200">
        <v>2.5499999999999998</v>
      </c>
      <c r="G44" s="104">
        <f t="shared" si="1"/>
        <v>0.45999999999999996</v>
      </c>
      <c r="H44" s="649"/>
      <c r="I44" s="650"/>
      <c r="J44" s="650"/>
      <c r="K44" s="650"/>
      <c r="L44" s="651"/>
      <c r="M44" s="255"/>
      <c r="N44" s="522"/>
      <c r="O44" s="82" t="s">
        <v>81</v>
      </c>
    </row>
    <row r="45" spans="1:16" ht="81.75" customHeight="1" thickBot="1">
      <c r="A45" s="520" t="s">
        <v>82</v>
      </c>
      <c r="B45" s="627" t="str">
        <f t="shared" si="0"/>
        <v>★</v>
      </c>
      <c r="C45" s="628"/>
      <c r="D45" s="629"/>
      <c r="E45" s="200">
        <v>1.59</v>
      </c>
      <c r="F45" s="200">
        <v>1.52</v>
      </c>
      <c r="G45" s="104">
        <f t="shared" si="1"/>
        <v>-7.0000000000000062E-2</v>
      </c>
      <c r="H45" s="652"/>
      <c r="I45" s="650"/>
      <c r="J45" s="650"/>
      <c r="K45" s="650"/>
      <c r="L45" s="651"/>
      <c r="M45" s="294"/>
      <c r="N45" s="530"/>
      <c r="O45" s="82" t="s">
        <v>82</v>
      </c>
    </row>
    <row r="46" spans="1:16" ht="72.75" customHeight="1" thickBot="1">
      <c r="A46" s="520" t="s">
        <v>83</v>
      </c>
      <c r="B46" s="627" t="str">
        <f t="shared" si="0"/>
        <v>☆</v>
      </c>
      <c r="C46" s="628"/>
      <c r="D46" s="629"/>
      <c r="E46" s="200">
        <v>1.75</v>
      </c>
      <c r="F46" s="200">
        <v>2.2400000000000002</v>
      </c>
      <c r="G46" s="104">
        <f t="shared" si="1"/>
        <v>0.49000000000000021</v>
      </c>
      <c r="H46" s="652"/>
      <c r="I46" s="656"/>
      <c r="J46" s="656"/>
      <c r="K46" s="656"/>
      <c r="L46" s="657"/>
      <c r="M46" s="294"/>
      <c r="N46" s="295"/>
      <c r="O46" s="82" t="s">
        <v>83</v>
      </c>
    </row>
    <row r="47" spans="1:16" ht="81.75" customHeight="1" thickBot="1">
      <c r="A47" s="520" t="s">
        <v>84</v>
      </c>
      <c r="B47" s="627" t="str">
        <f t="shared" si="0"/>
        <v>★</v>
      </c>
      <c r="C47" s="628"/>
      <c r="D47" s="629"/>
      <c r="E47" s="200">
        <v>1.83</v>
      </c>
      <c r="F47" s="200">
        <v>1.44</v>
      </c>
      <c r="G47" s="104">
        <f t="shared" si="1"/>
        <v>-0.39000000000000012</v>
      </c>
      <c r="H47" s="652" t="s">
        <v>303</v>
      </c>
      <c r="I47" s="656"/>
      <c r="J47" s="656"/>
      <c r="K47" s="656"/>
      <c r="L47" s="657"/>
      <c r="M47" s="584" t="s">
        <v>304</v>
      </c>
      <c r="N47" s="295">
        <v>44504</v>
      </c>
      <c r="O47" s="82" t="s">
        <v>84</v>
      </c>
    </row>
    <row r="48" spans="1:16" ht="78.75" customHeight="1" thickBot="1">
      <c r="A48" s="520" t="s">
        <v>85</v>
      </c>
      <c r="B48" s="627" t="str">
        <f t="shared" si="0"/>
        <v>☆</v>
      </c>
      <c r="C48" s="628"/>
      <c r="D48" s="629"/>
      <c r="E48" s="200">
        <v>1.92</v>
      </c>
      <c r="F48" s="200">
        <v>1.93</v>
      </c>
      <c r="G48" s="104">
        <f t="shared" si="1"/>
        <v>1.0000000000000009E-2</v>
      </c>
      <c r="H48" s="652"/>
      <c r="I48" s="656"/>
      <c r="J48" s="656"/>
      <c r="K48" s="656"/>
      <c r="L48" s="657"/>
      <c r="M48" s="294"/>
      <c r="N48" s="295"/>
      <c r="O48" s="82" t="s">
        <v>85</v>
      </c>
    </row>
    <row r="49" spans="1:15" ht="74.25" customHeight="1" thickBot="1">
      <c r="A49" s="520" t="s">
        <v>86</v>
      </c>
      <c r="B49" s="627" t="str">
        <f t="shared" si="0"/>
        <v>☆</v>
      </c>
      <c r="C49" s="628"/>
      <c r="D49" s="629"/>
      <c r="E49" s="199">
        <v>3</v>
      </c>
      <c r="F49" s="199">
        <v>3.3</v>
      </c>
      <c r="G49" s="104">
        <f t="shared" si="1"/>
        <v>0.29999999999999982</v>
      </c>
      <c r="H49" s="653" t="s">
        <v>392</v>
      </c>
      <c r="I49" s="654"/>
      <c r="J49" s="654"/>
      <c r="K49" s="654"/>
      <c r="L49" s="655"/>
      <c r="M49" s="594" t="s">
        <v>302</v>
      </c>
      <c r="N49" s="595">
        <v>44508</v>
      </c>
      <c r="O49" s="82" t="s">
        <v>86</v>
      </c>
    </row>
    <row r="50" spans="1:15" ht="84" customHeight="1" thickBot="1">
      <c r="A50" s="520" t="s">
        <v>87</v>
      </c>
      <c r="B50" s="627" t="str">
        <f t="shared" si="0"/>
        <v>☆</v>
      </c>
      <c r="C50" s="628"/>
      <c r="D50" s="629"/>
      <c r="E50" s="199">
        <v>3.56</v>
      </c>
      <c r="F50" s="199">
        <v>3.97</v>
      </c>
      <c r="G50" s="104">
        <f t="shared" si="1"/>
        <v>0.41000000000000014</v>
      </c>
      <c r="H50" s="652"/>
      <c r="I50" s="656"/>
      <c r="J50" s="656"/>
      <c r="K50" s="656"/>
      <c r="L50" s="657"/>
      <c r="M50" s="294"/>
      <c r="N50" s="295"/>
      <c r="O50" s="82" t="s">
        <v>87</v>
      </c>
    </row>
    <row r="51" spans="1:15" ht="73.5" customHeight="1" thickBot="1">
      <c r="A51" s="520" t="s">
        <v>88</v>
      </c>
      <c r="B51" s="627" t="str">
        <f t="shared" si="0"/>
        <v>☆</v>
      </c>
      <c r="C51" s="628"/>
      <c r="D51" s="629"/>
      <c r="E51" s="200">
        <v>2.35</v>
      </c>
      <c r="F51" s="200">
        <v>2.4700000000000002</v>
      </c>
      <c r="G51" s="104">
        <f t="shared" si="1"/>
        <v>0.12000000000000011</v>
      </c>
      <c r="H51" s="649"/>
      <c r="I51" s="650"/>
      <c r="J51" s="650"/>
      <c r="K51" s="650"/>
      <c r="L51" s="651"/>
      <c r="M51" s="521"/>
      <c r="N51" s="522"/>
      <c r="O51" s="82" t="s">
        <v>88</v>
      </c>
    </row>
    <row r="52" spans="1:15" ht="91.8" customHeight="1" thickBot="1">
      <c r="A52" s="520" t="s">
        <v>89</v>
      </c>
      <c r="B52" s="627" t="str">
        <f t="shared" si="0"/>
        <v>☆</v>
      </c>
      <c r="C52" s="628"/>
      <c r="D52" s="629"/>
      <c r="E52" s="200">
        <v>2.63</v>
      </c>
      <c r="F52" s="200">
        <v>2.77</v>
      </c>
      <c r="G52" s="104">
        <f t="shared" si="1"/>
        <v>0.14000000000000012</v>
      </c>
      <c r="H52" s="652" t="s">
        <v>305</v>
      </c>
      <c r="I52" s="656"/>
      <c r="J52" s="656"/>
      <c r="K52" s="656"/>
      <c r="L52" s="657"/>
      <c r="M52" s="294" t="s">
        <v>306</v>
      </c>
      <c r="N52" s="295">
        <v>44506</v>
      </c>
      <c r="O52" s="82" t="s">
        <v>89</v>
      </c>
    </row>
    <row r="53" spans="1:15" ht="77.25" customHeight="1" thickBot="1">
      <c r="A53" s="520" t="s">
        <v>90</v>
      </c>
      <c r="B53" s="627" t="str">
        <f t="shared" si="0"/>
        <v>☆</v>
      </c>
      <c r="C53" s="628"/>
      <c r="D53" s="629"/>
      <c r="E53" s="199">
        <v>4.63</v>
      </c>
      <c r="F53" s="199">
        <v>5.21</v>
      </c>
      <c r="G53" s="104">
        <f t="shared" si="1"/>
        <v>0.58000000000000007</v>
      </c>
      <c r="H53" s="652"/>
      <c r="I53" s="656"/>
      <c r="J53" s="656"/>
      <c r="K53" s="656"/>
      <c r="L53" s="657"/>
      <c r="M53" s="294"/>
      <c r="N53" s="295"/>
      <c r="O53" s="82" t="s">
        <v>90</v>
      </c>
    </row>
    <row r="54" spans="1:15" ht="63.75" customHeight="1" thickBot="1">
      <c r="A54" s="520" t="s">
        <v>91</v>
      </c>
      <c r="B54" s="627" t="str">
        <f t="shared" si="0"/>
        <v>★</v>
      </c>
      <c r="C54" s="628"/>
      <c r="D54" s="629"/>
      <c r="E54" s="199">
        <v>5.04</v>
      </c>
      <c r="F54" s="199">
        <v>3.96</v>
      </c>
      <c r="G54" s="104">
        <f t="shared" si="1"/>
        <v>-1.08</v>
      </c>
      <c r="H54" s="649"/>
      <c r="I54" s="650"/>
      <c r="J54" s="650"/>
      <c r="K54" s="650"/>
      <c r="L54" s="651"/>
      <c r="M54" s="521"/>
      <c r="N54" s="522"/>
      <c r="O54" s="82" t="s">
        <v>91</v>
      </c>
    </row>
    <row r="55" spans="1:15" ht="92.4" customHeight="1" thickBot="1">
      <c r="A55" s="520" t="s">
        <v>92</v>
      </c>
      <c r="B55" s="627" t="str">
        <f t="shared" si="0"/>
        <v>★</v>
      </c>
      <c r="C55" s="628"/>
      <c r="D55" s="629"/>
      <c r="E55" s="200">
        <v>2.78</v>
      </c>
      <c r="F55" s="200">
        <v>2.2400000000000002</v>
      </c>
      <c r="G55" s="104">
        <f t="shared" si="1"/>
        <v>-0.53999999999999959</v>
      </c>
      <c r="H55" s="652"/>
      <c r="I55" s="656"/>
      <c r="J55" s="656"/>
      <c r="K55" s="656"/>
      <c r="L55" s="657"/>
      <c r="M55" s="294"/>
      <c r="N55" s="295"/>
      <c r="O55" s="82" t="s">
        <v>92</v>
      </c>
    </row>
    <row r="56" spans="1:15" ht="80.25" customHeight="1" thickBot="1">
      <c r="A56" s="520" t="s">
        <v>93</v>
      </c>
      <c r="B56" s="627" t="str">
        <f t="shared" si="0"/>
        <v>☆</v>
      </c>
      <c r="C56" s="628"/>
      <c r="D56" s="629"/>
      <c r="E56" s="200">
        <v>2.79</v>
      </c>
      <c r="F56" s="200">
        <v>2.85</v>
      </c>
      <c r="G56" s="104">
        <f t="shared" si="1"/>
        <v>6.0000000000000053E-2</v>
      </c>
      <c r="H56" s="652"/>
      <c r="I56" s="656"/>
      <c r="J56" s="656"/>
      <c r="K56" s="656"/>
      <c r="L56" s="657"/>
      <c r="M56" s="294"/>
      <c r="N56" s="295"/>
      <c r="O56" s="82" t="s">
        <v>93</v>
      </c>
    </row>
    <row r="57" spans="1:15" ht="63.75" customHeight="1" thickBot="1">
      <c r="A57" s="520" t="s">
        <v>94</v>
      </c>
      <c r="B57" s="627" t="str">
        <f t="shared" si="0"/>
        <v>☆</v>
      </c>
      <c r="C57" s="628"/>
      <c r="D57" s="629"/>
      <c r="E57" s="199">
        <v>3.09</v>
      </c>
      <c r="F57" s="199">
        <v>3.17</v>
      </c>
      <c r="G57" s="104">
        <f t="shared" si="1"/>
        <v>8.0000000000000071E-2</v>
      </c>
      <c r="H57" s="649"/>
      <c r="I57" s="650"/>
      <c r="J57" s="650"/>
      <c r="K57" s="650"/>
      <c r="L57" s="651"/>
      <c r="M57" s="521"/>
      <c r="N57" s="522"/>
      <c r="O57" s="82" t="s">
        <v>94</v>
      </c>
    </row>
    <row r="58" spans="1:15" ht="69.75" customHeight="1" thickBot="1">
      <c r="A58" s="520" t="s">
        <v>95</v>
      </c>
      <c r="B58" s="627" t="str">
        <f t="shared" si="0"/>
        <v>★</v>
      </c>
      <c r="C58" s="628"/>
      <c r="D58" s="629"/>
      <c r="E58" s="199">
        <v>4.13</v>
      </c>
      <c r="F58" s="199">
        <v>3.57</v>
      </c>
      <c r="G58" s="104">
        <f t="shared" si="1"/>
        <v>-0.56000000000000005</v>
      </c>
      <c r="H58" s="652"/>
      <c r="I58" s="656"/>
      <c r="J58" s="656"/>
      <c r="K58" s="656"/>
      <c r="L58" s="657"/>
      <c r="M58" s="294"/>
      <c r="N58" s="295"/>
      <c r="O58" s="82" t="s">
        <v>95</v>
      </c>
    </row>
    <row r="59" spans="1:15" ht="68.25" customHeight="1" thickBot="1">
      <c r="A59" s="520" t="s">
        <v>96</v>
      </c>
      <c r="B59" s="627" t="str">
        <f t="shared" si="0"/>
        <v>☆</v>
      </c>
      <c r="C59" s="628"/>
      <c r="D59" s="629"/>
      <c r="E59" s="200">
        <v>2.71</v>
      </c>
      <c r="F59" s="199">
        <v>3.21</v>
      </c>
      <c r="G59" s="104">
        <f t="shared" si="1"/>
        <v>0.5</v>
      </c>
      <c r="H59" s="649"/>
      <c r="I59" s="650"/>
      <c r="J59" s="650"/>
      <c r="K59" s="650"/>
      <c r="L59" s="651"/>
      <c r="M59" s="521"/>
      <c r="N59" s="522"/>
      <c r="O59" s="82" t="s">
        <v>96</v>
      </c>
    </row>
    <row r="60" spans="1:15" ht="91.8" customHeight="1" thickBot="1">
      <c r="A60" s="520" t="s">
        <v>97</v>
      </c>
      <c r="B60" s="627" t="str">
        <f t="shared" si="0"/>
        <v>☆</v>
      </c>
      <c r="C60" s="628"/>
      <c r="D60" s="629"/>
      <c r="E60" s="199">
        <v>4.38</v>
      </c>
      <c r="F60" s="199">
        <v>4.43</v>
      </c>
      <c r="G60" s="104">
        <f t="shared" si="1"/>
        <v>4.9999999999999822E-2</v>
      </c>
      <c r="H60" s="652"/>
      <c r="I60" s="656"/>
      <c r="J60" s="656"/>
      <c r="K60" s="656"/>
      <c r="L60" s="657"/>
      <c r="M60" s="294"/>
      <c r="N60" s="295"/>
      <c r="O60" s="82" t="s">
        <v>97</v>
      </c>
    </row>
    <row r="61" spans="1:15" ht="81" customHeight="1" thickBot="1">
      <c r="A61" s="520" t="s">
        <v>98</v>
      </c>
      <c r="B61" s="627" t="str">
        <f t="shared" si="0"/>
        <v>☆</v>
      </c>
      <c r="C61" s="628"/>
      <c r="D61" s="629"/>
      <c r="E61" s="200">
        <v>1.25</v>
      </c>
      <c r="F61" s="200">
        <v>1.57</v>
      </c>
      <c r="G61" s="104">
        <f t="shared" si="1"/>
        <v>0.32000000000000006</v>
      </c>
      <c r="H61" s="649"/>
      <c r="I61" s="650"/>
      <c r="J61" s="650"/>
      <c r="K61" s="650"/>
      <c r="L61" s="651"/>
      <c r="M61" s="521"/>
      <c r="N61" s="522"/>
      <c r="O61" s="82" t="s">
        <v>98</v>
      </c>
    </row>
    <row r="62" spans="1:15" ht="75.599999999999994" customHeight="1" thickBot="1">
      <c r="A62" s="520" t="s">
        <v>99</v>
      </c>
      <c r="B62" s="627" t="str">
        <f t="shared" si="0"/>
        <v>☆</v>
      </c>
      <c r="C62" s="628"/>
      <c r="D62" s="629"/>
      <c r="E62" s="199">
        <v>4.79</v>
      </c>
      <c r="F62" s="199">
        <v>5.17</v>
      </c>
      <c r="G62" s="104">
        <f t="shared" si="1"/>
        <v>0.37999999999999989</v>
      </c>
      <c r="H62" s="658"/>
      <c r="I62" s="659"/>
      <c r="J62" s="659"/>
      <c r="K62" s="659"/>
      <c r="L62" s="660"/>
      <c r="M62" s="294"/>
      <c r="N62" s="295"/>
      <c r="O62" s="82" t="s">
        <v>99</v>
      </c>
    </row>
    <row r="63" spans="1:15" ht="87" customHeight="1" thickBot="1">
      <c r="A63" s="520" t="s">
        <v>100</v>
      </c>
      <c r="B63" s="627" t="str">
        <f t="shared" si="0"/>
        <v>☆</v>
      </c>
      <c r="C63" s="628"/>
      <c r="D63" s="629"/>
      <c r="E63" s="200">
        <v>2.7</v>
      </c>
      <c r="F63" s="200">
        <v>2.87</v>
      </c>
      <c r="G63" s="104">
        <f t="shared" si="1"/>
        <v>0.16999999999999993</v>
      </c>
      <c r="H63" s="649"/>
      <c r="I63" s="650"/>
      <c r="J63" s="650"/>
      <c r="K63" s="650"/>
      <c r="L63" s="651"/>
      <c r="M63" s="521"/>
      <c r="N63" s="522"/>
      <c r="O63" s="82" t="s">
        <v>100</v>
      </c>
    </row>
    <row r="64" spans="1:15" ht="69" customHeight="1" thickBot="1">
      <c r="A64" s="520" t="s">
        <v>101</v>
      </c>
      <c r="B64" s="627" t="str">
        <f t="shared" si="0"/>
        <v>☆</v>
      </c>
      <c r="C64" s="628"/>
      <c r="D64" s="629"/>
      <c r="E64" s="200">
        <v>2.84</v>
      </c>
      <c r="F64" s="199">
        <v>3.2</v>
      </c>
      <c r="G64" s="104">
        <f t="shared" si="1"/>
        <v>0.36000000000000032</v>
      </c>
      <c r="H64" s="658"/>
      <c r="I64" s="659"/>
      <c r="J64" s="659"/>
      <c r="K64" s="659"/>
      <c r="L64" s="660"/>
      <c r="M64" s="521"/>
      <c r="N64" s="522"/>
      <c r="O64" s="82" t="s">
        <v>101</v>
      </c>
    </row>
    <row r="65" spans="1:16" ht="80.25" customHeight="1" thickBot="1">
      <c r="A65" s="520" t="s">
        <v>102</v>
      </c>
      <c r="B65" s="627" t="str">
        <f t="shared" si="0"/>
        <v>☆</v>
      </c>
      <c r="C65" s="628"/>
      <c r="D65" s="629"/>
      <c r="E65" s="199">
        <v>5.0199999999999996</v>
      </c>
      <c r="F65" s="199">
        <v>5.84</v>
      </c>
      <c r="G65" s="104">
        <f t="shared" si="1"/>
        <v>0.82000000000000028</v>
      </c>
      <c r="H65" s="652"/>
      <c r="I65" s="656"/>
      <c r="J65" s="656"/>
      <c r="K65" s="656"/>
      <c r="L65" s="657"/>
      <c r="M65" s="262"/>
      <c r="N65" s="295"/>
      <c r="O65" s="82" t="s">
        <v>102</v>
      </c>
    </row>
    <row r="66" spans="1:16" ht="88.5" customHeight="1" thickBot="1">
      <c r="A66" s="520" t="s">
        <v>103</v>
      </c>
      <c r="B66" s="627" t="str">
        <f t="shared" si="0"/>
        <v>★</v>
      </c>
      <c r="C66" s="628"/>
      <c r="D66" s="629"/>
      <c r="E66" s="199">
        <v>5.08</v>
      </c>
      <c r="F66" s="199">
        <v>4.6900000000000004</v>
      </c>
      <c r="G66" s="104">
        <f t="shared" si="1"/>
        <v>-0.38999999999999968</v>
      </c>
      <c r="H66" s="649"/>
      <c r="I66" s="650"/>
      <c r="J66" s="650"/>
      <c r="K66" s="650"/>
      <c r="L66" s="651"/>
      <c r="M66" s="521"/>
      <c r="N66" s="522"/>
      <c r="O66" s="82" t="s">
        <v>103</v>
      </c>
    </row>
    <row r="67" spans="1:16" ht="78.75" customHeight="1" thickBot="1">
      <c r="A67" s="520" t="s">
        <v>104</v>
      </c>
      <c r="B67" s="627" t="str">
        <f t="shared" si="0"/>
        <v>★</v>
      </c>
      <c r="C67" s="628"/>
      <c r="D67" s="629"/>
      <c r="E67" s="199">
        <v>4.3600000000000003</v>
      </c>
      <c r="F67" s="199">
        <v>3.89</v>
      </c>
      <c r="G67" s="104">
        <f t="shared" si="1"/>
        <v>-0.4700000000000002</v>
      </c>
      <c r="H67" s="652"/>
      <c r="I67" s="656"/>
      <c r="J67" s="656"/>
      <c r="K67" s="656"/>
      <c r="L67" s="657"/>
      <c r="M67" s="294"/>
      <c r="N67" s="295"/>
      <c r="O67" s="82" t="s">
        <v>104</v>
      </c>
    </row>
    <row r="68" spans="1:16" ht="63" customHeight="1" thickBot="1">
      <c r="A68" s="528" t="s">
        <v>105</v>
      </c>
      <c r="B68" s="627" t="str">
        <f t="shared" si="0"/>
        <v>★</v>
      </c>
      <c r="C68" s="628"/>
      <c r="D68" s="629"/>
      <c r="E68" s="199">
        <v>4.07</v>
      </c>
      <c r="F68" s="199">
        <v>3.09</v>
      </c>
      <c r="G68" s="104">
        <f t="shared" si="1"/>
        <v>-0.98000000000000043</v>
      </c>
      <c r="H68" s="649"/>
      <c r="I68" s="650"/>
      <c r="J68" s="650"/>
      <c r="K68" s="650"/>
      <c r="L68" s="651"/>
      <c r="M68" s="521"/>
      <c r="N68" s="522"/>
      <c r="O68" s="82" t="s">
        <v>105</v>
      </c>
    </row>
    <row r="69" spans="1:16" ht="72.75" customHeight="1" thickBot="1">
      <c r="A69" s="523" t="s">
        <v>106</v>
      </c>
      <c r="B69" s="627" t="str">
        <f t="shared" si="0"/>
        <v>★</v>
      </c>
      <c r="C69" s="628"/>
      <c r="D69" s="629"/>
      <c r="E69" s="331">
        <v>1.06</v>
      </c>
      <c r="F69" s="331">
        <v>0.97</v>
      </c>
      <c r="G69" s="104">
        <f t="shared" si="1"/>
        <v>-9.000000000000008E-2</v>
      </c>
      <c r="H69" s="649"/>
      <c r="I69" s="650"/>
      <c r="J69" s="650"/>
      <c r="K69" s="650"/>
      <c r="L69" s="651"/>
      <c r="M69" s="521"/>
      <c r="N69" s="522"/>
      <c r="O69" s="82" t="s">
        <v>106</v>
      </c>
    </row>
    <row r="70" spans="1:16" ht="58.5" customHeight="1" thickBot="1">
      <c r="A70" s="531" t="s">
        <v>107</v>
      </c>
      <c r="B70" s="627" t="str">
        <f t="shared" si="0"/>
        <v>☆</v>
      </c>
      <c r="C70" s="628"/>
      <c r="D70" s="629"/>
      <c r="E70" s="532">
        <v>2.61</v>
      </c>
      <c r="F70" s="532">
        <v>2.67</v>
      </c>
      <c r="G70" s="290">
        <f t="shared" si="1"/>
        <v>6.0000000000000053E-2</v>
      </c>
      <c r="H70" s="691"/>
      <c r="I70" s="691"/>
      <c r="J70" s="691"/>
      <c r="K70" s="691"/>
      <c r="L70" s="692"/>
      <c r="M70" s="533"/>
      <c r="N70" s="534"/>
    </row>
    <row r="71" spans="1:16" ht="42.75" customHeight="1" thickBot="1">
      <c r="A71" s="535"/>
      <c r="B71" s="535"/>
      <c r="C71" s="535"/>
      <c r="D71" s="535"/>
      <c r="E71" s="693"/>
      <c r="F71" s="693"/>
      <c r="G71" s="693"/>
      <c r="H71" s="693"/>
      <c r="I71" s="693"/>
      <c r="J71" s="693"/>
      <c r="K71" s="693"/>
      <c r="L71" s="693"/>
      <c r="M71" s="82">
        <f>COUNTIF(E23:E69,"&gt;=10")</f>
        <v>0</v>
      </c>
      <c r="N71" s="82">
        <f>COUNTIF(F23:F69,"&gt;=10")</f>
        <v>0</v>
      </c>
      <c r="O71" s="82" t="s">
        <v>30</v>
      </c>
    </row>
    <row r="72" spans="1:16" ht="36.75" customHeight="1" thickBot="1">
      <c r="A72" s="105" t="s">
        <v>22</v>
      </c>
      <c r="B72" s="106"/>
      <c r="C72" s="178"/>
      <c r="D72" s="178"/>
      <c r="E72" s="694" t="s">
        <v>307</v>
      </c>
      <c r="F72" s="694"/>
      <c r="G72" s="694"/>
      <c r="H72" s="695" t="s">
        <v>210</v>
      </c>
      <c r="I72" s="696"/>
      <c r="J72" s="106"/>
      <c r="K72" s="107"/>
      <c r="L72" s="107"/>
      <c r="M72" s="108"/>
      <c r="N72" s="109"/>
    </row>
    <row r="73" spans="1:16" ht="36.75" customHeight="1" thickBot="1">
      <c r="A73" s="110"/>
      <c r="B73" s="536"/>
      <c r="C73" s="697" t="s">
        <v>108</v>
      </c>
      <c r="D73" s="698"/>
      <c r="E73" s="698"/>
      <c r="F73" s="699"/>
      <c r="G73" s="111">
        <f>+F70</f>
        <v>2.67</v>
      </c>
      <c r="H73" s="112" t="s">
        <v>109</v>
      </c>
      <c r="I73" s="700">
        <f>+G70</f>
        <v>6.0000000000000053E-2</v>
      </c>
      <c r="J73" s="701"/>
      <c r="K73" s="537"/>
      <c r="L73" s="537"/>
      <c r="M73" s="538"/>
      <c r="N73" s="113"/>
    </row>
    <row r="74" spans="1:16" ht="36.75" customHeight="1" thickBot="1">
      <c r="A74" s="110"/>
      <c r="B74" s="536"/>
      <c r="C74" s="661" t="s">
        <v>110</v>
      </c>
      <c r="D74" s="662"/>
      <c r="E74" s="662"/>
      <c r="F74" s="663"/>
      <c r="G74" s="114">
        <f>+F35</f>
        <v>2.89</v>
      </c>
      <c r="H74" s="115" t="s">
        <v>109</v>
      </c>
      <c r="I74" s="664">
        <f>+G35</f>
        <v>-0.2799999999999998</v>
      </c>
      <c r="J74" s="665"/>
      <c r="K74" s="537"/>
      <c r="L74" s="537"/>
      <c r="M74" s="538"/>
      <c r="N74" s="113"/>
    </row>
    <row r="75" spans="1:16" ht="36.75" customHeight="1" thickBot="1">
      <c r="A75" s="110"/>
      <c r="B75" s="536"/>
      <c r="C75" s="666" t="s">
        <v>111</v>
      </c>
      <c r="D75" s="667"/>
      <c r="E75" s="667"/>
      <c r="F75" s="116" t="str">
        <f>VLOOKUP(G75,F:P,10,0)</f>
        <v>熊本県</v>
      </c>
      <c r="G75" s="117">
        <f>MAX(F23:F70)</f>
        <v>5.84</v>
      </c>
      <c r="H75" s="668" t="s">
        <v>112</v>
      </c>
      <c r="I75" s="669"/>
      <c r="J75" s="669"/>
      <c r="K75" s="118">
        <f>+N71</f>
        <v>0</v>
      </c>
      <c r="L75" s="119" t="s">
        <v>113</v>
      </c>
      <c r="M75" s="120">
        <f>N71-M71</f>
        <v>0</v>
      </c>
      <c r="N75" s="113"/>
    </row>
    <row r="76" spans="1:16" ht="36.75" customHeight="1" thickBot="1">
      <c r="A76" s="121"/>
      <c r="B76" s="122"/>
      <c r="C76" s="122"/>
      <c r="D76" s="122"/>
      <c r="E76" s="122"/>
      <c r="F76" s="122"/>
      <c r="G76" s="122"/>
      <c r="H76" s="122"/>
      <c r="I76" s="122"/>
      <c r="J76" s="122"/>
      <c r="K76" s="123"/>
      <c r="L76" s="123"/>
      <c r="M76" s="124"/>
      <c r="N76" s="125"/>
    </row>
    <row r="77" spans="1:16" ht="30.75" customHeight="1">
      <c r="A77" s="160"/>
      <c r="B77" s="160"/>
      <c r="C77" s="160"/>
      <c r="D77" s="160"/>
      <c r="E77" s="160"/>
      <c r="F77" s="160"/>
      <c r="G77" s="160"/>
      <c r="H77" s="160"/>
      <c r="I77" s="160"/>
      <c r="J77" s="160"/>
      <c r="K77" s="539"/>
      <c r="L77" s="539"/>
      <c r="M77" s="540"/>
      <c r="N77" s="541"/>
    </row>
    <row r="78" spans="1:16" ht="30.75" customHeight="1" thickBot="1">
      <c r="A78" s="542"/>
      <c r="B78" s="542"/>
      <c r="C78" s="542"/>
      <c r="D78" s="542"/>
      <c r="E78" s="542"/>
      <c r="F78" s="542"/>
      <c r="G78" s="542"/>
      <c r="H78" s="542"/>
      <c r="I78" s="542"/>
      <c r="J78" s="542"/>
      <c r="K78" s="543"/>
      <c r="L78" s="543"/>
      <c r="M78" s="544"/>
      <c r="N78" s="542"/>
    </row>
    <row r="79" spans="1:16" ht="24.75" customHeight="1" thickTop="1">
      <c r="A79" s="670">
        <v>1</v>
      </c>
      <c r="B79" s="673" t="s">
        <v>282</v>
      </c>
      <c r="C79" s="674"/>
      <c r="D79" s="674"/>
      <c r="E79" s="674"/>
      <c r="F79" s="675"/>
      <c r="G79" s="682" t="s">
        <v>253</v>
      </c>
      <c r="H79" s="683"/>
      <c r="I79" s="683"/>
      <c r="J79" s="683"/>
      <c r="K79" s="683"/>
      <c r="L79" s="683"/>
      <c r="M79" s="683"/>
      <c r="N79" s="684"/>
    </row>
    <row r="80" spans="1:16" ht="24.75" customHeight="1">
      <c r="A80" s="671"/>
      <c r="B80" s="676"/>
      <c r="C80" s="677"/>
      <c r="D80" s="677"/>
      <c r="E80" s="677"/>
      <c r="F80" s="678"/>
      <c r="G80" s="685"/>
      <c r="H80" s="686"/>
      <c r="I80" s="686"/>
      <c r="J80" s="686"/>
      <c r="K80" s="686"/>
      <c r="L80" s="686"/>
      <c r="M80" s="686"/>
      <c r="N80" s="687"/>
      <c r="O80" s="545" t="s">
        <v>30</v>
      </c>
      <c r="P80" s="545"/>
    </row>
    <row r="81" spans="1:16" ht="24.75" customHeight="1">
      <c r="A81" s="671"/>
      <c r="B81" s="676"/>
      <c r="C81" s="677"/>
      <c r="D81" s="677"/>
      <c r="E81" s="677"/>
      <c r="F81" s="678"/>
      <c r="G81" s="685"/>
      <c r="H81" s="686"/>
      <c r="I81" s="686"/>
      <c r="J81" s="686"/>
      <c r="K81" s="686"/>
      <c r="L81" s="686"/>
      <c r="M81" s="686"/>
      <c r="N81" s="687"/>
      <c r="O81" s="545" t="s">
        <v>22</v>
      </c>
      <c r="P81" s="545" t="s">
        <v>114</v>
      </c>
    </row>
    <row r="82" spans="1:16" ht="24.75" customHeight="1">
      <c r="A82" s="671"/>
      <c r="B82" s="676"/>
      <c r="C82" s="677"/>
      <c r="D82" s="677"/>
      <c r="E82" s="677"/>
      <c r="F82" s="678"/>
      <c r="G82" s="685"/>
      <c r="H82" s="686"/>
      <c r="I82" s="686"/>
      <c r="J82" s="686"/>
      <c r="K82" s="686"/>
      <c r="L82" s="686"/>
      <c r="M82" s="686"/>
      <c r="N82" s="687"/>
      <c r="O82" s="546"/>
      <c r="P82" s="545"/>
    </row>
    <row r="83" spans="1:16" ht="24.75" customHeight="1" thickBot="1">
      <c r="A83" s="672"/>
      <c r="B83" s="679"/>
      <c r="C83" s="680"/>
      <c r="D83" s="680"/>
      <c r="E83" s="680"/>
      <c r="F83" s="681"/>
      <c r="G83" s="688"/>
      <c r="H83" s="689"/>
      <c r="I83" s="689"/>
      <c r="J83" s="689"/>
      <c r="K83" s="689"/>
      <c r="L83" s="689"/>
      <c r="M83" s="689"/>
      <c r="N83" s="69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H65:L65"/>
    <mergeCell ref="B66:D66"/>
    <mergeCell ref="H66:L66"/>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H57:L57"/>
    <mergeCell ref="B52:D52"/>
    <mergeCell ref="H52:L52"/>
    <mergeCell ref="B53:D53"/>
    <mergeCell ref="H53:L53"/>
    <mergeCell ref="B54:D54"/>
    <mergeCell ref="H54:L54"/>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4:D34"/>
    <mergeCell ref="H34:L34"/>
    <mergeCell ref="B35:D35"/>
    <mergeCell ref="H35:L35"/>
    <mergeCell ref="B36:D36"/>
    <mergeCell ref="H36:L36"/>
    <mergeCell ref="B31:D31"/>
    <mergeCell ref="H31:L31"/>
    <mergeCell ref="B32:D32"/>
    <mergeCell ref="H32:L32"/>
    <mergeCell ref="B33:D33"/>
    <mergeCell ref="H33:L33"/>
    <mergeCell ref="B28:D28"/>
    <mergeCell ref="H28:L28"/>
    <mergeCell ref="B29:D29"/>
    <mergeCell ref="H29:L29"/>
    <mergeCell ref="B30:D30"/>
    <mergeCell ref="H30:L30"/>
    <mergeCell ref="B26:D26"/>
    <mergeCell ref="H26:L26"/>
    <mergeCell ref="B27:D27"/>
    <mergeCell ref="H27:L27"/>
    <mergeCell ref="H21:L21"/>
    <mergeCell ref="B22:D22"/>
    <mergeCell ref="H22:L22"/>
    <mergeCell ref="B23:D23"/>
    <mergeCell ref="H23:L23"/>
    <mergeCell ref="B24:D24"/>
    <mergeCell ref="H24:L24"/>
    <mergeCell ref="A17:C17"/>
    <mergeCell ref="F17:G17"/>
    <mergeCell ref="A18:C18"/>
    <mergeCell ref="F18:G18"/>
    <mergeCell ref="A19:G19"/>
    <mergeCell ref="B21:C21"/>
    <mergeCell ref="E21:F21"/>
    <mergeCell ref="B25:D25"/>
    <mergeCell ref="H25:L25"/>
  </mergeCells>
  <phoneticPr fontId="109"/>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106"/>
  <sheetViews>
    <sheetView zoomScale="75" zoomScaleNormal="75" workbookViewId="0">
      <selection activeCell="P4" sqref="P4"/>
    </sheetView>
  </sheetViews>
  <sheetFormatPr defaultColWidth="8.88671875" defaultRowHeight="14.4"/>
  <cols>
    <col min="1" max="1" width="12.77734375" style="154" customWidth="1"/>
    <col min="2" max="2" width="25" style="208" customWidth="1"/>
    <col min="3" max="3" width="9.109375" style="208" customWidth="1"/>
    <col min="4" max="4" width="23" style="208" customWidth="1"/>
    <col min="5" max="5" width="19.44140625" style="208" customWidth="1"/>
    <col min="6" max="6" width="12.21875" style="208" customWidth="1"/>
    <col min="7" max="7" width="14.77734375" style="208" customWidth="1"/>
    <col min="8" max="8" width="20.88671875" style="208" customWidth="1"/>
    <col min="9" max="9" width="19" style="208" customWidth="1"/>
    <col min="10" max="10" width="13.21875" style="208" customWidth="1"/>
    <col min="11" max="11" width="10.88671875" style="208" customWidth="1"/>
    <col min="12" max="12" width="13" style="208" customWidth="1"/>
    <col min="13" max="13" width="16.109375" style="208" customWidth="1"/>
    <col min="14" max="14" width="28.77734375" style="208" customWidth="1"/>
    <col min="15" max="15" width="7.88671875" style="208" customWidth="1"/>
    <col min="16" max="16" width="40.5546875" style="320" customWidth="1"/>
    <col min="17" max="17" width="28.109375" style="377" customWidth="1"/>
    <col min="18" max="16384" width="8.88671875" style="208"/>
  </cols>
  <sheetData>
    <row r="1" spans="2:19" ht="31.2" customHeight="1">
      <c r="B1" s="164"/>
      <c r="C1" s="225" t="s">
        <v>423</v>
      </c>
      <c r="D1" s="225"/>
      <c r="E1" s="225"/>
      <c r="F1" s="225"/>
      <c r="G1" s="225" t="s">
        <v>259</v>
      </c>
      <c r="H1" s="225"/>
      <c r="I1" s="225"/>
      <c r="J1" s="225"/>
      <c r="K1" s="225"/>
      <c r="L1" s="225"/>
      <c r="M1" s="225"/>
      <c r="N1" s="225"/>
      <c r="O1" s="154"/>
      <c r="P1" s="318"/>
    </row>
    <row r="2" spans="2:19" ht="31.2" customHeight="1">
      <c r="B2" s="164"/>
      <c r="C2" s="225"/>
      <c r="D2" s="225"/>
      <c r="E2" s="225"/>
      <c r="F2" s="225"/>
      <c r="G2" s="225"/>
      <c r="H2" s="225"/>
      <c r="I2" s="225"/>
      <c r="J2" s="225"/>
      <c r="K2" s="225"/>
      <c r="L2" s="225"/>
      <c r="M2" s="225"/>
      <c r="N2" s="225"/>
      <c r="O2" s="154"/>
      <c r="P2" s="318"/>
    </row>
    <row r="3" spans="2:19" ht="266.39999999999998" customHeight="1">
      <c r="B3" s="724"/>
      <c r="C3" s="724"/>
      <c r="D3" s="724"/>
      <c r="E3" s="724"/>
      <c r="F3" s="724"/>
      <c r="G3" s="724"/>
      <c r="H3" s="724"/>
      <c r="I3" s="724"/>
      <c r="J3" s="724"/>
      <c r="K3" s="724"/>
      <c r="L3" s="724"/>
      <c r="M3" s="724"/>
      <c r="N3" s="724"/>
      <c r="O3" s="154" t="s">
        <v>215</v>
      </c>
      <c r="P3" s="318" t="s">
        <v>215</v>
      </c>
    </row>
    <row r="4" spans="2:19" ht="29.25" customHeight="1">
      <c r="B4" s="266"/>
      <c r="C4" s="267" t="s">
        <v>419</v>
      </c>
      <c r="D4" s="268"/>
      <c r="E4" s="268"/>
      <c r="F4" s="268"/>
      <c r="G4" s="269"/>
      <c r="H4" s="268"/>
      <c r="I4" s="268"/>
      <c r="J4" s="270"/>
      <c r="K4" s="270"/>
      <c r="L4" s="270"/>
      <c r="M4" s="270"/>
      <c r="N4" s="271"/>
      <c r="O4" s="154"/>
      <c r="P4" s="297"/>
    </row>
    <row r="5" spans="2:19" ht="267" customHeight="1">
      <c r="B5" s="729" t="s">
        <v>285</v>
      </c>
      <c r="C5" s="730"/>
      <c r="D5" s="730"/>
      <c r="E5" s="730"/>
      <c r="F5" s="730"/>
      <c r="G5" s="730"/>
      <c r="H5" s="730"/>
      <c r="I5" s="730"/>
      <c r="J5" s="730"/>
      <c r="K5" s="730"/>
      <c r="L5" s="730"/>
      <c r="M5" s="730"/>
      <c r="N5" s="730"/>
      <c r="O5" s="154"/>
      <c r="P5" s="372"/>
      <c r="Q5" s="378"/>
    </row>
    <row r="6" spans="2:19" ht="36.6" customHeight="1">
      <c r="B6" s="734" t="s">
        <v>280</v>
      </c>
      <c r="C6" s="735"/>
      <c r="D6" s="735"/>
      <c r="E6" s="735"/>
      <c r="F6" s="735"/>
      <c r="G6" s="735"/>
      <c r="H6" s="735"/>
      <c r="I6" s="735"/>
      <c r="J6" s="735"/>
      <c r="K6" s="735"/>
      <c r="L6" s="735"/>
      <c r="M6" s="735"/>
      <c r="N6" s="735"/>
      <c r="O6" s="154"/>
      <c r="P6" s="293"/>
      <c r="Q6" s="319"/>
    </row>
    <row r="7" spans="2:19" ht="109.2" customHeight="1">
      <c r="B7" s="732" t="s">
        <v>420</v>
      </c>
      <c r="C7" s="733"/>
      <c r="D7" s="733"/>
      <c r="E7" s="733"/>
      <c r="F7" s="733"/>
      <c r="G7" s="733"/>
      <c r="H7" s="733"/>
      <c r="I7" s="733"/>
      <c r="J7" s="733"/>
      <c r="K7" s="733"/>
      <c r="L7" s="733"/>
      <c r="M7" s="733"/>
      <c r="N7" s="733"/>
      <c r="O7" s="154"/>
      <c r="P7" s="373"/>
      <c r="Q7" s="319"/>
      <c r="R7" s="201"/>
      <c r="S7" s="208" t="s">
        <v>255</v>
      </c>
    </row>
    <row r="8" spans="2:19" ht="21.6" customHeight="1">
      <c r="B8" s="275"/>
      <c r="C8" s="725" t="s">
        <v>418</v>
      </c>
      <c r="D8" s="725"/>
      <c r="E8" s="725"/>
      <c r="F8" s="725"/>
      <c r="G8" s="725"/>
      <c r="H8" s="725"/>
      <c r="I8" s="725"/>
      <c r="J8" s="725"/>
      <c r="K8" s="725"/>
      <c r="L8" s="725"/>
      <c r="M8" s="165" t="s">
        <v>215</v>
      </c>
      <c r="N8" s="165"/>
      <c r="O8" s="154"/>
      <c r="P8" s="374"/>
    </row>
    <row r="9" spans="2:19" ht="21.6" customHeight="1">
      <c r="B9" s="275"/>
      <c r="C9" s="726" t="s">
        <v>183</v>
      </c>
      <c r="D9" s="726"/>
      <c r="E9" s="726"/>
      <c r="F9" s="726"/>
      <c r="G9" s="726"/>
      <c r="H9" s="726"/>
      <c r="I9" s="726"/>
      <c r="J9" s="726"/>
      <c r="K9" s="726"/>
      <c r="L9" s="726"/>
      <c r="M9" s="165"/>
      <c r="N9" s="191"/>
      <c r="O9" s="154"/>
      <c r="P9" s="375"/>
    </row>
    <row r="10" spans="2:19" ht="21.6" customHeight="1">
      <c r="B10" s="165"/>
      <c r="C10" s="165"/>
      <c r="D10" s="191"/>
      <c r="E10" s="191"/>
      <c r="F10" s="191"/>
      <c r="G10" s="215"/>
      <c r="H10" s="191"/>
      <c r="I10" s="191"/>
      <c r="J10" s="191"/>
      <c r="K10" s="191"/>
      <c r="L10" s="191"/>
      <c r="M10" s="191"/>
      <c r="N10" s="191"/>
      <c r="O10" s="154"/>
      <c r="P10" s="851"/>
    </row>
    <row r="11" spans="2:19" ht="15" customHeight="1">
      <c r="B11" s="154"/>
      <c r="C11" s="154"/>
      <c r="D11" s="216"/>
      <c r="E11" s="216"/>
      <c r="F11" s="216"/>
      <c r="G11" s="217"/>
      <c r="H11" s="216"/>
      <c r="I11" s="216"/>
      <c r="J11" s="216"/>
      <c r="K11" s="216"/>
      <c r="L11" s="216"/>
      <c r="M11" s="216"/>
      <c r="N11" s="216"/>
      <c r="O11" s="154"/>
      <c r="P11" s="851"/>
    </row>
    <row r="12" spans="2:19" ht="13.5" customHeight="1">
      <c r="B12" s="154"/>
      <c r="C12" s="154"/>
      <c r="D12" s="727" t="s">
        <v>184</v>
      </c>
      <c r="E12" s="727"/>
      <c r="F12" s="218"/>
      <c r="G12" s="219" t="s">
        <v>185</v>
      </c>
      <c r="H12" s="220" t="s">
        <v>186</v>
      </c>
      <c r="I12" s="221" t="s">
        <v>187</v>
      </c>
      <c r="J12" s="220" t="s">
        <v>188</v>
      </c>
      <c r="K12" s="220" t="s">
        <v>189</v>
      </c>
      <c r="L12" s="222" t="s">
        <v>203</v>
      </c>
      <c r="M12" s="216"/>
      <c r="N12" s="216"/>
      <c r="O12" s="154"/>
      <c r="P12" s="852"/>
    </row>
    <row r="13" spans="2:19" ht="18" customHeight="1">
      <c r="B13" s="154"/>
      <c r="C13" s="154"/>
      <c r="D13" s="727"/>
      <c r="E13" s="727"/>
      <c r="F13" s="279" t="s">
        <v>190</v>
      </c>
      <c r="G13" s="340">
        <v>249491441</v>
      </c>
      <c r="H13" s="340">
        <v>252982912</v>
      </c>
      <c r="I13" s="274">
        <f t="shared" ref="I13:I23" si="0">+H13/$H$13</f>
        <v>1</v>
      </c>
      <c r="J13" s="340">
        <v>5096137</v>
      </c>
      <c r="K13" s="280">
        <f>+J13/G13</f>
        <v>2.0426099506956633E-2</v>
      </c>
      <c r="L13" s="274">
        <f t="shared" ref="L13:L29" si="1">+H13/G13</f>
        <v>1.0139943518142571</v>
      </c>
      <c r="M13" s="728" t="s">
        <v>191</v>
      </c>
      <c r="N13" s="728"/>
      <c r="O13" s="154"/>
      <c r="P13" s="851"/>
    </row>
    <row r="14" spans="2:19" ht="17.25" customHeight="1">
      <c r="B14" s="154"/>
      <c r="C14" s="154"/>
      <c r="D14" s="727"/>
      <c r="E14" s="727"/>
      <c r="F14" s="398" t="s">
        <v>263</v>
      </c>
      <c r="G14" s="399">
        <v>46461215</v>
      </c>
      <c r="H14" s="399">
        <v>47051430</v>
      </c>
      <c r="I14" s="274">
        <f t="shared" si="0"/>
        <v>0.18598659343442137</v>
      </c>
      <c r="J14" s="475">
        <v>762972</v>
      </c>
      <c r="K14" s="462">
        <f>+J14/H14</f>
        <v>1.6215702689588819E-2</v>
      </c>
      <c r="L14" s="322">
        <f t="shared" si="1"/>
        <v>1.012703391420134</v>
      </c>
      <c r="M14" s="312" t="s">
        <v>262</v>
      </c>
      <c r="N14" s="313">
        <f>+H13-G13</f>
        <v>3491471</v>
      </c>
      <c r="O14" s="154"/>
      <c r="P14" s="851"/>
    </row>
    <row r="15" spans="2:19" ht="17.25" customHeight="1">
      <c r="B15" s="154"/>
      <c r="C15" s="154"/>
      <c r="D15" s="727"/>
      <c r="E15" s="727"/>
      <c r="F15" s="398" t="s">
        <v>271</v>
      </c>
      <c r="G15" s="399">
        <v>1737252</v>
      </c>
      <c r="H15" s="399">
        <v>1755074</v>
      </c>
      <c r="I15" s="274">
        <f t="shared" si="0"/>
        <v>6.9375199539168878E-3</v>
      </c>
      <c r="J15" s="418">
        <v>29376</v>
      </c>
      <c r="K15" s="462">
        <f>+J15/G15</f>
        <v>1.6909463911971321E-2</v>
      </c>
      <c r="L15" s="322">
        <f t="shared" si="1"/>
        <v>1.0102587304547641</v>
      </c>
      <c r="M15" s="310"/>
      <c r="N15" s="311"/>
      <c r="O15" s="154"/>
      <c r="P15" s="852"/>
    </row>
    <row r="16" spans="2:19" ht="17.25" customHeight="1">
      <c r="B16" s="154"/>
      <c r="C16" s="154"/>
      <c r="D16" s="727"/>
      <c r="E16" s="727"/>
      <c r="F16" s="398" t="s">
        <v>274</v>
      </c>
      <c r="G16" s="399">
        <v>3821830</v>
      </c>
      <c r="H16" s="399">
        <v>3844791</v>
      </c>
      <c r="I16" s="274">
        <f t="shared" si="0"/>
        <v>1.5197828855729196E-2</v>
      </c>
      <c r="J16" s="278">
        <v>291089</v>
      </c>
      <c r="K16" s="384">
        <f t="shared" ref="K16:K23" si="2">+J16/H16</f>
        <v>7.5709967069731487E-2</v>
      </c>
      <c r="L16" s="322">
        <f t="shared" si="1"/>
        <v>1.0060078548758056</v>
      </c>
      <c r="M16" s="731"/>
      <c r="N16" s="731"/>
      <c r="O16" s="154"/>
      <c r="P16" s="851"/>
      <c r="S16" s="208" t="s">
        <v>225</v>
      </c>
    </row>
    <row r="17" spans="2:17" ht="17.25" customHeight="1">
      <c r="B17" s="154"/>
      <c r="C17" s="154"/>
      <c r="D17" s="727"/>
      <c r="E17" s="727"/>
      <c r="F17" s="324" t="s">
        <v>254</v>
      </c>
      <c r="G17" s="325">
        <v>21874324</v>
      </c>
      <c r="H17" s="325">
        <v>21953838</v>
      </c>
      <c r="I17" s="274">
        <f t="shared" si="0"/>
        <v>8.6779924487547996E-2</v>
      </c>
      <c r="J17" s="325">
        <v>611222</v>
      </c>
      <c r="K17" s="321">
        <f t="shared" si="2"/>
        <v>2.7841236689457215E-2</v>
      </c>
      <c r="L17" s="322">
        <f t="shared" si="1"/>
        <v>1.0036350380473471</v>
      </c>
      <c r="M17" s="731"/>
      <c r="N17" s="731"/>
      <c r="O17" s="154"/>
      <c r="P17" s="851"/>
    </row>
    <row r="18" spans="2:17" ht="17.25" customHeight="1">
      <c r="B18" s="154"/>
      <c r="C18" s="154"/>
      <c r="D18" s="727"/>
      <c r="E18" s="727"/>
      <c r="F18" s="379" t="s">
        <v>192</v>
      </c>
      <c r="G18" s="380">
        <v>5295260</v>
      </c>
      <c r="H18" s="380">
        <v>5305151</v>
      </c>
      <c r="I18" s="274">
        <f t="shared" si="0"/>
        <v>2.0970392656402027E-2</v>
      </c>
      <c r="J18" s="278">
        <v>116228</v>
      </c>
      <c r="K18" s="321">
        <f t="shared" si="2"/>
        <v>2.1908518720767798E-2</v>
      </c>
      <c r="L18" s="277">
        <f t="shared" si="1"/>
        <v>1.0018678969493471</v>
      </c>
      <c r="M18" s="731"/>
      <c r="N18" s="731"/>
      <c r="O18" s="154"/>
      <c r="P18" s="852"/>
    </row>
    <row r="19" spans="2:17" ht="17.25" customHeight="1">
      <c r="B19" s="154"/>
      <c r="C19" s="154"/>
      <c r="D19" s="727"/>
      <c r="E19" s="727"/>
      <c r="F19" s="398" t="s">
        <v>273</v>
      </c>
      <c r="G19" s="393">
        <v>1706622</v>
      </c>
      <c r="H19" s="393">
        <v>1723728</v>
      </c>
      <c r="I19" s="274">
        <f t="shared" si="0"/>
        <v>6.8136143519448456E-3</v>
      </c>
      <c r="J19" s="278">
        <v>37951</v>
      </c>
      <c r="K19" s="321">
        <f t="shared" si="2"/>
        <v>2.201681471786732E-2</v>
      </c>
      <c r="L19" s="322">
        <f t="shared" si="1"/>
        <v>1.0100233092037956</v>
      </c>
      <c r="M19" s="731"/>
      <c r="N19" s="731"/>
      <c r="O19" s="154"/>
      <c r="P19" s="851"/>
    </row>
    <row r="20" spans="2:17" ht="17.25" customHeight="1">
      <c r="B20" s="154"/>
      <c r="C20" s="154"/>
      <c r="D20" s="727"/>
      <c r="E20" s="727"/>
      <c r="F20" s="425" t="s">
        <v>223</v>
      </c>
      <c r="G20" s="399">
        <v>2923751</v>
      </c>
      <c r="H20" s="399">
        <v>2925677</v>
      </c>
      <c r="I20" s="274">
        <f t="shared" si="0"/>
        <v>1.1564721810143445E-2</v>
      </c>
      <c r="J20" s="278">
        <v>89746</v>
      </c>
      <c r="K20" s="384">
        <f t="shared" si="2"/>
        <v>3.0675293274001196E-2</v>
      </c>
      <c r="L20" s="277">
        <f t="shared" si="1"/>
        <v>1.0006587428272791</v>
      </c>
      <c r="M20" s="731"/>
      <c r="N20" s="731"/>
      <c r="O20" s="154"/>
      <c r="P20" s="851"/>
    </row>
    <row r="21" spans="2:17" ht="17.25" customHeight="1">
      <c r="B21" s="154"/>
      <c r="C21" s="154"/>
      <c r="D21" s="727"/>
      <c r="E21" s="727"/>
      <c r="F21" s="397" t="s">
        <v>272</v>
      </c>
      <c r="G21" s="382">
        <v>8206345</v>
      </c>
      <c r="H21" s="382">
        <v>8388512</v>
      </c>
      <c r="I21" s="383">
        <f t="shared" si="0"/>
        <v>3.315841348209321E-2</v>
      </c>
      <c r="J21" s="478">
        <v>73342</v>
      </c>
      <c r="K21" s="424">
        <f>+J21/H21</f>
        <v>8.7431477716190913E-3</v>
      </c>
      <c r="L21" s="385">
        <f>+H21/G21</f>
        <v>1.022198311184821</v>
      </c>
      <c r="M21" s="731"/>
      <c r="N21" s="731"/>
      <c r="O21" s="154"/>
      <c r="P21" s="852"/>
    </row>
    <row r="22" spans="2:17" ht="17.25" customHeight="1">
      <c r="B22" s="154"/>
      <c r="C22" s="154"/>
      <c r="D22" s="727"/>
      <c r="E22" s="727"/>
      <c r="F22" s="398" t="s">
        <v>233</v>
      </c>
      <c r="G22" s="434">
        <v>5980260</v>
      </c>
      <c r="H22" s="434">
        <v>6031575</v>
      </c>
      <c r="I22" s="274">
        <f t="shared" si="0"/>
        <v>2.3841827704157346E-2</v>
      </c>
      <c r="J22" s="278">
        <v>128042</v>
      </c>
      <c r="K22" s="321">
        <f t="shared" si="2"/>
        <v>2.122861773251597E-2</v>
      </c>
      <c r="L22" s="322">
        <f t="shared" si="1"/>
        <v>1.008580730603686</v>
      </c>
      <c r="M22" s="731"/>
      <c r="N22" s="731"/>
      <c r="O22" s="154"/>
      <c r="P22" s="851"/>
    </row>
    <row r="23" spans="2:17" ht="17.25" customHeight="1">
      <c r="B23" s="154"/>
      <c r="C23" s="154"/>
      <c r="D23" s="727"/>
      <c r="E23" s="727"/>
      <c r="F23" s="398" t="s">
        <v>264</v>
      </c>
      <c r="G23" s="399">
        <v>34344683</v>
      </c>
      <c r="H23" s="399">
        <v>34437307</v>
      </c>
      <c r="I23" s="274">
        <f t="shared" si="0"/>
        <v>0.13612503203378418</v>
      </c>
      <c r="J23" s="400">
        <v>463530</v>
      </c>
      <c r="K23" s="321">
        <f t="shared" si="2"/>
        <v>1.3460111732894794E-2</v>
      </c>
      <c r="L23" s="322">
        <f t="shared" si="1"/>
        <v>1.0026968948876307</v>
      </c>
      <c r="M23" s="731"/>
      <c r="N23" s="731"/>
      <c r="O23" s="154"/>
      <c r="P23" s="851"/>
    </row>
    <row r="24" spans="2:17" ht="17.25" customHeight="1">
      <c r="B24" s="154"/>
      <c r="C24" s="154"/>
      <c r="D24" s="727"/>
      <c r="E24" s="727"/>
      <c r="F24" s="392" t="s">
        <v>261</v>
      </c>
      <c r="G24" s="393">
        <v>1276240</v>
      </c>
      <c r="H24" s="393">
        <v>1279373</v>
      </c>
      <c r="I24" s="274">
        <f>+G24/$H$13</f>
        <v>5.0447676086517656E-3</v>
      </c>
      <c r="J24" s="393">
        <v>28595</v>
      </c>
      <c r="K24" s="321">
        <f>+J24/G24</f>
        <v>2.2405660377358489E-2</v>
      </c>
      <c r="L24" s="322">
        <f t="shared" si="1"/>
        <v>1.0024548674230551</v>
      </c>
      <c r="M24" s="731"/>
      <c r="N24" s="731"/>
      <c r="O24" s="154"/>
    </row>
    <row r="25" spans="2:17" ht="17.25" customHeight="1">
      <c r="B25" s="154"/>
      <c r="C25" s="154"/>
      <c r="D25" s="727"/>
      <c r="E25" s="727"/>
      <c r="F25" s="853" t="s">
        <v>234</v>
      </c>
      <c r="G25" s="854">
        <v>8613533</v>
      </c>
      <c r="H25" s="854">
        <v>8881306</v>
      </c>
      <c r="I25" s="855">
        <f>+H25/$H$13</f>
        <v>3.5106347420018627E-2</v>
      </c>
      <c r="J25" s="856">
        <v>249415</v>
      </c>
      <c r="K25" s="857">
        <f>+J25/H25</f>
        <v>2.8083144528518667E-2</v>
      </c>
      <c r="L25" s="858">
        <f t="shared" si="1"/>
        <v>1.0310874759520861</v>
      </c>
      <c r="M25" s="731"/>
      <c r="N25" s="731"/>
      <c r="O25" s="154"/>
    </row>
    <row r="26" spans="2:17" ht="17.25" customHeight="1">
      <c r="B26" s="154"/>
      <c r="C26" s="154"/>
      <c r="D26" s="727"/>
      <c r="E26" s="727"/>
      <c r="F26" s="395" t="s">
        <v>260</v>
      </c>
      <c r="G26" s="381">
        <v>5025639</v>
      </c>
      <c r="H26" s="381">
        <v>5047156</v>
      </c>
      <c r="I26" s="274">
        <f>+H26/$H$13</f>
        <v>1.9950580693766384E-2</v>
      </c>
      <c r="J26" s="278">
        <v>87673</v>
      </c>
      <c r="K26" s="396">
        <f>+J26/H26</f>
        <v>1.7370772767871648E-2</v>
      </c>
      <c r="L26" s="322">
        <f t="shared" si="1"/>
        <v>1.0042814456032356</v>
      </c>
      <c r="M26" s="731"/>
      <c r="N26" s="731"/>
      <c r="O26" s="154"/>
      <c r="P26" s="390"/>
    </row>
    <row r="27" spans="2:17" ht="17.25" customHeight="1">
      <c r="B27" s="154"/>
      <c r="C27" s="154"/>
      <c r="D27" s="727"/>
      <c r="E27" s="727"/>
      <c r="F27" s="419" t="s">
        <v>201</v>
      </c>
      <c r="G27" s="381">
        <v>7310967</v>
      </c>
      <c r="H27" s="381">
        <v>948100</v>
      </c>
      <c r="I27" s="274">
        <f>+H27/$H$13</f>
        <v>3.7476839542427277E-3</v>
      </c>
      <c r="J27" s="278">
        <v>11689</v>
      </c>
      <c r="K27" s="321">
        <f>+J27/H27</f>
        <v>1.2328868262841472E-2</v>
      </c>
      <c r="L27" s="322">
        <f t="shared" si="1"/>
        <v>0.12968188749860313</v>
      </c>
      <c r="M27" s="731"/>
      <c r="N27" s="731"/>
      <c r="O27" s="154"/>
      <c r="P27" s="391"/>
    </row>
    <row r="28" spans="2:17" ht="22.2" customHeight="1">
      <c r="B28" s="154"/>
      <c r="C28" s="154"/>
      <c r="D28" s="727"/>
      <c r="E28" s="727"/>
      <c r="F28" s="859" t="s">
        <v>202</v>
      </c>
      <c r="G28" s="860">
        <v>4759880</v>
      </c>
      <c r="H28" s="860">
        <v>5037039</v>
      </c>
      <c r="I28" s="855">
        <f>+H28/$H$13</f>
        <v>1.9910589850432269E-2</v>
      </c>
      <c r="J28" s="861">
        <v>97677</v>
      </c>
      <c r="K28" s="857">
        <f>+J28/H28</f>
        <v>1.9391749795862213E-2</v>
      </c>
      <c r="L28" s="858">
        <f t="shared" si="1"/>
        <v>1.0582281486087886</v>
      </c>
      <c r="M28" s="731"/>
      <c r="N28" s="731"/>
      <c r="O28" s="154"/>
      <c r="P28" s="391"/>
    </row>
    <row r="29" spans="2:17" ht="22.2" customHeight="1">
      <c r="B29" s="154"/>
      <c r="C29" s="154"/>
      <c r="D29" s="736"/>
      <c r="E29" s="736"/>
      <c r="F29" s="420" t="s">
        <v>213</v>
      </c>
      <c r="G29" s="432">
        <v>1723525</v>
      </c>
      <c r="H29" s="432">
        <v>1724767</v>
      </c>
      <c r="I29" s="274">
        <f>+H29/$H$13</f>
        <v>6.8177213487051651E-3</v>
      </c>
      <c r="J29" s="433">
        <v>18321</v>
      </c>
      <c r="K29" s="321">
        <f>+J29/H29</f>
        <v>1.0622304346036305E-2</v>
      </c>
      <c r="L29" s="322">
        <f t="shared" si="1"/>
        <v>1.0007206161790516</v>
      </c>
      <c r="M29" s="731"/>
      <c r="N29" s="731"/>
      <c r="O29" s="154"/>
      <c r="P29" s="390"/>
    </row>
    <row r="30" spans="2:17" ht="22.2" customHeight="1">
      <c r="B30" s="163"/>
      <c r="C30" s="154"/>
      <c r="D30" s="162"/>
      <c r="E30" s="162"/>
      <c r="F30" s="162"/>
      <c r="G30" s="223"/>
      <c r="H30" s="162"/>
      <c r="I30" s="162"/>
      <c r="J30" s="162"/>
      <c r="K30" s="162"/>
      <c r="L30" s="162"/>
      <c r="M30" s="162"/>
      <c r="N30" s="162"/>
      <c r="O30" s="154"/>
      <c r="P30" s="391"/>
    </row>
    <row r="31" spans="2:17" ht="18" thickBot="1">
      <c r="B31" s="154"/>
      <c r="C31" s="154"/>
      <c r="D31" s="154"/>
      <c r="E31" s="154"/>
      <c r="F31" s="154"/>
      <c r="G31" s="154"/>
      <c r="H31" s="154"/>
      <c r="I31" s="154"/>
      <c r="J31" s="154"/>
      <c r="K31" s="154"/>
      <c r="L31" s="154"/>
      <c r="M31" s="154"/>
      <c r="N31" s="154"/>
      <c r="O31" s="154"/>
      <c r="P31" s="391"/>
      <c r="Q31" s="390"/>
    </row>
    <row r="32" spans="2:17" ht="18" thickTop="1">
      <c r="B32" s="154"/>
      <c r="C32" s="154"/>
      <c r="D32" s="463"/>
      <c r="E32" s="464" t="s">
        <v>256</v>
      </c>
      <c r="F32" s="464" t="s">
        <v>257</v>
      </c>
      <c r="G32" s="465" t="s">
        <v>258</v>
      </c>
      <c r="H32" s="466" t="s">
        <v>256</v>
      </c>
      <c r="I32" s="466" t="s">
        <v>257</v>
      </c>
      <c r="J32" s="467" t="s">
        <v>258</v>
      </c>
      <c r="K32" s="336"/>
      <c r="L32" s="328"/>
      <c r="M32" s="326"/>
      <c r="N32" s="326"/>
      <c r="O32" s="154"/>
      <c r="P32" s="390"/>
      <c r="Q32" s="391"/>
    </row>
    <row r="33" spans="2:17" ht="21.6" customHeight="1">
      <c r="B33" s="154"/>
      <c r="C33" s="154"/>
      <c r="D33" s="468" t="s">
        <v>235</v>
      </c>
      <c r="E33" s="437" t="s">
        <v>279</v>
      </c>
      <c r="F33" s="437" t="s">
        <v>279</v>
      </c>
      <c r="G33" s="449" t="s">
        <v>278</v>
      </c>
      <c r="H33" s="461">
        <v>6936464185</v>
      </c>
      <c r="I33" s="461">
        <v>7369645641</v>
      </c>
      <c r="J33" s="469">
        <f>(I33-H33)/+I33</f>
        <v>5.8779143136822636E-2</v>
      </c>
      <c r="K33" s="346"/>
      <c r="L33" s="702" t="s">
        <v>276</v>
      </c>
      <c r="M33" s="702"/>
      <c r="N33" s="702"/>
      <c r="O33" s="154"/>
      <c r="P33" s="391"/>
    </row>
    <row r="34" spans="2:17" ht="21.6" customHeight="1">
      <c r="B34" s="154"/>
      <c r="C34" s="154"/>
      <c r="D34" s="468" t="s">
        <v>248</v>
      </c>
      <c r="E34" s="437">
        <v>160.80000000000001</v>
      </c>
      <c r="F34" s="437">
        <v>167.4</v>
      </c>
      <c r="G34" s="449">
        <f>(F34-E34)/+F34</f>
        <v>3.9426523297491002E-2</v>
      </c>
      <c r="H34" s="461">
        <v>2254252000</v>
      </c>
      <c r="I34" s="461">
        <v>2346831000</v>
      </c>
      <c r="J34" s="469">
        <f t="shared" ref="J34:J55" si="3">(I34-H34)/+I34</f>
        <v>3.9448515892281974E-2</v>
      </c>
      <c r="K34" s="337"/>
      <c r="L34" s="702"/>
      <c r="M34" s="702"/>
      <c r="N34" s="702"/>
      <c r="O34" s="154"/>
      <c r="P34" s="391"/>
    </row>
    <row r="35" spans="2:17" ht="21.6" customHeight="1">
      <c r="B35" s="154"/>
      <c r="C35" s="154"/>
      <c r="D35" s="869" t="s">
        <v>265</v>
      </c>
      <c r="E35" s="437">
        <v>75.099999999999994</v>
      </c>
      <c r="F35" s="437">
        <v>79.599999999999994</v>
      </c>
      <c r="G35" s="871">
        <f t="shared" ref="G35:G55" si="4">(F35-E35)/+F35</f>
        <v>5.6532663316582916E-2</v>
      </c>
      <c r="H35" s="461">
        <v>1036568410</v>
      </c>
      <c r="I35" s="461">
        <v>1097806371</v>
      </c>
      <c r="J35" s="867">
        <f t="shared" si="3"/>
        <v>5.5782114786069134E-2</v>
      </c>
      <c r="K35" s="337"/>
      <c r="L35" s="702"/>
      <c r="M35" s="702"/>
      <c r="N35" s="702"/>
      <c r="O35" s="154"/>
      <c r="P35" s="390"/>
      <c r="Q35" s="376"/>
    </row>
    <row r="36" spans="2:17" ht="21.6" customHeight="1">
      <c r="B36" s="154"/>
      <c r="C36" s="154"/>
      <c r="D36" s="468" t="s">
        <v>239</v>
      </c>
      <c r="E36" s="437">
        <v>124.2</v>
      </c>
      <c r="F36" s="437">
        <v>129.6</v>
      </c>
      <c r="G36" s="449">
        <f t="shared" si="4"/>
        <v>4.1666666666666602E-2</v>
      </c>
      <c r="H36" s="461">
        <v>416005448</v>
      </c>
      <c r="I36" s="461">
        <v>434332691</v>
      </c>
      <c r="J36" s="469">
        <f t="shared" si="3"/>
        <v>4.2196324107687304E-2</v>
      </c>
      <c r="K36" s="337"/>
      <c r="L36" s="702"/>
      <c r="M36" s="702"/>
      <c r="N36" s="702"/>
      <c r="O36" s="154"/>
      <c r="P36" s="391"/>
      <c r="Q36" s="376"/>
    </row>
    <row r="37" spans="2:17" ht="21.6" customHeight="1">
      <c r="B37" s="154"/>
      <c r="C37" s="154"/>
      <c r="D37" s="468" t="s">
        <v>249</v>
      </c>
      <c r="E37" s="437">
        <v>128.30000000000001</v>
      </c>
      <c r="F37" s="437">
        <v>132.19999999999999</v>
      </c>
      <c r="G37" s="449">
        <f t="shared" si="4"/>
        <v>2.9500756429651873E-2</v>
      </c>
      <c r="H37" s="461">
        <v>272673196</v>
      </c>
      <c r="I37" s="461">
        <v>280989164</v>
      </c>
      <c r="J37" s="469">
        <f t="shared" si="3"/>
        <v>2.9595333434281473E-2</v>
      </c>
      <c r="K37" s="345"/>
      <c r="L37" s="702"/>
      <c r="M37" s="702"/>
      <c r="N37" s="702"/>
      <c r="O37" s="154"/>
      <c r="P37" s="391"/>
      <c r="Q37" s="376"/>
    </row>
    <row r="38" spans="2:17" ht="21.6" customHeight="1">
      <c r="B38" s="154"/>
      <c r="C38" s="328" t="s">
        <v>225</v>
      </c>
      <c r="D38" s="470" t="s">
        <v>266</v>
      </c>
      <c r="E38" s="437">
        <v>67.900000000000006</v>
      </c>
      <c r="F38" s="437">
        <v>76.2</v>
      </c>
      <c r="G38" s="471">
        <f t="shared" si="4"/>
        <v>0.10892388451443566</v>
      </c>
      <c r="H38" s="461">
        <v>185616142</v>
      </c>
      <c r="I38" s="461">
        <v>208289405</v>
      </c>
      <c r="J38" s="872">
        <f t="shared" si="3"/>
        <v>0.10885461504871072</v>
      </c>
      <c r="K38" s="345"/>
      <c r="L38" s="327"/>
      <c r="M38" s="326"/>
      <c r="N38" s="326"/>
      <c r="O38" s="154"/>
      <c r="P38" s="390"/>
      <c r="Q38" s="376"/>
    </row>
    <row r="39" spans="2:17" ht="21.6" customHeight="1">
      <c r="B39" s="154"/>
      <c r="C39" s="328" t="s">
        <v>421</v>
      </c>
      <c r="D39" s="468" t="s">
        <v>252</v>
      </c>
      <c r="E39" s="437">
        <v>148.30000000000001</v>
      </c>
      <c r="F39" s="437">
        <v>152.9</v>
      </c>
      <c r="G39" s="449">
        <f t="shared" si="4"/>
        <v>3.0085022890778249E-2</v>
      </c>
      <c r="H39" s="461">
        <v>187865740</v>
      </c>
      <c r="I39" s="461">
        <v>193681996</v>
      </c>
      <c r="J39" s="469">
        <f t="shared" si="3"/>
        <v>3.0029925961729556E-2</v>
      </c>
      <c r="K39" s="337"/>
      <c r="L39" s="327"/>
      <c r="M39" s="326"/>
      <c r="N39" s="326"/>
      <c r="O39" s="154"/>
      <c r="P39" s="391"/>
      <c r="Q39" s="376"/>
    </row>
    <row r="40" spans="2:17" ht="21.6" customHeight="1">
      <c r="B40" s="154"/>
      <c r="C40" s="154"/>
      <c r="D40" s="470" t="s">
        <v>269</v>
      </c>
      <c r="E40" s="437">
        <v>90.9</v>
      </c>
      <c r="F40" s="437">
        <v>100</v>
      </c>
      <c r="G40" s="471">
        <f t="shared" si="4"/>
        <v>9.0999999999999942E-2</v>
      </c>
      <c r="H40" s="461">
        <v>117240849</v>
      </c>
      <c r="I40" s="461">
        <v>128940251</v>
      </c>
      <c r="J40" s="872">
        <f t="shared" si="3"/>
        <v>9.0735064568782331E-2</v>
      </c>
      <c r="K40" s="337"/>
      <c r="L40" s="327"/>
      <c r="M40" s="326"/>
      <c r="N40" s="326"/>
      <c r="O40" s="154"/>
      <c r="P40" s="391"/>
      <c r="Q40" s="376"/>
    </row>
    <row r="41" spans="2:17" ht="21.6" customHeight="1">
      <c r="B41" s="154"/>
      <c r="C41" s="154"/>
      <c r="D41" s="468" t="s">
        <v>247</v>
      </c>
      <c r="E41" s="437">
        <v>137.4</v>
      </c>
      <c r="F41" s="437">
        <v>139.80000000000001</v>
      </c>
      <c r="G41" s="449">
        <f t="shared" si="4"/>
        <v>1.7167381974248965E-2</v>
      </c>
      <c r="H41" s="461">
        <v>115861861</v>
      </c>
      <c r="I41" s="461">
        <v>117866846</v>
      </c>
      <c r="J41" s="469">
        <f t="shared" si="3"/>
        <v>1.7010593462388906E-2</v>
      </c>
      <c r="K41" s="337"/>
      <c r="L41" s="327"/>
      <c r="M41" s="326"/>
      <c r="N41" s="326"/>
      <c r="O41" s="154"/>
      <c r="P41" s="390"/>
      <c r="Q41" s="376"/>
    </row>
    <row r="42" spans="2:17" ht="21.6" customHeight="1">
      <c r="B42" s="154"/>
      <c r="C42" s="154"/>
      <c r="D42" s="470" t="s">
        <v>267</v>
      </c>
      <c r="E42" s="437">
        <v>46.2</v>
      </c>
      <c r="F42" s="437">
        <v>52.6</v>
      </c>
      <c r="G42" s="471">
        <f t="shared" si="4"/>
        <v>0.12167300380228134</v>
      </c>
      <c r="H42" s="461">
        <v>102067945</v>
      </c>
      <c r="I42" s="461">
        <v>116131086</v>
      </c>
      <c r="J42" s="872">
        <f t="shared" si="3"/>
        <v>0.12109712811951143</v>
      </c>
      <c r="K42" s="345"/>
      <c r="L42" s="327"/>
      <c r="M42" s="326"/>
      <c r="N42" s="326"/>
      <c r="O42" s="154"/>
      <c r="P42" s="391"/>
      <c r="Q42" s="376"/>
    </row>
    <row r="43" spans="2:17" ht="21.6" customHeight="1">
      <c r="B43" s="154"/>
      <c r="C43" s="154"/>
      <c r="D43" s="468" t="s">
        <v>241</v>
      </c>
      <c r="E43" s="437">
        <v>133.80000000000001</v>
      </c>
      <c r="F43" s="437">
        <v>137</v>
      </c>
      <c r="G43" s="449">
        <f t="shared" si="4"/>
        <v>2.3357664233576561E-2</v>
      </c>
      <c r="H43" s="461">
        <v>111396022</v>
      </c>
      <c r="I43" s="461">
        <v>114067035</v>
      </c>
      <c r="J43" s="469">
        <f t="shared" si="3"/>
        <v>2.3416169272743873E-2</v>
      </c>
      <c r="K43" s="345"/>
      <c r="L43" s="327"/>
      <c r="M43" s="326"/>
      <c r="N43" s="326"/>
      <c r="O43" s="154"/>
      <c r="P43" s="391"/>
      <c r="Q43" s="376"/>
    </row>
    <row r="44" spans="2:17" ht="21.6" customHeight="1">
      <c r="B44" s="154"/>
      <c r="C44" s="154"/>
      <c r="D44" s="470" t="s">
        <v>268</v>
      </c>
      <c r="E44" s="437">
        <v>69.900000000000006</v>
      </c>
      <c r="F44" s="437">
        <v>76.7</v>
      </c>
      <c r="G44" s="471">
        <f t="shared" si="4"/>
        <v>8.8657105606258113E-2</v>
      </c>
      <c r="H44" s="461">
        <v>100766655</v>
      </c>
      <c r="I44" s="461">
        <v>110548268</v>
      </c>
      <c r="J44" s="472">
        <f t="shared" si="3"/>
        <v>8.8482734075942288E-2</v>
      </c>
      <c r="K44" s="337"/>
      <c r="L44" s="327"/>
      <c r="M44" s="326"/>
      <c r="N44" s="326"/>
      <c r="O44" s="154"/>
      <c r="P44" s="390"/>
      <c r="Q44" s="376"/>
    </row>
    <row r="45" spans="2:17" ht="21.6" customHeight="1">
      <c r="B45" s="154"/>
      <c r="C45" s="154"/>
      <c r="D45" s="873" t="s">
        <v>238</v>
      </c>
      <c r="E45" s="437">
        <v>142.4</v>
      </c>
      <c r="F45" s="437">
        <v>160.80000000000001</v>
      </c>
      <c r="G45" s="471">
        <f t="shared" si="4"/>
        <v>0.11442786069651743</v>
      </c>
      <c r="H45" s="461">
        <v>96279562</v>
      </c>
      <c r="I45" s="461">
        <v>108700042</v>
      </c>
      <c r="J45" s="872">
        <f t="shared" si="3"/>
        <v>0.11426380129641532</v>
      </c>
      <c r="K45" s="345"/>
      <c r="L45" s="327" t="s">
        <v>422</v>
      </c>
      <c r="M45" s="326"/>
      <c r="N45" s="326"/>
      <c r="O45" s="154"/>
      <c r="P45" s="391"/>
      <c r="Q45" s="376"/>
    </row>
    <row r="46" spans="2:17" ht="21.6" customHeight="1">
      <c r="B46" s="154"/>
      <c r="C46" s="154"/>
      <c r="D46" s="468" t="s">
        <v>244</v>
      </c>
      <c r="E46" s="437">
        <v>142.1</v>
      </c>
      <c r="F46" s="437">
        <v>148.80000000000001</v>
      </c>
      <c r="G46" s="449">
        <f t="shared" si="4"/>
        <v>4.502688172043022E-2</v>
      </c>
      <c r="H46" s="461">
        <v>96573324</v>
      </c>
      <c r="I46" s="461">
        <v>101141836</v>
      </c>
      <c r="J46" s="469">
        <f t="shared" si="3"/>
        <v>4.516935998670224E-2</v>
      </c>
      <c r="K46" s="337"/>
      <c r="L46" s="327"/>
      <c r="M46" s="326"/>
      <c r="N46" s="326"/>
      <c r="O46" s="154"/>
      <c r="P46" s="391"/>
      <c r="Q46" s="376"/>
    </row>
    <row r="47" spans="2:17" ht="21.6" customHeight="1">
      <c r="B47" s="154"/>
      <c r="C47" s="154"/>
      <c r="D47" s="468" t="s">
        <v>243</v>
      </c>
      <c r="E47" s="437">
        <v>149.9</v>
      </c>
      <c r="F47" s="437">
        <v>153.5</v>
      </c>
      <c r="G47" s="449">
        <f t="shared" si="4"/>
        <v>2.3452768729641658E-2</v>
      </c>
      <c r="H47" s="461">
        <v>89274052</v>
      </c>
      <c r="I47" s="461">
        <v>91406466</v>
      </c>
      <c r="J47" s="469">
        <f t="shared" si="3"/>
        <v>2.3328918547184618E-2</v>
      </c>
      <c r="K47" s="345"/>
      <c r="L47" s="327"/>
      <c r="M47" s="326"/>
      <c r="N47" s="326"/>
      <c r="O47" s="154"/>
      <c r="Q47" s="376"/>
    </row>
    <row r="48" spans="2:17" ht="21.6" customHeight="1">
      <c r="B48" s="154"/>
      <c r="C48" s="154"/>
      <c r="D48" s="870" t="s">
        <v>251</v>
      </c>
      <c r="E48" s="437">
        <v>147.80000000000001</v>
      </c>
      <c r="F48" s="437">
        <v>155.9</v>
      </c>
      <c r="G48" s="871">
        <f t="shared" si="4"/>
        <v>5.1956382296343771E-2</v>
      </c>
      <c r="H48" s="461">
        <v>76520101</v>
      </c>
      <c r="I48" s="461">
        <v>80735745</v>
      </c>
      <c r="J48" s="868">
        <f t="shared" si="3"/>
        <v>5.2215335351150846E-2</v>
      </c>
      <c r="K48" s="345"/>
      <c r="L48" s="327"/>
      <c r="M48" s="326"/>
      <c r="N48" s="326"/>
      <c r="O48" s="154"/>
      <c r="Q48" s="376"/>
    </row>
    <row r="49" spans="2:17" ht="21.6" customHeight="1">
      <c r="B49" s="154"/>
      <c r="C49" s="154"/>
      <c r="D49" s="468" t="s">
        <v>242</v>
      </c>
      <c r="E49" s="437">
        <v>151.6</v>
      </c>
      <c r="F49" s="437">
        <v>154.9</v>
      </c>
      <c r="G49" s="449">
        <f t="shared" si="4"/>
        <v>2.1304067140090453E-2</v>
      </c>
      <c r="H49" s="461">
        <v>71779466</v>
      </c>
      <c r="I49" s="461">
        <v>73347560</v>
      </c>
      <c r="J49" s="469">
        <f t="shared" si="3"/>
        <v>2.1378952483218257E-2</v>
      </c>
      <c r="K49" s="345"/>
      <c r="L49" s="327"/>
      <c r="M49" s="326"/>
      <c r="N49" s="326"/>
      <c r="O49" s="154"/>
      <c r="Q49" s="376"/>
    </row>
    <row r="50" spans="2:17" ht="21.6" customHeight="1">
      <c r="B50" s="154"/>
      <c r="C50" s="154"/>
      <c r="D50" s="468" t="s">
        <v>240</v>
      </c>
      <c r="E50" s="437">
        <v>153.80000000000001</v>
      </c>
      <c r="F50" s="437">
        <v>156.19999999999999</v>
      </c>
      <c r="G50" s="449">
        <f t="shared" si="4"/>
        <v>1.5364916773367333E-2</v>
      </c>
      <c r="H50" s="461">
        <v>58452306</v>
      </c>
      <c r="I50" s="461">
        <v>59379468</v>
      </c>
      <c r="J50" s="469">
        <f t="shared" si="3"/>
        <v>1.5614185024358926E-2</v>
      </c>
      <c r="K50" s="345"/>
      <c r="L50" s="327"/>
      <c r="M50" s="326"/>
      <c r="N50" s="326"/>
      <c r="O50" s="154"/>
      <c r="Q50" s="376"/>
    </row>
    <row r="51" spans="2:17" ht="21.6" customHeight="1">
      <c r="B51" s="154"/>
      <c r="C51" s="154"/>
      <c r="D51" s="468" t="s">
        <v>250</v>
      </c>
      <c r="E51" s="437">
        <v>129.80000000000001</v>
      </c>
      <c r="F51" s="437">
        <v>137</v>
      </c>
      <c r="G51" s="449">
        <f t="shared" si="4"/>
        <v>5.2554744525547363E-2</v>
      </c>
      <c r="H51" s="461">
        <v>58885357</v>
      </c>
      <c r="I51" s="461">
        <v>62161660</v>
      </c>
      <c r="J51" s="469">
        <f t="shared" si="3"/>
        <v>5.2706169687231651E-2</v>
      </c>
      <c r="K51" s="401"/>
      <c r="L51" s="327"/>
      <c r="M51" s="326"/>
      <c r="N51" s="326"/>
      <c r="O51" s="154"/>
      <c r="Q51" s="376"/>
    </row>
    <row r="52" spans="2:17" ht="21.6" customHeight="1">
      <c r="B52" s="154"/>
      <c r="C52" s="154"/>
      <c r="D52" s="468" t="s">
        <v>246</v>
      </c>
      <c r="E52" s="437">
        <v>130.69999999999999</v>
      </c>
      <c r="F52" s="437">
        <v>133.69999999999999</v>
      </c>
      <c r="G52" s="449">
        <f t="shared" si="4"/>
        <v>2.243829468960359E-2</v>
      </c>
      <c r="H52" s="461">
        <v>45497613</v>
      </c>
      <c r="I52" s="461">
        <v>46545444</v>
      </c>
      <c r="J52" s="469">
        <f t="shared" si="3"/>
        <v>2.2511999240999829E-2</v>
      </c>
      <c r="K52" s="401"/>
      <c r="L52" s="327"/>
      <c r="M52" s="326"/>
      <c r="N52" s="326"/>
      <c r="O52" s="154"/>
      <c r="Q52" s="376"/>
    </row>
    <row r="53" spans="2:17" ht="21.6" customHeight="1">
      <c r="B53" s="154"/>
      <c r="C53" s="154"/>
      <c r="D53" s="468" t="s">
        <v>245</v>
      </c>
      <c r="E53" s="437">
        <v>102.2</v>
      </c>
      <c r="F53" s="437">
        <v>104.4</v>
      </c>
      <c r="G53" s="449">
        <f t="shared" si="4"/>
        <v>2.1072796934865926E-2</v>
      </c>
      <c r="H53" s="461">
        <v>38802190</v>
      </c>
      <c r="I53" s="461">
        <v>39622998</v>
      </c>
      <c r="J53" s="469">
        <f t="shared" si="3"/>
        <v>2.0715444096380591E-2</v>
      </c>
      <c r="K53" s="401"/>
      <c r="L53" s="327"/>
      <c r="M53" s="326"/>
      <c r="N53" s="326"/>
      <c r="O53" s="154"/>
      <c r="Q53" s="376"/>
    </row>
    <row r="54" spans="2:17" ht="21.6" customHeight="1">
      <c r="B54" s="154"/>
      <c r="C54" s="154"/>
      <c r="D54" s="873" t="s">
        <v>237</v>
      </c>
      <c r="E54" s="437">
        <v>186.4</v>
      </c>
      <c r="F54" s="437">
        <v>201</v>
      </c>
      <c r="G54" s="471">
        <f t="shared" si="4"/>
        <v>7.2636815920397987E-2</v>
      </c>
      <c r="H54" s="461">
        <v>35629347</v>
      </c>
      <c r="I54" s="461">
        <v>38420939</v>
      </c>
      <c r="J54" s="872">
        <f t="shared" si="3"/>
        <v>7.2658088861388845E-2</v>
      </c>
      <c r="K54" s="401"/>
      <c r="L54" s="327"/>
      <c r="M54" s="326"/>
      <c r="N54" s="326"/>
      <c r="O54" s="154"/>
      <c r="Q54" s="376"/>
    </row>
    <row r="55" spans="2:17" ht="21.6" customHeight="1" thickBot="1">
      <c r="B55" s="154"/>
      <c r="C55" s="154"/>
      <c r="D55" s="863" t="s">
        <v>236</v>
      </c>
      <c r="E55" s="862">
        <v>172.3</v>
      </c>
      <c r="F55" s="862">
        <v>173.7</v>
      </c>
      <c r="G55" s="864">
        <f t="shared" si="4"/>
        <v>8.0598733448473073E-3</v>
      </c>
      <c r="H55" s="865">
        <v>15882007</v>
      </c>
      <c r="I55" s="865">
        <v>16005934</v>
      </c>
      <c r="J55" s="866">
        <f t="shared" si="3"/>
        <v>7.7425659758437087E-3</v>
      </c>
      <c r="K55" s="401"/>
      <c r="L55" s="327"/>
      <c r="M55" s="326"/>
      <c r="N55" s="326"/>
      <c r="O55" s="154"/>
      <c r="Q55" s="376"/>
    </row>
    <row r="56" spans="2:17" ht="21.6" customHeight="1" thickTop="1">
      <c r="B56" s="154"/>
      <c r="C56" s="154"/>
      <c r="D56" s="154"/>
      <c r="E56" s="154"/>
      <c r="F56" s="154"/>
      <c r="G56" s="154"/>
      <c r="H56" s="154"/>
      <c r="I56" s="154"/>
      <c r="J56" s="154"/>
      <c r="K56" s="154"/>
      <c r="L56" s="327"/>
      <c r="M56" s="326"/>
      <c r="N56" s="326"/>
      <c r="O56" s="154"/>
    </row>
    <row r="57" spans="2:17" ht="21.6" customHeight="1">
      <c r="B57" s="154"/>
      <c r="C57" s="154"/>
      <c r="D57" s="154"/>
      <c r="E57" s="154"/>
      <c r="F57" s="154"/>
      <c r="G57" s="154"/>
      <c r="H57" s="154"/>
      <c r="I57" s="154"/>
      <c r="J57" s="154"/>
      <c r="K57" s="154"/>
      <c r="L57" s="703" t="s">
        <v>284</v>
      </c>
      <c r="M57" s="703"/>
      <c r="N57" s="703"/>
      <c r="O57" s="154" t="s">
        <v>215</v>
      </c>
    </row>
    <row r="58" spans="2:17" ht="21.6" customHeight="1">
      <c r="B58" s="154"/>
      <c r="C58" s="154"/>
      <c r="D58" s="154"/>
      <c r="E58" s="154"/>
      <c r="F58" s="154"/>
      <c r="G58" s="154"/>
      <c r="H58" s="154"/>
      <c r="I58" s="154"/>
      <c r="J58" s="154"/>
      <c r="K58" s="154"/>
      <c r="L58" s="703"/>
      <c r="M58" s="703"/>
      <c r="N58" s="703"/>
      <c r="O58" s="394"/>
    </row>
    <row r="59" spans="2:17" ht="21.6" customHeight="1">
      <c r="B59" s="154"/>
      <c r="C59" s="154"/>
      <c r="D59" s="154"/>
      <c r="E59" s="154"/>
      <c r="F59" s="154"/>
      <c r="G59" s="154"/>
      <c r="H59" s="154"/>
      <c r="I59" s="154"/>
      <c r="J59" s="154"/>
      <c r="K59" s="154"/>
      <c r="L59" s="703"/>
      <c r="M59" s="703"/>
      <c r="N59" s="703"/>
      <c r="O59" s="394"/>
    </row>
    <row r="60" spans="2:17" ht="21.6" customHeight="1">
      <c r="B60" s="154"/>
      <c r="C60" s="154"/>
      <c r="D60" s="154"/>
      <c r="E60" s="154"/>
      <c r="F60" s="154"/>
      <c r="G60" s="154"/>
      <c r="H60" s="154"/>
      <c r="I60" s="154"/>
      <c r="J60" s="154"/>
      <c r="K60" s="154"/>
      <c r="L60" s="703"/>
      <c r="M60" s="703"/>
      <c r="N60" s="703"/>
      <c r="O60" s="394"/>
    </row>
    <row r="61" spans="2:17" ht="21.6" customHeight="1">
      <c r="B61" s="402"/>
      <c r="C61" s="154"/>
      <c r="D61" s="154"/>
      <c r="E61" s="154"/>
      <c r="F61" s="154"/>
      <c r="G61" s="154"/>
      <c r="H61" s="154"/>
      <c r="I61" s="154"/>
      <c r="J61" s="154"/>
      <c r="K61" s="154"/>
      <c r="L61" s="703"/>
      <c r="M61" s="703"/>
      <c r="N61" s="703"/>
      <c r="O61" s="394"/>
    </row>
    <row r="62" spans="2:17" ht="21.6" customHeight="1">
      <c r="B62" s="154"/>
      <c r="C62" s="154"/>
      <c r="D62" s="154"/>
      <c r="E62" s="154"/>
      <c r="F62" s="154"/>
      <c r="G62" s="154"/>
      <c r="H62" s="154"/>
      <c r="I62" s="154"/>
      <c r="J62" s="154"/>
      <c r="K62" s="154"/>
      <c r="L62" s="703"/>
      <c r="M62" s="703"/>
      <c r="N62" s="703"/>
      <c r="O62" s="394"/>
    </row>
    <row r="63" spans="2:17" ht="21.6" customHeight="1">
      <c r="B63" s="154"/>
      <c r="C63" s="154"/>
      <c r="D63" s="154"/>
      <c r="E63" s="154"/>
      <c r="F63" s="154"/>
      <c r="G63" s="154"/>
      <c r="H63" s="154"/>
      <c r="I63" s="154"/>
      <c r="J63" s="154"/>
      <c r="K63" s="154"/>
      <c r="L63" s="703"/>
      <c r="M63" s="703"/>
      <c r="N63" s="703"/>
      <c r="O63" s="394"/>
    </row>
    <row r="64" spans="2:17" ht="21.6" customHeight="1">
      <c r="B64" s="154"/>
      <c r="C64" s="154"/>
      <c r="D64" s="154"/>
      <c r="E64" s="154"/>
      <c r="F64" s="154"/>
      <c r="G64" s="154"/>
      <c r="H64" s="154"/>
      <c r="I64" s="154"/>
      <c r="J64" s="154"/>
      <c r="K64" s="154"/>
      <c r="L64" s="703"/>
      <c r="M64" s="703"/>
      <c r="N64" s="703"/>
      <c r="O64" s="394"/>
    </row>
    <row r="65" spans="2:16" ht="21.6" customHeight="1">
      <c r="B65" s="154"/>
      <c r="C65" s="154"/>
      <c r="D65" s="154"/>
      <c r="E65" s="154"/>
      <c r="F65" s="154"/>
      <c r="G65" s="154"/>
      <c r="H65" s="154"/>
      <c r="I65" s="154"/>
      <c r="J65" s="154"/>
      <c r="K65" s="154"/>
      <c r="L65" s="703"/>
      <c r="M65" s="703"/>
      <c r="N65" s="703"/>
      <c r="O65" s="394"/>
    </row>
    <row r="66" spans="2:16" ht="21.6" customHeight="1">
      <c r="B66" s="154"/>
      <c r="C66" s="154"/>
      <c r="D66" s="154"/>
      <c r="E66" s="154"/>
      <c r="F66" s="154"/>
      <c r="G66" s="154"/>
      <c r="H66" s="154"/>
      <c r="I66" s="154"/>
      <c r="J66" s="154"/>
      <c r="K66" s="154"/>
      <c r="L66" s="703"/>
      <c r="M66" s="703"/>
      <c r="N66" s="703"/>
      <c r="O66" s="394"/>
    </row>
    <row r="67" spans="2:16" ht="21.6" customHeight="1">
      <c r="B67" s="154"/>
      <c r="C67" s="154"/>
      <c r="D67" s="154"/>
      <c r="E67" s="154"/>
      <c r="F67" s="154"/>
      <c r="G67" s="154"/>
      <c r="H67" s="154"/>
      <c r="I67" s="154"/>
      <c r="J67" s="154"/>
      <c r="K67" s="154"/>
      <c r="L67" s="703"/>
      <c r="M67" s="703"/>
      <c r="N67" s="703"/>
      <c r="O67" s="394"/>
    </row>
    <row r="68" spans="2:16" ht="21.6" customHeight="1">
      <c r="B68" s="154"/>
      <c r="C68" s="154"/>
      <c r="D68" s="154"/>
      <c r="E68" s="154"/>
      <c r="F68" s="154"/>
      <c r="G68" s="154"/>
      <c r="H68" s="154"/>
      <c r="I68" s="154"/>
      <c r="J68" s="154"/>
      <c r="K68" s="154"/>
      <c r="L68" s="703"/>
      <c r="M68" s="703"/>
      <c r="N68" s="703"/>
      <c r="O68" s="394"/>
    </row>
    <row r="69" spans="2:16" ht="21.6" customHeight="1">
      <c r="B69" s="154"/>
      <c r="C69" s="154"/>
      <c r="D69" s="154"/>
      <c r="E69" s="154"/>
      <c r="F69" s="154"/>
      <c r="G69" s="154"/>
      <c r="H69" s="154"/>
      <c r="I69" s="154"/>
      <c r="J69" s="154"/>
      <c r="K69" s="154"/>
      <c r="L69" s="703"/>
      <c r="M69" s="703"/>
      <c r="N69" s="703"/>
      <c r="O69" s="394"/>
    </row>
    <row r="70" spans="2:16" ht="21.6" customHeight="1">
      <c r="B70" s="154"/>
      <c r="C70" s="154"/>
      <c r="D70" s="154"/>
      <c r="E70" s="154"/>
      <c r="F70" s="154"/>
      <c r="G70" s="154"/>
      <c r="H70" s="154"/>
      <c r="I70" s="154"/>
      <c r="J70" s="154"/>
      <c r="K70" s="154"/>
      <c r="L70" s="703"/>
      <c r="M70" s="703"/>
      <c r="N70" s="703"/>
      <c r="O70" s="394"/>
    </row>
    <row r="71" spans="2:16" ht="21.6" customHeight="1">
      <c r="B71" s="154"/>
      <c r="C71" s="154"/>
      <c r="D71" s="154"/>
      <c r="E71" s="154"/>
      <c r="F71" s="154"/>
      <c r="G71" s="154"/>
      <c r="H71" s="154"/>
      <c r="I71" s="154"/>
      <c r="J71" s="154"/>
      <c r="K71" s="154"/>
      <c r="L71" s="703"/>
      <c r="M71" s="703"/>
      <c r="N71" s="703"/>
      <c r="O71" s="394"/>
      <c r="P71" s="390"/>
    </row>
    <row r="72" spans="2:16" ht="21.6" customHeight="1">
      <c r="B72" s="154"/>
      <c r="C72" s="154"/>
      <c r="D72" s="154"/>
      <c r="E72" s="154"/>
      <c r="F72" s="154"/>
      <c r="G72" s="154"/>
      <c r="H72" s="154"/>
      <c r="I72" s="154"/>
      <c r="J72" s="154"/>
      <c r="K72" s="154"/>
      <c r="L72" s="703"/>
      <c r="M72" s="703"/>
      <c r="N72" s="703"/>
      <c r="O72" s="394"/>
      <c r="P72" s="391"/>
    </row>
    <row r="73" spans="2:16" ht="39" customHeight="1">
      <c r="B73" s="224" t="s">
        <v>30</v>
      </c>
      <c r="C73" s="224"/>
      <c r="D73" s="224"/>
      <c r="E73" s="224"/>
      <c r="F73" s="224"/>
      <c r="G73" s="224"/>
      <c r="H73" s="224"/>
      <c r="I73" s="224"/>
      <c r="J73" s="224"/>
      <c r="K73" s="224"/>
      <c r="L73" s="703"/>
      <c r="M73" s="703"/>
      <c r="N73" s="703"/>
      <c r="O73" s="154"/>
      <c r="P73" s="391"/>
    </row>
    <row r="74" spans="2:16" ht="32.4">
      <c r="B74" s="713" t="s">
        <v>193</v>
      </c>
      <c r="C74" s="713"/>
      <c r="D74" s="713"/>
      <c r="E74" s="713"/>
      <c r="F74" s="713"/>
      <c r="G74" s="713"/>
      <c r="H74" s="713"/>
      <c r="I74" s="169"/>
      <c r="J74" s="168"/>
      <c r="K74" s="154"/>
      <c r="L74" s="154"/>
      <c r="M74" s="154"/>
      <c r="N74" s="154"/>
      <c r="O74" s="154"/>
      <c r="P74" s="390"/>
    </row>
    <row r="75" spans="2:16" ht="18">
      <c r="B75" s="202" t="s">
        <v>143</v>
      </c>
      <c r="C75" s="154"/>
      <c r="D75" s="154"/>
      <c r="E75" s="154"/>
      <c r="F75" s="154"/>
      <c r="G75" s="154"/>
      <c r="H75" s="154"/>
      <c r="I75" s="154"/>
      <c r="J75" s="154"/>
      <c r="K75" s="154"/>
      <c r="L75" s="154"/>
      <c r="M75" s="154"/>
      <c r="N75" s="154"/>
      <c r="O75" s="154"/>
      <c r="P75" s="391"/>
    </row>
    <row r="76" spans="2:16" ht="18">
      <c r="B76" s="705" t="s">
        <v>144</v>
      </c>
      <c r="C76" s="705"/>
      <c r="D76" s="705"/>
      <c r="E76" s="705"/>
      <c r="F76" s="705"/>
      <c r="G76" s="705"/>
      <c r="H76" s="705"/>
      <c r="I76" s="705"/>
      <c r="J76" s="705"/>
      <c r="K76" s="705"/>
      <c r="L76" s="705"/>
      <c r="M76" s="705"/>
      <c r="N76" s="154"/>
      <c r="O76" s="154"/>
      <c r="P76" s="391"/>
    </row>
    <row r="77" spans="2:16" ht="18">
      <c r="B77" s="704" t="s">
        <v>145</v>
      </c>
      <c r="C77" s="704"/>
      <c r="D77" s="704"/>
      <c r="E77" s="704"/>
      <c r="F77" s="704"/>
      <c r="G77" s="704"/>
      <c r="H77" s="704"/>
      <c r="I77" s="704"/>
      <c r="J77" s="704"/>
      <c r="K77" s="704"/>
      <c r="L77" s="704"/>
      <c r="M77" s="704"/>
      <c r="N77" s="154"/>
      <c r="O77" s="154"/>
      <c r="P77" s="390"/>
    </row>
    <row r="78" spans="2:16" ht="22.5" customHeight="1">
      <c r="B78" s="710" t="s">
        <v>209</v>
      </c>
      <c r="C78" s="711"/>
      <c r="D78" s="711"/>
      <c r="E78" s="711"/>
      <c r="F78" s="711"/>
      <c r="G78" s="711"/>
      <c r="H78" s="711"/>
      <c r="I78" s="711"/>
      <c r="J78" s="711"/>
      <c r="K78" s="711"/>
      <c r="L78" s="711"/>
      <c r="M78" s="712"/>
      <c r="N78" s="706" t="s">
        <v>194</v>
      </c>
      <c r="O78" s="154"/>
      <c r="P78" s="391"/>
    </row>
    <row r="79" spans="2:16" ht="22.5" customHeight="1">
      <c r="B79" s="246" t="s">
        <v>216</v>
      </c>
      <c r="C79" s="244"/>
      <c r="D79" s="244"/>
      <c r="E79" s="244"/>
      <c r="F79" s="244"/>
      <c r="G79" s="244"/>
      <c r="H79" s="244"/>
      <c r="I79" s="244"/>
      <c r="J79" s="244"/>
      <c r="K79" s="244"/>
      <c r="L79" s="244"/>
      <c r="M79" s="245"/>
      <c r="N79" s="706"/>
      <c r="O79" s="154"/>
      <c r="P79" s="391"/>
    </row>
    <row r="80" spans="2:16" ht="18">
      <c r="B80" s="705" t="s">
        <v>205</v>
      </c>
      <c r="C80" s="705"/>
      <c r="D80" s="705"/>
      <c r="E80" s="705"/>
      <c r="F80" s="705"/>
      <c r="G80" s="705"/>
      <c r="H80" s="705"/>
      <c r="I80" s="705"/>
      <c r="J80" s="705"/>
      <c r="K80" s="705"/>
      <c r="L80" s="705"/>
      <c r="M80" s="705"/>
      <c r="N80" s="706"/>
      <c r="O80" s="154"/>
      <c r="P80" s="390"/>
    </row>
    <row r="81" spans="2:16" ht="18">
      <c r="B81" s="704" t="s">
        <v>206</v>
      </c>
      <c r="C81" s="704"/>
      <c r="D81" s="704"/>
      <c r="E81" s="704"/>
      <c r="F81" s="704"/>
      <c r="G81" s="704"/>
      <c r="H81" s="704"/>
      <c r="I81" s="704"/>
      <c r="J81" s="704"/>
      <c r="K81" s="704"/>
      <c r="L81" s="704"/>
      <c r="M81" s="704"/>
      <c r="N81" s="706"/>
      <c r="O81" s="154"/>
      <c r="P81" s="391"/>
    </row>
    <row r="82" spans="2:16" ht="18">
      <c r="B82" s="705" t="s">
        <v>207</v>
      </c>
      <c r="C82" s="705"/>
      <c r="D82" s="705"/>
      <c r="E82" s="705"/>
      <c r="F82" s="705"/>
      <c r="G82" s="705"/>
      <c r="H82" s="705"/>
      <c r="I82" s="705"/>
      <c r="J82" s="705"/>
      <c r="K82" s="705"/>
      <c r="L82" s="705"/>
      <c r="M82" s="705"/>
      <c r="N82" s="706"/>
      <c r="O82" s="154"/>
      <c r="P82" s="391"/>
    </row>
    <row r="83" spans="2:16" ht="18">
      <c r="B83" s="705" t="s">
        <v>208</v>
      </c>
      <c r="C83" s="705"/>
      <c r="D83" s="705"/>
      <c r="E83" s="705"/>
      <c r="F83" s="705"/>
      <c r="G83" s="705"/>
      <c r="H83" s="705"/>
      <c r="I83" s="705"/>
      <c r="J83" s="705"/>
      <c r="K83" s="705"/>
      <c r="L83" s="705"/>
      <c r="M83" s="705"/>
      <c r="N83" s="706"/>
      <c r="O83" s="154"/>
      <c r="P83" s="390"/>
    </row>
    <row r="84" spans="2:16" ht="18">
      <c r="B84" s="171"/>
      <c r="M84" s="154"/>
      <c r="N84" s="706"/>
      <c r="O84" s="154"/>
      <c r="P84" s="391"/>
    </row>
    <row r="85" spans="2:16" ht="17.25" customHeight="1">
      <c r="B85" s="707" t="s">
        <v>146</v>
      </c>
      <c r="C85" s="708"/>
      <c r="D85" s="708"/>
      <c r="E85" s="708"/>
      <c r="F85" s="708"/>
      <c r="G85" s="708"/>
      <c r="H85" s="708"/>
      <c r="I85" s="708"/>
      <c r="J85" s="708"/>
      <c r="K85" s="708"/>
      <c r="L85" s="708"/>
      <c r="M85" s="709"/>
      <c r="N85" s="706"/>
      <c r="O85" s="154"/>
      <c r="P85" s="391"/>
    </row>
    <row r="86" spans="2:16" ht="17.25" customHeight="1">
      <c r="B86" s="707" t="s">
        <v>147</v>
      </c>
      <c r="C86" s="708"/>
      <c r="D86" s="708"/>
      <c r="E86" s="708"/>
      <c r="F86" s="708"/>
      <c r="G86" s="708"/>
      <c r="H86" s="708"/>
      <c r="I86" s="708"/>
      <c r="J86" s="708"/>
      <c r="K86" s="708"/>
      <c r="L86" s="708"/>
      <c r="M86" s="709"/>
      <c r="N86" s="706"/>
      <c r="O86" s="154"/>
      <c r="P86" s="390"/>
    </row>
    <row r="87" spans="2:16" ht="17.25" customHeight="1">
      <c r="B87" s="707" t="s">
        <v>148</v>
      </c>
      <c r="C87" s="708"/>
      <c r="D87" s="708"/>
      <c r="E87" s="708"/>
      <c r="F87" s="708"/>
      <c r="G87" s="708"/>
      <c r="H87" s="708"/>
      <c r="I87" s="708"/>
      <c r="J87" s="708"/>
      <c r="K87" s="708"/>
      <c r="L87" s="708"/>
      <c r="M87" s="709"/>
      <c r="N87" s="706"/>
      <c r="O87" s="154"/>
      <c r="P87" s="391"/>
    </row>
    <row r="88" spans="2:16" ht="18">
      <c r="B88" s="707" t="s">
        <v>149</v>
      </c>
      <c r="C88" s="708"/>
      <c r="D88" s="708"/>
      <c r="E88" s="708"/>
      <c r="F88" s="708"/>
      <c r="G88" s="708"/>
      <c r="H88" s="708"/>
      <c r="I88" s="708"/>
      <c r="J88" s="708"/>
      <c r="K88" s="708"/>
      <c r="L88" s="708"/>
      <c r="M88" s="709"/>
      <c r="N88" s="706"/>
      <c r="O88" s="154"/>
      <c r="P88" s="391"/>
    </row>
    <row r="89" spans="2:16" ht="18">
      <c r="B89" s="707" t="s">
        <v>150</v>
      </c>
      <c r="C89" s="708"/>
      <c r="D89" s="708"/>
      <c r="E89" s="708"/>
      <c r="F89" s="708"/>
      <c r="G89" s="708"/>
      <c r="H89" s="708"/>
      <c r="I89" s="708"/>
      <c r="J89" s="708"/>
      <c r="K89" s="708"/>
      <c r="L89" s="708"/>
      <c r="M89" s="709"/>
      <c r="N89" s="706"/>
      <c r="O89" s="154"/>
      <c r="P89" s="390"/>
    </row>
    <row r="90" spans="2:16" ht="18">
      <c r="B90" s="714" t="s">
        <v>151</v>
      </c>
      <c r="C90" s="715"/>
      <c r="D90" s="715"/>
      <c r="E90" s="715"/>
      <c r="F90" s="715"/>
      <c r="G90" s="715"/>
      <c r="H90" s="715"/>
      <c r="I90" s="715"/>
      <c r="J90" s="715"/>
      <c r="K90" s="715"/>
      <c r="L90" s="715"/>
      <c r="M90" s="716"/>
      <c r="N90" s="154"/>
      <c r="O90" s="154"/>
      <c r="P90" s="391"/>
    </row>
    <row r="91" spans="2:16" ht="18">
      <c r="B91" s="717" t="s">
        <v>152</v>
      </c>
      <c r="C91" s="718"/>
      <c r="D91" s="718"/>
      <c r="E91" s="718"/>
      <c r="F91" s="718"/>
      <c r="G91" s="718"/>
      <c r="H91" s="718"/>
      <c r="I91" s="718"/>
      <c r="J91" s="718"/>
      <c r="K91" s="718"/>
      <c r="L91" s="718"/>
      <c r="M91" s="719"/>
      <c r="N91" s="154"/>
      <c r="O91" s="154"/>
      <c r="P91" s="391"/>
    </row>
    <row r="92" spans="2:16" ht="18">
      <c r="B92" s="707" t="s">
        <v>214</v>
      </c>
      <c r="C92" s="708"/>
      <c r="D92" s="708"/>
      <c r="E92" s="708"/>
      <c r="F92" s="708"/>
      <c r="G92" s="708"/>
      <c r="H92" s="708"/>
      <c r="I92" s="708"/>
      <c r="J92" s="708"/>
      <c r="K92" s="708"/>
      <c r="L92" s="708"/>
      <c r="M92" s="709"/>
      <c r="N92" s="154"/>
      <c r="O92" s="154"/>
      <c r="P92" s="390"/>
    </row>
    <row r="93" spans="2:16" ht="18">
      <c r="B93" s="171"/>
      <c r="M93" s="154"/>
      <c r="N93" s="154"/>
      <c r="O93" s="154"/>
      <c r="P93" s="391"/>
    </row>
    <row r="94" spans="2:16" ht="18.600000000000001" thickBot="1">
      <c r="B94" s="171"/>
      <c r="M94" s="154"/>
      <c r="N94" s="154"/>
      <c r="O94" s="154"/>
      <c r="P94" s="391"/>
    </row>
    <row r="95" spans="2:16" ht="20.25" customHeight="1">
      <c r="B95" s="720" t="s">
        <v>153</v>
      </c>
      <c r="C95" s="720" t="s">
        <v>154</v>
      </c>
      <c r="D95" s="720" t="s">
        <v>155</v>
      </c>
      <c r="E95" s="720" t="s">
        <v>156</v>
      </c>
      <c r="F95" s="172" t="s">
        <v>157</v>
      </c>
      <c r="G95" s="193" t="s">
        <v>222</v>
      </c>
      <c r="H95" s="722" t="s">
        <v>221</v>
      </c>
      <c r="I95" s="722" t="s">
        <v>159</v>
      </c>
      <c r="J95" s="722" t="s">
        <v>160</v>
      </c>
      <c r="K95" s="722" t="s">
        <v>195</v>
      </c>
      <c r="L95" s="720" t="s">
        <v>161</v>
      </c>
      <c r="M95" s="720" t="s">
        <v>217</v>
      </c>
      <c r="N95" s="154"/>
      <c r="O95" s="154"/>
      <c r="P95" s="390"/>
    </row>
    <row r="96" spans="2:16" ht="18.600000000000001" thickBot="1">
      <c r="B96" s="721"/>
      <c r="C96" s="721"/>
      <c r="D96" s="721"/>
      <c r="E96" s="721"/>
      <c r="F96" s="173" t="s">
        <v>158</v>
      </c>
      <c r="G96" s="194"/>
      <c r="H96" s="723"/>
      <c r="I96" s="723"/>
      <c r="J96" s="723"/>
      <c r="K96" s="723"/>
      <c r="L96" s="721"/>
      <c r="M96" s="721"/>
      <c r="N96" s="154"/>
      <c r="O96" s="154"/>
      <c r="P96" s="391"/>
    </row>
    <row r="97" spans="1:17" ht="18.600000000000001" thickBot="1">
      <c r="B97" s="174">
        <v>1</v>
      </c>
      <c r="C97" s="175" t="s">
        <v>162</v>
      </c>
      <c r="D97" s="176"/>
      <c r="E97" s="176"/>
      <c r="F97" s="176"/>
      <c r="G97" s="195"/>
      <c r="H97" s="176"/>
      <c r="I97" s="176"/>
      <c r="J97" s="176"/>
      <c r="K97" s="177" t="s">
        <v>162</v>
      </c>
      <c r="L97" s="176"/>
      <c r="M97" s="176"/>
      <c r="N97" s="154"/>
      <c r="O97" s="154"/>
      <c r="P97" s="391"/>
    </row>
    <row r="98" spans="1:17" ht="18.600000000000001" thickBot="1">
      <c r="A98" s="187" t="s">
        <v>30</v>
      </c>
      <c r="B98" s="188">
        <v>2</v>
      </c>
      <c r="C98" s="189" t="s">
        <v>162</v>
      </c>
      <c r="D98" s="190" t="s">
        <v>162</v>
      </c>
      <c r="E98" s="190" t="s">
        <v>162</v>
      </c>
      <c r="F98" s="190" t="s">
        <v>196</v>
      </c>
      <c r="G98" s="195"/>
      <c r="H98" s="176"/>
      <c r="I98" s="176"/>
      <c r="J98" s="190" t="s">
        <v>197</v>
      </c>
      <c r="K98" s="190" t="s">
        <v>162</v>
      </c>
      <c r="L98" s="176"/>
      <c r="M98" s="176"/>
      <c r="N98" s="154" t="s">
        <v>198</v>
      </c>
      <c r="O98" s="154"/>
      <c r="P98" s="390"/>
      <c r="Q98" s="376"/>
    </row>
    <row r="99" spans="1:17" ht="18.600000000000001" thickBot="1">
      <c r="A99" s="187" t="s">
        <v>22</v>
      </c>
      <c r="B99" s="188">
        <v>3</v>
      </c>
      <c r="C99" s="189" t="s">
        <v>162</v>
      </c>
      <c r="D99" s="190" t="s">
        <v>162</v>
      </c>
      <c r="E99" s="190" t="s">
        <v>162</v>
      </c>
      <c r="F99" s="190" t="s">
        <v>162</v>
      </c>
      <c r="G99" s="195"/>
      <c r="H99" s="176"/>
      <c r="I99" s="176"/>
      <c r="J99" s="190" t="s">
        <v>162</v>
      </c>
      <c r="K99" s="190" t="s">
        <v>162</v>
      </c>
      <c r="L99" s="190" t="s">
        <v>162</v>
      </c>
      <c r="M99" s="176"/>
      <c r="N99" s="154"/>
      <c r="O99" s="154"/>
      <c r="P99" s="391"/>
      <c r="Q99" s="376"/>
    </row>
    <row r="100" spans="1:17" ht="18.600000000000001" thickBot="1">
      <c r="A100" s="187" t="s">
        <v>199</v>
      </c>
      <c r="B100" s="184">
        <v>4</v>
      </c>
      <c r="C100" s="185" t="s">
        <v>162</v>
      </c>
      <c r="D100" s="186" t="s">
        <v>162</v>
      </c>
      <c r="E100" s="186" t="s">
        <v>162</v>
      </c>
      <c r="F100" s="186" t="s">
        <v>162</v>
      </c>
      <c r="G100" s="186" t="s">
        <v>162</v>
      </c>
      <c r="H100" s="186" t="s">
        <v>162</v>
      </c>
      <c r="I100" s="176" t="s">
        <v>219</v>
      </c>
      <c r="J100" s="186" t="s">
        <v>162</v>
      </c>
      <c r="K100" s="186" t="s">
        <v>162</v>
      </c>
      <c r="L100" s="186" t="s">
        <v>162</v>
      </c>
      <c r="M100" s="186" t="s">
        <v>162</v>
      </c>
      <c r="N100" s="208" t="s">
        <v>218</v>
      </c>
      <c r="O100" s="154"/>
      <c r="P100" s="391"/>
    </row>
    <row r="101" spans="1:17" ht="18.600000000000001" thickBot="1">
      <c r="A101" s="187"/>
      <c r="B101" s="188">
        <v>5</v>
      </c>
      <c r="C101" s="189" t="s">
        <v>162</v>
      </c>
      <c r="D101" s="190" t="s">
        <v>162</v>
      </c>
      <c r="E101" s="190" t="s">
        <v>162</v>
      </c>
      <c r="F101" s="190" t="s">
        <v>162</v>
      </c>
      <c r="G101" s="190" t="s">
        <v>162</v>
      </c>
      <c r="H101" s="190" t="s">
        <v>162</v>
      </c>
      <c r="I101" s="190" t="s">
        <v>162</v>
      </c>
      <c r="J101" s="190" t="s">
        <v>162</v>
      </c>
      <c r="K101" s="190" t="s">
        <v>162</v>
      </c>
      <c r="L101" s="190" t="s">
        <v>162</v>
      </c>
      <c r="M101" s="190" t="s">
        <v>162</v>
      </c>
      <c r="N101" s="154"/>
      <c r="O101" s="154"/>
      <c r="Q101" s="376"/>
    </row>
    <row r="102" spans="1:17" ht="18.600000000000001" thickBot="1">
      <c r="B102" s="174">
        <v>6</v>
      </c>
      <c r="C102" s="175" t="s">
        <v>162</v>
      </c>
      <c r="D102" s="177" t="s">
        <v>162</v>
      </c>
      <c r="E102" s="177" t="s">
        <v>162</v>
      </c>
      <c r="F102" s="177" t="s">
        <v>162</v>
      </c>
      <c r="G102" s="177" t="s">
        <v>162</v>
      </c>
      <c r="H102" s="177" t="s">
        <v>162</v>
      </c>
      <c r="I102" s="177" t="s">
        <v>162</v>
      </c>
      <c r="J102" s="177" t="s">
        <v>162</v>
      </c>
      <c r="K102" s="177" t="s">
        <v>162</v>
      </c>
      <c r="L102" s="177" t="s">
        <v>162</v>
      </c>
      <c r="M102" s="177" t="s">
        <v>162</v>
      </c>
      <c r="N102" s="154"/>
      <c r="O102" s="154"/>
      <c r="Q102" s="376"/>
    </row>
    <row r="103" spans="1:17" ht="18.600000000000001" thickBot="1">
      <c r="B103" s="174">
        <v>7</v>
      </c>
      <c r="C103" s="175" t="s">
        <v>162</v>
      </c>
      <c r="D103" s="177" t="s">
        <v>162</v>
      </c>
      <c r="E103" s="177" t="s">
        <v>162</v>
      </c>
      <c r="F103" s="177" t="s">
        <v>162</v>
      </c>
      <c r="G103" s="177" t="s">
        <v>162</v>
      </c>
      <c r="H103" s="177" t="s">
        <v>162</v>
      </c>
      <c r="I103" s="177" t="s">
        <v>162</v>
      </c>
      <c r="J103" s="177" t="s">
        <v>162</v>
      </c>
      <c r="K103" s="177" t="s">
        <v>162</v>
      </c>
      <c r="L103" s="177" t="s">
        <v>162</v>
      </c>
      <c r="M103" s="177" t="s">
        <v>162</v>
      </c>
      <c r="N103" s="154"/>
      <c r="O103" s="154"/>
      <c r="Q103" s="376"/>
    </row>
    <row r="104" spans="1:17">
      <c r="N104" s="154"/>
      <c r="O104" s="154"/>
      <c r="Q104" s="376"/>
    </row>
    <row r="105" spans="1:17">
      <c r="I105" s="208" t="s">
        <v>220</v>
      </c>
      <c r="N105" s="154"/>
      <c r="O105" s="154"/>
      <c r="Q105" s="376"/>
    </row>
    <row r="106" spans="1:17">
      <c r="N106" s="154"/>
      <c r="O106" s="154"/>
      <c r="Q106" s="376"/>
    </row>
  </sheetData>
  <mergeCells count="39">
    <mergeCell ref="B3:N3"/>
    <mergeCell ref="C8:L8"/>
    <mergeCell ref="C9:L9"/>
    <mergeCell ref="D12:E28"/>
    <mergeCell ref="M13:N13"/>
    <mergeCell ref="B5:N5"/>
    <mergeCell ref="M16:N29"/>
    <mergeCell ref="B7:N7"/>
    <mergeCell ref="B6:N6"/>
    <mergeCell ref="D29:E29"/>
    <mergeCell ref="B90:M90"/>
    <mergeCell ref="B91:M91"/>
    <mergeCell ref="B92:M92"/>
    <mergeCell ref="B95:B96"/>
    <mergeCell ref="C95:C96"/>
    <mergeCell ref="D95:D96"/>
    <mergeCell ref="E95:E96"/>
    <mergeCell ref="H95:H96"/>
    <mergeCell ref="I95:I96"/>
    <mergeCell ref="J95:J96"/>
    <mergeCell ref="K95:K96"/>
    <mergeCell ref="L95:L96"/>
    <mergeCell ref="M95:M96"/>
    <mergeCell ref="L33:N37"/>
    <mergeCell ref="L57:N73"/>
    <mergeCell ref="B77:M77"/>
    <mergeCell ref="B81:M81"/>
    <mergeCell ref="B82:M82"/>
    <mergeCell ref="N78:N89"/>
    <mergeCell ref="B80:M80"/>
    <mergeCell ref="B87:M87"/>
    <mergeCell ref="B88:M88"/>
    <mergeCell ref="B89:M89"/>
    <mergeCell ref="B78:M78"/>
    <mergeCell ref="B83:M83"/>
    <mergeCell ref="B85:M85"/>
    <mergeCell ref="B86:M86"/>
    <mergeCell ref="B74:H74"/>
    <mergeCell ref="B76:M76"/>
  </mergeCells>
  <phoneticPr fontId="109"/>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BCAA2-C7EF-4706-83A5-72C4B25F00A3}">
  <dimension ref="C2:J28"/>
  <sheetViews>
    <sheetView topLeftCell="B1" workbookViewId="0">
      <selection activeCell="C22" sqref="C22"/>
    </sheetView>
  </sheetViews>
  <sheetFormatPr defaultRowHeight="13.2"/>
  <cols>
    <col min="1" max="2" width="8.88671875" style="411"/>
    <col min="3" max="3" width="20.5546875" style="411" customWidth="1"/>
    <col min="4" max="5" width="10.109375" style="168" customWidth="1"/>
    <col min="6" max="6" width="12.5546875" style="357" customWidth="1"/>
    <col min="7" max="7" width="18.5546875" style="412" customWidth="1"/>
    <col min="8" max="8" width="18.5546875" style="413" customWidth="1"/>
    <col min="9" max="9" width="11.88671875" style="357" customWidth="1"/>
    <col min="10" max="10" width="16.109375" style="168" customWidth="1"/>
    <col min="11" max="16384" width="8.88671875" style="411"/>
  </cols>
  <sheetData>
    <row r="2" spans="3:9" ht="19.8" customHeight="1"/>
    <row r="3" spans="3:9" ht="20.399999999999999" customHeight="1" thickBot="1"/>
    <row r="4" spans="3:9" ht="22.8" customHeight="1" thickTop="1">
      <c r="C4" s="463"/>
      <c r="D4" s="464" t="s">
        <v>256</v>
      </c>
      <c r="E4" s="464" t="s">
        <v>257</v>
      </c>
      <c r="F4" s="465" t="s">
        <v>258</v>
      </c>
      <c r="G4" s="466" t="s">
        <v>256</v>
      </c>
      <c r="H4" s="466" t="s">
        <v>257</v>
      </c>
      <c r="I4" s="467" t="s">
        <v>258</v>
      </c>
    </row>
    <row r="5" spans="3:9" ht="22.8" customHeight="1">
      <c r="C5" s="468" t="s">
        <v>235</v>
      </c>
      <c r="D5" s="437" t="s">
        <v>279</v>
      </c>
      <c r="E5" s="437" t="s">
        <v>279</v>
      </c>
      <c r="F5" s="449" t="s">
        <v>278</v>
      </c>
      <c r="G5" s="461">
        <v>6936464185</v>
      </c>
      <c r="H5" s="461">
        <v>7369645641</v>
      </c>
      <c r="I5" s="469">
        <f>(H5-G5)/+H5</f>
        <v>5.8779143136822636E-2</v>
      </c>
    </row>
    <row r="6" spans="3:9" ht="22.8" customHeight="1">
      <c r="C6" s="468" t="s">
        <v>248</v>
      </c>
      <c r="D6" s="437">
        <v>160.80000000000001</v>
      </c>
      <c r="E6" s="437">
        <v>167.4</v>
      </c>
      <c r="F6" s="449">
        <f>(E6-D6)/+E6</f>
        <v>3.9426523297491002E-2</v>
      </c>
      <c r="G6" s="461">
        <v>2254252000</v>
      </c>
      <c r="H6" s="461">
        <v>2346831000</v>
      </c>
      <c r="I6" s="469">
        <f t="shared" ref="I6:I27" si="0">(H6-G6)/+H6</f>
        <v>3.9448515892281974E-2</v>
      </c>
    </row>
    <row r="7" spans="3:9" ht="22.8" customHeight="1">
      <c r="C7" s="869" t="s">
        <v>265</v>
      </c>
      <c r="D7" s="437">
        <v>75.099999999999994</v>
      </c>
      <c r="E7" s="437">
        <v>79.599999999999994</v>
      </c>
      <c r="F7" s="871">
        <f t="shared" ref="F7:F27" si="1">(E7-D7)/+E7</f>
        <v>5.6532663316582916E-2</v>
      </c>
      <c r="G7" s="461">
        <v>1036568410</v>
      </c>
      <c r="H7" s="461">
        <v>1097806371</v>
      </c>
      <c r="I7" s="867">
        <f t="shared" si="0"/>
        <v>5.5782114786069134E-2</v>
      </c>
    </row>
    <row r="8" spans="3:9" ht="22.8" customHeight="1">
      <c r="C8" s="468" t="s">
        <v>239</v>
      </c>
      <c r="D8" s="437">
        <v>124.2</v>
      </c>
      <c r="E8" s="437">
        <v>129.6</v>
      </c>
      <c r="F8" s="449">
        <f t="shared" si="1"/>
        <v>4.1666666666666602E-2</v>
      </c>
      <c r="G8" s="461">
        <v>416005448</v>
      </c>
      <c r="H8" s="461">
        <v>434332691</v>
      </c>
      <c r="I8" s="469">
        <f t="shared" si="0"/>
        <v>4.2196324107687304E-2</v>
      </c>
    </row>
    <row r="9" spans="3:9" ht="22.8" customHeight="1">
      <c r="C9" s="468" t="s">
        <v>249</v>
      </c>
      <c r="D9" s="437">
        <v>128.30000000000001</v>
      </c>
      <c r="E9" s="437">
        <v>132.19999999999999</v>
      </c>
      <c r="F9" s="449">
        <f t="shared" si="1"/>
        <v>2.9500756429651873E-2</v>
      </c>
      <c r="G9" s="461">
        <v>272673196</v>
      </c>
      <c r="H9" s="461">
        <v>280989164</v>
      </c>
      <c r="I9" s="469">
        <f t="shared" si="0"/>
        <v>2.9595333434281473E-2</v>
      </c>
    </row>
    <row r="10" spans="3:9" ht="22.8" customHeight="1">
      <c r="C10" s="470" t="s">
        <v>266</v>
      </c>
      <c r="D10" s="437">
        <v>67.900000000000006</v>
      </c>
      <c r="E10" s="437">
        <v>76.2</v>
      </c>
      <c r="F10" s="471">
        <f t="shared" si="1"/>
        <v>0.10892388451443566</v>
      </c>
      <c r="G10" s="461">
        <v>185616142</v>
      </c>
      <c r="H10" s="461">
        <v>208289405</v>
      </c>
      <c r="I10" s="872">
        <f t="shared" si="0"/>
        <v>0.10885461504871072</v>
      </c>
    </row>
    <row r="11" spans="3:9" ht="22.8" customHeight="1">
      <c r="C11" s="468" t="s">
        <v>252</v>
      </c>
      <c r="D11" s="437">
        <v>148.30000000000001</v>
      </c>
      <c r="E11" s="437">
        <v>152.9</v>
      </c>
      <c r="F11" s="449">
        <f t="shared" si="1"/>
        <v>3.0085022890778249E-2</v>
      </c>
      <c r="G11" s="461">
        <v>187865740</v>
      </c>
      <c r="H11" s="461">
        <v>193681996</v>
      </c>
      <c r="I11" s="469">
        <f t="shared" si="0"/>
        <v>3.0029925961729556E-2</v>
      </c>
    </row>
    <row r="12" spans="3:9" ht="22.8" customHeight="1">
      <c r="C12" s="470" t="s">
        <v>269</v>
      </c>
      <c r="D12" s="437">
        <v>90.9</v>
      </c>
      <c r="E12" s="437">
        <v>100</v>
      </c>
      <c r="F12" s="471">
        <f t="shared" si="1"/>
        <v>9.0999999999999942E-2</v>
      </c>
      <c r="G12" s="461">
        <v>117240849</v>
      </c>
      <c r="H12" s="461">
        <v>128940251</v>
      </c>
      <c r="I12" s="872">
        <f t="shared" si="0"/>
        <v>9.0735064568782331E-2</v>
      </c>
    </row>
    <row r="13" spans="3:9" ht="22.8" customHeight="1">
      <c r="C13" s="468" t="s">
        <v>247</v>
      </c>
      <c r="D13" s="437">
        <v>137.4</v>
      </c>
      <c r="E13" s="437">
        <v>139.80000000000001</v>
      </c>
      <c r="F13" s="449">
        <f t="shared" si="1"/>
        <v>1.7167381974248965E-2</v>
      </c>
      <c r="G13" s="461">
        <v>115861861</v>
      </c>
      <c r="H13" s="461">
        <v>117866846</v>
      </c>
      <c r="I13" s="469">
        <f t="shared" si="0"/>
        <v>1.7010593462388906E-2</v>
      </c>
    </row>
    <row r="14" spans="3:9" ht="22.8" customHeight="1">
      <c r="C14" s="470" t="s">
        <v>267</v>
      </c>
      <c r="D14" s="437">
        <v>46.2</v>
      </c>
      <c r="E14" s="437">
        <v>52.6</v>
      </c>
      <c r="F14" s="471">
        <f t="shared" si="1"/>
        <v>0.12167300380228134</v>
      </c>
      <c r="G14" s="461">
        <v>102067945</v>
      </c>
      <c r="H14" s="461">
        <v>116131086</v>
      </c>
      <c r="I14" s="872">
        <f t="shared" si="0"/>
        <v>0.12109712811951143</v>
      </c>
    </row>
    <row r="15" spans="3:9" ht="22.8" customHeight="1">
      <c r="C15" s="468" t="s">
        <v>241</v>
      </c>
      <c r="D15" s="437">
        <v>133.80000000000001</v>
      </c>
      <c r="E15" s="437">
        <v>137</v>
      </c>
      <c r="F15" s="449">
        <f t="shared" si="1"/>
        <v>2.3357664233576561E-2</v>
      </c>
      <c r="G15" s="461">
        <v>111396022</v>
      </c>
      <c r="H15" s="461">
        <v>114067035</v>
      </c>
      <c r="I15" s="469">
        <f t="shared" si="0"/>
        <v>2.3416169272743873E-2</v>
      </c>
    </row>
    <row r="16" spans="3:9" ht="22.8" customHeight="1">
      <c r="C16" s="470" t="s">
        <v>268</v>
      </c>
      <c r="D16" s="437">
        <v>69.900000000000006</v>
      </c>
      <c r="E16" s="437">
        <v>76.7</v>
      </c>
      <c r="F16" s="471">
        <f t="shared" si="1"/>
        <v>8.8657105606258113E-2</v>
      </c>
      <c r="G16" s="461">
        <v>100766655</v>
      </c>
      <c r="H16" s="461">
        <v>110548268</v>
      </c>
      <c r="I16" s="472">
        <f t="shared" si="0"/>
        <v>8.8482734075942288E-2</v>
      </c>
    </row>
    <row r="17" spans="3:9" ht="22.8" customHeight="1">
      <c r="C17" s="873" t="s">
        <v>238</v>
      </c>
      <c r="D17" s="437">
        <v>142.4</v>
      </c>
      <c r="E17" s="437">
        <v>160.80000000000001</v>
      </c>
      <c r="F17" s="471">
        <f t="shared" si="1"/>
        <v>0.11442786069651743</v>
      </c>
      <c r="G17" s="461">
        <v>96279562</v>
      </c>
      <c r="H17" s="461">
        <v>108700042</v>
      </c>
      <c r="I17" s="872">
        <f t="shared" si="0"/>
        <v>0.11426380129641532</v>
      </c>
    </row>
    <row r="18" spans="3:9" ht="22.8" customHeight="1">
      <c r="C18" s="468" t="s">
        <v>244</v>
      </c>
      <c r="D18" s="437">
        <v>142.1</v>
      </c>
      <c r="E18" s="437">
        <v>148.80000000000001</v>
      </c>
      <c r="F18" s="449">
        <f t="shared" si="1"/>
        <v>4.502688172043022E-2</v>
      </c>
      <c r="G18" s="461">
        <v>96573324</v>
      </c>
      <c r="H18" s="461">
        <v>101141836</v>
      </c>
      <c r="I18" s="469">
        <f t="shared" si="0"/>
        <v>4.516935998670224E-2</v>
      </c>
    </row>
    <row r="19" spans="3:9" ht="22.8" customHeight="1">
      <c r="C19" s="468" t="s">
        <v>243</v>
      </c>
      <c r="D19" s="437">
        <v>149.9</v>
      </c>
      <c r="E19" s="437">
        <v>153.5</v>
      </c>
      <c r="F19" s="449">
        <f t="shared" si="1"/>
        <v>2.3452768729641658E-2</v>
      </c>
      <c r="G19" s="461">
        <v>89274052</v>
      </c>
      <c r="H19" s="461">
        <v>91406466</v>
      </c>
      <c r="I19" s="469">
        <f t="shared" si="0"/>
        <v>2.3328918547184618E-2</v>
      </c>
    </row>
    <row r="20" spans="3:9" ht="22.8" customHeight="1">
      <c r="C20" s="870" t="s">
        <v>251</v>
      </c>
      <c r="D20" s="437">
        <v>147.80000000000001</v>
      </c>
      <c r="E20" s="437">
        <v>155.9</v>
      </c>
      <c r="F20" s="871">
        <f t="shared" si="1"/>
        <v>5.1956382296343771E-2</v>
      </c>
      <c r="G20" s="461">
        <v>76520101</v>
      </c>
      <c r="H20" s="461">
        <v>80735745</v>
      </c>
      <c r="I20" s="868">
        <f t="shared" si="0"/>
        <v>5.2215335351150846E-2</v>
      </c>
    </row>
    <row r="21" spans="3:9" ht="17.399999999999999">
      <c r="C21" s="468" t="s">
        <v>242</v>
      </c>
      <c r="D21" s="437">
        <v>151.6</v>
      </c>
      <c r="E21" s="437">
        <v>154.9</v>
      </c>
      <c r="F21" s="449">
        <f t="shared" si="1"/>
        <v>2.1304067140090453E-2</v>
      </c>
      <c r="G21" s="461">
        <v>71779466</v>
      </c>
      <c r="H21" s="461">
        <v>73347560</v>
      </c>
      <c r="I21" s="469">
        <f t="shared" si="0"/>
        <v>2.1378952483218257E-2</v>
      </c>
    </row>
    <row r="22" spans="3:9" ht="17.399999999999999">
      <c r="C22" s="468" t="s">
        <v>240</v>
      </c>
      <c r="D22" s="437">
        <v>153.80000000000001</v>
      </c>
      <c r="E22" s="437">
        <v>156.19999999999999</v>
      </c>
      <c r="F22" s="449">
        <f t="shared" si="1"/>
        <v>1.5364916773367333E-2</v>
      </c>
      <c r="G22" s="461">
        <v>58452306</v>
      </c>
      <c r="H22" s="461">
        <v>59379468</v>
      </c>
      <c r="I22" s="469">
        <f t="shared" si="0"/>
        <v>1.5614185024358926E-2</v>
      </c>
    </row>
    <row r="23" spans="3:9" ht="17.399999999999999">
      <c r="C23" s="468" t="s">
        <v>250</v>
      </c>
      <c r="D23" s="437">
        <v>129.80000000000001</v>
      </c>
      <c r="E23" s="437">
        <v>137</v>
      </c>
      <c r="F23" s="449">
        <f t="shared" si="1"/>
        <v>5.2554744525547363E-2</v>
      </c>
      <c r="G23" s="461">
        <v>58885357</v>
      </c>
      <c r="H23" s="461">
        <v>62161660</v>
      </c>
      <c r="I23" s="469">
        <f t="shared" si="0"/>
        <v>5.2706169687231651E-2</v>
      </c>
    </row>
    <row r="24" spans="3:9" ht="17.399999999999999">
      <c r="C24" s="468" t="s">
        <v>246</v>
      </c>
      <c r="D24" s="437">
        <v>130.69999999999999</v>
      </c>
      <c r="E24" s="437">
        <v>133.69999999999999</v>
      </c>
      <c r="F24" s="449">
        <f t="shared" si="1"/>
        <v>2.243829468960359E-2</v>
      </c>
      <c r="G24" s="461">
        <v>45497613</v>
      </c>
      <c r="H24" s="461">
        <v>46545444</v>
      </c>
      <c r="I24" s="469">
        <f t="shared" si="0"/>
        <v>2.2511999240999829E-2</v>
      </c>
    </row>
    <row r="25" spans="3:9" ht="17.399999999999999">
      <c r="C25" s="468" t="s">
        <v>245</v>
      </c>
      <c r="D25" s="437">
        <v>102.2</v>
      </c>
      <c r="E25" s="437">
        <v>104.4</v>
      </c>
      <c r="F25" s="449">
        <f t="shared" si="1"/>
        <v>2.1072796934865926E-2</v>
      </c>
      <c r="G25" s="461">
        <v>38802190</v>
      </c>
      <c r="H25" s="461">
        <v>39622998</v>
      </c>
      <c r="I25" s="469">
        <f t="shared" si="0"/>
        <v>2.0715444096380591E-2</v>
      </c>
    </row>
    <row r="26" spans="3:9" ht="17.399999999999999">
      <c r="C26" s="873" t="s">
        <v>237</v>
      </c>
      <c r="D26" s="437">
        <v>186.4</v>
      </c>
      <c r="E26" s="437">
        <v>201</v>
      </c>
      <c r="F26" s="471">
        <f t="shared" si="1"/>
        <v>7.2636815920397987E-2</v>
      </c>
      <c r="G26" s="461">
        <v>35629347</v>
      </c>
      <c r="H26" s="461">
        <v>38420939</v>
      </c>
      <c r="I26" s="872">
        <f t="shared" si="0"/>
        <v>7.2658088861388845E-2</v>
      </c>
    </row>
    <row r="27" spans="3:9" ht="18" thickBot="1">
      <c r="C27" s="863" t="s">
        <v>236</v>
      </c>
      <c r="D27" s="862">
        <v>172.3</v>
      </c>
      <c r="E27" s="862">
        <v>173.7</v>
      </c>
      <c r="F27" s="864">
        <f t="shared" si="1"/>
        <v>8.0598733448473073E-3</v>
      </c>
      <c r="G27" s="865">
        <v>15882007</v>
      </c>
      <c r="H27" s="865">
        <v>16005934</v>
      </c>
      <c r="I27" s="866">
        <f t="shared" si="0"/>
        <v>7.7425659758437087E-3</v>
      </c>
    </row>
    <row r="28" spans="3:9" ht="13.8" thickTop="1"/>
  </sheetData>
  <phoneticPr fontId="10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48A58-EAC5-47F7-8B57-0F8A60199C7B}">
  <sheetPr>
    <pageSetUpPr fitToPage="1"/>
  </sheetPr>
  <dimension ref="A1:P36"/>
  <sheetViews>
    <sheetView view="pageBreakPreview" zoomScale="95" zoomScaleNormal="100" zoomScaleSheetLayoutView="95" workbookViewId="0">
      <selection activeCell="H7" sqref="H7:L15"/>
    </sheetView>
  </sheetViews>
  <sheetFormatPr defaultColWidth="9" defaultRowHeight="13.2"/>
  <cols>
    <col min="1" max="1" width="4.88671875" style="875" customWidth="1"/>
    <col min="2" max="8" width="9" style="875"/>
    <col min="9" max="9" width="6" style="875" customWidth="1"/>
    <col min="10" max="10" width="9" style="875"/>
    <col min="11" max="11" width="11" style="875" customWidth="1"/>
    <col min="12" max="12" width="34.77734375" style="875" customWidth="1"/>
    <col min="13" max="13" width="4.21875" style="875" customWidth="1"/>
    <col min="14" max="14" width="3.44140625" style="875" customWidth="1"/>
    <col min="15" max="16384" width="9" style="875"/>
  </cols>
  <sheetData>
    <row r="1" spans="1:14" ht="23.4">
      <c r="A1" s="874" t="s">
        <v>424</v>
      </c>
      <c r="B1" s="874"/>
      <c r="C1" s="874"/>
      <c r="D1" s="874"/>
      <c r="E1" s="874"/>
      <c r="F1" s="874"/>
      <c r="G1" s="874"/>
      <c r="H1" s="874"/>
      <c r="I1" s="874"/>
      <c r="J1" s="800"/>
      <c r="K1" s="800"/>
      <c r="L1" s="800"/>
      <c r="M1" s="800"/>
    </row>
    <row r="2" spans="1:14" s="586" customFormat="1" ht="26.25" customHeight="1">
      <c r="A2" s="876" t="s">
        <v>425</v>
      </c>
      <c r="B2" s="876"/>
      <c r="C2" s="876"/>
      <c r="D2" s="876"/>
      <c r="E2" s="876"/>
      <c r="F2" s="876"/>
      <c r="G2" s="876"/>
      <c r="H2" s="876"/>
      <c r="I2" s="876"/>
      <c r="J2" s="876"/>
      <c r="K2" s="876"/>
      <c r="L2" s="876"/>
      <c r="M2" s="876"/>
    </row>
    <row r="3" spans="1:14" s="586" customFormat="1" ht="26.25" customHeight="1">
      <c r="A3" s="877" t="s">
        <v>426</v>
      </c>
      <c r="B3" s="877"/>
      <c r="C3" s="877"/>
      <c r="D3" s="877"/>
      <c r="E3" s="877"/>
      <c r="F3" s="877"/>
      <c r="G3" s="877"/>
      <c r="H3" s="877"/>
      <c r="I3" s="877"/>
      <c r="J3" s="877"/>
      <c r="K3" s="877"/>
      <c r="L3" s="876"/>
      <c r="M3" s="876"/>
    </row>
    <row r="4" spans="1:14" s="586" customFormat="1" ht="26.25" customHeight="1">
      <c r="A4" s="878" t="s">
        <v>427</v>
      </c>
      <c r="B4" s="878"/>
      <c r="C4" s="878"/>
      <c r="D4" s="878"/>
      <c r="E4" s="878"/>
      <c r="F4" s="878"/>
      <c r="G4" s="878"/>
      <c r="H4" s="878"/>
      <c r="I4" s="878"/>
      <c r="J4" s="878"/>
      <c r="K4" s="878"/>
      <c r="L4" s="879"/>
      <c r="M4" s="879"/>
    </row>
    <row r="5" spans="1:14" ht="28.5" customHeight="1">
      <c r="A5" s="880"/>
      <c r="B5" s="881" t="s">
        <v>428</v>
      </c>
      <c r="C5" s="881"/>
      <c r="D5" s="881"/>
      <c r="E5" s="881"/>
      <c r="F5" s="881"/>
      <c r="G5" s="881"/>
      <c r="H5" s="881"/>
      <c r="I5" s="881"/>
      <c r="J5" s="881"/>
      <c r="K5" s="881"/>
      <c r="L5" s="881"/>
      <c r="M5" s="882"/>
      <c r="N5" s="883"/>
    </row>
    <row r="6" spans="1:14" ht="10.199999999999999" customHeight="1">
      <c r="A6" s="884"/>
      <c r="B6" s="885"/>
      <c r="C6" s="885"/>
      <c r="D6" s="885"/>
      <c r="E6" s="885"/>
      <c r="F6" s="885"/>
      <c r="G6" s="885"/>
      <c r="H6" s="885"/>
      <c r="I6" s="885"/>
      <c r="J6" s="885"/>
      <c r="K6" s="885"/>
      <c r="L6" s="885"/>
      <c r="M6" s="886"/>
      <c r="N6" s="883"/>
    </row>
    <row r="7" spans="1:14" ht="21.75" customHeight="1">
      <c r="A7" s="887"/>
      <c r="B7" s="888" t="s">
        <v>429</v>
      </c>
      <c r="C7" s="889"/>
      <c r="D7" s="889"/>
      <c r="E7" s="889"/>
      <c r="F7" s="887"/>
      <c r="G7" s="887" t="s">
        <v>22</v>
      </c>
      <c r="H7" s="890" t="s">
        <v>430</v>
      </c>
      <c r="I7" s="891"/>
      <c r="J7" s="891"/>
      <c r="K7" s="891"/>
      <c r="L7" s="891"/>
      <c r="M7" s="887"/>
      <c r="N7" s="883"/>
    </row>
    <row r="8" spans="1:14" ht="21.75" customHeight="1">
      <c r="A8" s="887"/>
      <c r="B8" s="889"/>
      <c r="C8" s="889"/>
      <c r="D8" s="889"/>
      <c r="E8" s="889"/>
      <c r="F8" s="887"/>
      <c r="G8" s="887"/>
      <c r="H8" s="891"/>
      <c r="I8" s="891"/>
      <c r="J8" s="891"/>
      <c r="K8" s="891"/>
      <c r="L8" s="891"/>
      <c r="M8" s="887"/>
      <c r="N8" s="883"/>
    </row>
    <row r="9" spans="1:14" ht="21.75" customHeight="1">
      <c r="A9" s="887"/>
      <c r="B9" s="889"/>
      <c r="C9" s="889"/>
      <c r="D9" s="889"/>
      <c r="E9" s="889"/>
      <c r="F9" s="887"/>
      <c r="G9" s="887"/>
      <c r="H9" s="891"/>
      <c r="I9" s="891"/>
      <c r="J9" s="891"/>
      <c r="K9" s="891"/>
      <c r="L9" s="891"/>
      <c r="M9" s="887"/>
    </row>
    <row r="10" spans="1:14" ht="21.75" customHeight="1">
      <c r="A10" s="887"/>
      <c r="B10" s="889"/>
      <c r="C10" s="889"/>
      <c r="D10" s="889"/>
      <c r="E10" s="889"/>
      <c r="F10" s="887"/>
      <c r="G10" s="887"/>
      <c r="H10" s="891"/>
      <c r="I10" s="891"/>
      <c r="J10" s="891"/>
      <c r="K10" s="891"/>
      <c r="L10" s="891"/>
      <c r="M10" s="887"/>
    </row>
    <row r="11" spans="1:14" ht="21.75" customHeight="1">
      <c r="A11" s="887"/>
      <c r="B11" s="889"/>
      <c r="C11" s="889"/>
      <c r="D11" s="889"/>
      <c r="E11" s="889"/>
      <c r="F11" s="887"/>
      <c r="G11" s="887"/>
      <c r="H11" s="891"/>
      <c r="I11" s="891"/>
      <c r="J11" s="891"/>
      <c r="K11" s="891"/>
      <c r="L11" s="891"/>
      <c r="M11" s="887"/>
    </row>
    <row r="12" spans="1:14" ht="21.75" customHeight="1">
      <c r="A12" s="887"/>
      <c r="B12" s="889"/>
      <c r="C12" s="889"/>
      <c r="D12" s="889"/>
      <c r="E12" s="889"/>
      <c r="F12" s="892"/>
      <c r="G12" s="892"/>
      <c r="H12" s="891"/>
      <c r="I12" s="891"/>
      <c r="J12" s="891"/>
      <c r="K12" s="891"/>
      <c r="L12" s="891"/>
      <c r="M12" s="887"/>
    </row>
    <row r="13" spans="1:14" ht="21.75" customHeight="1">
      <c r="A13" s="887"/>
      <c r="B13" s="889"/>
      <c r="C13" s="889"/>
      <c r="D13" s="889"/>
      <c r="E13" s="889"/>
      <c r="F13" s="893"/>
      <c r="G13" s="893"/>
      <c r="H13" s="891"/>
      <c r="I13" s="891"/>
      <c r="J13" s="891"/>
      <c r="K13" s="891"/>
      <c r="L13" s="891"/>
      <c r="M13" s="887"/>
    </row>
    <row r="14" spans="1:14" ht="21.75" customHeight="1">
      <c r="A14" s="887"/>
      <c r="B14" s="894"/>
      <c r="C14" s="894"/>
      <c r="D14" s="894"/>
      <c r="E14" s="894"/>
      <c r="F14" s="893"/>
      <c r="G14" s="893"/>
      <c r="H14" s="891"/>
      <c r="I14" s="891"/>
      <c r="J14" s="891"/>
      <c r="K14" s="891"/>
      <c r="L14" s="891"/>
      <c r="M14" s="887"/>
    </row>
    <row r="15" spans="1:14" ht="21.75" customHeight="1">
      <c r="A15" s="887"/>
      <c r="B15" s="894"/>
      <c r="C15" s="894"/>
      <c r="D15" s="894"/>
      <c r="E15" s="894"/>
      <c r="F15" s="892"/>
      <c r="G15" s="892"/>
      <c r="H15" s="891"/>
      <c r="I15" s="891"/>
      <c r="J15" s="891"/>
      <c r="K15" s="891"/>
      <c r="L15" s="891"/>
      <c r="M15" s="887"/>
    </row>
    <row r="16" spans="1:14" ht="9.6" customHeight="1">
      <c r="A16" s="895"/>
      <c r="B16" s="896" t="s">
        <v>22</v>
      </c>
      <c r="C16" s="887"/>
      <c r="D16" s="887"/>
      <c r="E16" s="887"/>
      <c r="F16" s="887"/>
      <c r="G16" s="887"/>
      <c r="H16" s="887"/>
      <c r="I16" s="887"/>
      <c r="J16" s="887"/>
      <c r="K16" s="887"/>
      <c r="L16" s="887"/>
      <c r="M16" s="887"/>
    </row>
    <row r="17" spans="1:16" ht="14.25" customHeight="1">
      <c r="A17" s="897"/>
      <c r="B17" s="898" t="s">
        <v>431</v>
      </c>
      <c r="C17" s="899"/>
      <c r="D17" s="899"/>
      <c r="E17" s="899"/>
      <c r="F17" s="899"/>
      <c r="G17" s="899"/>
      <c r="H17" s="899"/>
      <c r="I17" s="899"/>
      <c r="J17" s="899"/>
      <c r="K17" s="899"/>
      <c r="L17" s="899"/>
      <c r="M17" s="899"/>
    </row>
    <row r="18" spans="1:16" ht="21.6" customHeight="1">
      <c r="A18" s="897"/>
      <c r="B18" s="899"/>
      <c r="C18" s="899"/>
      <c r="D18" s="899"/>
      <c r="E18" s="899"/>
      <c r="F18" s="899"/>
      <c r="G18" s="899"/>
      <c r="H18" s="899"/>
      <c r="I18" s="899"/>
      <c r="J18" s="899"/>
      <c r="K18" s="899"/>
      <c r="L18" s="899"/>
      <c r="M18" s="899"/>
    </row>
    <row r="19" spans="1:16" ht="45" customHeight="1">
      <c r="A19" s="897"/>
      <c r="B19" s="899"/>
      <c r="C19" s="899"/>
      <c r="D19" s="899"/>
      <c r="E19" s="899"/>
      <c r="F19" s="899"/>
      <c r="G19" s="899"/>
      <c r="H19" s="899"/>
      <c r="I19" s="899"/>
      <c r="J19" s="899"/>
      <c r="K19" s="899"/>
      <c r="L19" s="899"/>
      <c r="M19" s="899"/>
      <c r="P19" s="900"/>
    </row>
    <row r="20" spans="1:16" ht="19.5" customHeight="1">
      <c r="A20" s="897"/>
      <c r="B20" s="899"/>
      <c r="C20" s="899"/>
      <c r="D20" s="899"/>
      <c r="E20" s="899"/>
      <c r="F20" s="899"/>
      <c r="G20" s="899"/>
      <c r="H20" s="899"/>
      <c r="I20" s="899"/>
      <c r="J20" s="899"/>
      <c r="K20" s="899"/>
      <c r="L20" s="899"/>
      <c r="M20" s="899"/>
    </row>
    <row r="21" spans="1:16">
      <c r="G21" s="167"/>
      <c r="H21" s="167"/>
      <c r="I21" s="167"/>
      <c r="J21" s="167"/>
      <c r="K21" s="167"/>
      <c r="L21" s="167"/>
      <c r="M21" s="167"/>
    </row>
    <row r="22" spans="1:16">
      <c r="G22" s="167"/>
      <c r="H22" s="167"/>
      <c r="I22" s="167"/>
      <c r="J22" s="167"/>
      <c r="K22" s="167"/>
      <c r="L22" s="167"/>
      <c r="M22" s="167"/>
    </row>
    <row r="23" spans="1:16">
      <c r="G23" s="167"/>
      <c r="H23" s="167"/>
      <c r="I23" s="167"/>
      <c r="J23" s="167"/>
      <c r="K23" s="167"/>
      <c r="L23" s="167"/>
      <c r="M23" s="167"/>
    </row>
    <row r="24" spans="1:16">
      <c r="G24" s="167"/>
      <c r="H24" s="167"/>
      <c r="I24" s="167"/>
      <c r="J24" s="167"/>
      <c r="K24" s="167"/>
      <c r="L24" s="167"/>
      <c r="M24" s="167"/>
    </row>
    <row r="25" spans="1:16">
      <c r="G25" s="167"/>
      <c r="H25" s="167"/>
      <c r="I25" s="167"/>
      <c r="J25" s="167"/>
      <c r="K25" s="167"/>
      <c r="L25" s="167"/>
      <c r="M25" s="167"/>
    </row>
    <row r="26" spans="1:16">
      <c r="G26" s="167"/>
      <c r="H26" s="167"/>
      <c r="I26" s="167"/>
      <c r="J26" s="167"/>
      <c r="K26" s="167"/>
      <c r="L26" s="167"/>
      <c r="M26" s="167"/>
    </row>
    <row r="27" spans="1:16">
      <c r="G27" s="167"/>
      <c r="H27" s="167"/>
      <c r="I27" s="167"/>
      <c r="J27" s="167"/>
      <c r="K27" s="167"/>
      <c r="L27" s="167"/>
      <c r="M27" s="167"/>
    </row>
    <row r="28" spans="1:16">
      <c r="G28" s="167"/>
      <c r="H28" s="167"/>
      <c r="I28" s="167"/>
      <c r="J28" s="167"/>
      <c r="K28" s="167"/>
      <c r="L28" s="167"/>
      <c r="M28" s="167"/>
    </row>
    <row r="29" spans="1:16">
      <c r="G29" s="167"/>
      <c r="H29" s="167"/>
      <c r="I29" s="167"/>
      <c r="J29" s="167"/>
      <c r="K29" s="167"/>
      <c r="L29" s="167"/>
      <c r="M29" s="167"/>
    </row>
    <row r="30" spans="1:16">
      <c r="G30" s="167"/>
      <c r="H30" s="167"/>
      <c r="I30" s="167"/>
      <c r="J30" s="167"/>
      <c r="K30" s="167"/>
      <c r="L30" s="167"/>
      <c r="M30" s="167"/>
    </row>
    <row r="31" spans="1:16">
      <c r="G31" s="167"/>
      <c r="H31" s="167"/>
      <c r="I31" s="167"/>
      <c r="J31" s="167"/>
      <c r="K31" s="167"/>
      <c r="L31" s="167"/>
      <c r="M31" s="167"/>
    </row>
    <row r="32" spans="1:16">
      <c r="G32" s="167"/>
      <c r="H32" s="167"/>
      <c r="I32" s="167"/>
      <c r="J32" s="167"/>
      <c r="K32" s="167"/>
      <c r="L32" s="167"/>
      <c r="M32" s="167"/>
    </row>
    <row r="33" spans="7:13">
      <c r="G33" s="167"/>
      <c r="H33" s="167"/>
      <c r="I33" s="167"/>
      <c r="J33" s="167"/>
      <c r="K33" s="167"/>
      <c r="L33" s="167"/>
      <c r="M33" s="167"/>
    </row>
    <row r="34" spans="7:13">
      <c r="G34" s="167"/>
      <c r="H34" s="167"/>
      <c r="I34" s="167"/>
      <c r="J34" s="167"/>
      <c r="K34" s="167"/>
      <c r="L34" s="167"/>
      <c r="M34" s="167"/>
    </row>
    <row r="35" spans="7:13">
      <c r="G35" s="167"/>
      <c r="H35" s="167"/>
      <c r="I35" s="167"/>
      <c r="J35" s="167"/>
      <c r="K35" s="167"/>
      <c r="L35" s="167"/>
      <c r="M35" s="167"/>
    </row>
    <row r="36" spans="7:13">
      <c r="G36" s="167"/>
      <c r="H36" s="167"/>
      <c r="I36" s="167"/>
      <c r="J36" s="167"/>
      <c r="K36" s="167"/>
      <c r="L36" s="167"/>
      <c r="M36" s="167"/>
    </row>
  </sheetData>
  <mergeCells count="8">
    <mergeCell ref="B17:M20"/>
    <mergeCell ref="A1:M1"/>
    <mergeCell ref="A2:M2"/>
    <mergeCell ref="A3:M3"/>
    <mergeCell ref="A4:M4"/>
    <mergeCell ref="B5:L5"/>
    <mergeCell ref="B7:E15"/>
    <mergeCell ref="H7:L15"/>
  </mergeCells>
  <phoneticPr fontId="109"/>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7"/>
  <sheetViews>
    <sheetView showGridLines="0" zoomScale="85" zoomScaleNormal="85" zoomScaleSheetLayoutView="79" workbookViewId="0">
      <selection activeCell="A23" sqref="A23:XFD28"/>
    </sheetView>
  </sheetViews>
  <sheetFormatPr defaultColWidth="9" defaultRowHeight="19.2"/>
  <cols>
    <col min="1" max="1" width="185.33203125" style="6" customWidth="1"/>
    <col min="2" max="2" width="11.21875" style="4" customWidth="1"/>
    <col min="3" max="3" width="27.44140625" style="4" customWidth="1"/>
    <col min="4" max="4" width="17.88671875" style="72" customWidth="1"/>
    <col min="5" max="16384" width="9" style="7"/>
  </cols>
  <sheetData>
    <row r="1" spans="1:4" s="61" customFormat="1" ht="44.25" customHeight="1" thickBot="1">
      <c r="A1" s="414" t="s">
        <v>291</v>
      </c>
      <c r="B1" s="415" t="s">
        <v>0</v>
      </c>
      <c r="C1" s="416" t="s">
        <v>1</v>
      </c>
      <c r="D1" s="417" t="s">
        <v>2</v>
      </c>
    </row>
    <row r="2" spans="1:4" s="209" customFormat="1" ht="44.25" customHeight="1" thickBot="1">
      <c r="A2" s="359" t="s">
        <v>288</v>
      </c>
      <c r="B2" s="333"/>
      <c r="C2" s="737" t="s">
        <v>293</v>
      </c>
      <c r="D2" s="740">
        <v>44511</v>
      </c>
    </row>
    <row r="3" spans="1:4" s="209" customFormat="1" ht="131.4" customHeight="1" thickBot="1">
      <c r="A3" s="360" t="s">
        <v>290</v>
      </c>
      <c r="B3" s="334" t="s">
        <v>292</v>
      </c>
      <c r="C3" s="738"/>
      <c r="D3" s="741"/>
    </row>
    <row r="4" spans="1:4" s="209" customFormat="1" ht="34.799999999999997" customHeight="1" thickBot="1">
      <c r="A4" s="361" t="s">
        <v>385</v>
      </c>
      <c r="B4" s="335"/>
      <c r="C4" s="739"/>
      <c r="D4" s="741"/>
    </row>
    <row r="5" spans="1:4" s="209" customFormat="1" ht="51.6" customHeight="1" thickBot="1">
      <c r="A5" s="359" t="s">
        <v>387</v>
      </c>
      <c r="B5" s="333"/>
      <c r="C5" s="737" t="s">
        <v>389</v>
      </c>
      <c r="D5" s="740">
        <v>44512</v>
      </c>
    </row>
    <row r="6" spans="1:4" s="209" customFormat="1" ht="93.6" customHeight="1" thickBot="1">
      <c r="A6" s="360" t="s">
        <v>386</v>
      </c>
      <c r="B6" s="334" t="s">
        <v>390</v>
      </c>
      <c r="C6" s="738"/>
      <c r="D6" s="741"/>
    </row>
    <row r="7" spans="1:4" s="209" customFormat="1" ht="30.6" customHeight="1" thickBot="1">
      <c r="A7" s="361" t="s">
        <v>388</v>
      </c>
      <c r="B7" s="335"/>
      <c r="C7" s="739"/>
      <c r="D7" s="741"/>
    </row>
    <row r="8" spans="1:4" s="61" customFormat="1" ht="44.25" customHeight="1" thickTop="1" thickBot="1">
      <c r="A8" s="362" t="s">
        <v>393</v>
      </c>
      <c r="B8" s="755" t="s">
        <v>395</v>
      </c>
      <c r="C8" s="752" t="s">
        <v>394</v>
      </c>
      <c r="D8" s="740">
        <v>44512</v>
      </c>
    </row>
    <row r="9" spans="1:4" s="61" customFormat="1" ht="114.6" customHeight="1" thickBot="1">
      <c r="A9" s="363" t="s">
        <v>396</v>
      </c>
      <c r="B9" s="756"/>
      <c r="C9" s="753"/>
      <c r="D9" s="741"/>
    </row>
    <row r="10" spans="1:4" s="61" customFormat="1" ht="43.2" customHeight="1" thickBot="1">
      <c r="A10" s="439" t="s">
        <v>397</v>
      </c>
      <c r="B10" s="757"/>
      <c r="C10" s="758"/>
      <c r="D10" s="741"/>
    </row>
    <row r="11" spans="1:4" s="209" customFormat="1" ht="43.2" customHeight="1" thickTop="1" thickBot="1">
      <c r="A11" s="364" t="s">
        <v>402</v>
      </c>
      <c r="B11" s="748" t="s">
        <v>398</v>
      </c>
      <c r="C11" s="752" t="s">
        <v>399</v>
      </c>
      <c r="D11" s="740">
        <v>44512</v>
      </c>
    </row>
    <row r="12" spans="1:4" s="209" customFormat="1" ht="91.8" customHeight="1" thickBot="1">
      <c r="A12" s="365" t="s">
        <v>401</v>
      </c>
      <c r="B12" s="749"/>
      <c r="C12" s="753"/>
      <c r="D12" s="741"/>
    </row>
    <row r="13" spans="1:4" s="209" customFormat="1" ht="43.2" customHeight="1" thickBot="1">
      <c r="A13" s="366" t="s">
        <v>400</v>
      </c>
      <c r="B13" s="750"/>
      <c r="C13" s="754"/>
      <c r="D13" s="751"/>
    </row>
    <row r="14" spans="1:4" s="209" customFormat="1" ht="44.25" customHeight="1" thickTop="1" thickBot="1">
      <c r="A14" s="362" t="s">
        <v>403</v>
      </c>
      <c r="B14" s="755" t="s">
        <v>406</v>
      </c>
      <c r="C14" s="752" t="s">
        <v>407</v>
      </c>
      <c r="D14" s="740">
        <v>44510</v>
      </c>
    </row>
    <row r="15" spans="1:4" s="209" customFormat="1" ht="226.8" customHeight="1" thickBot="1">
      <c r="A15" s="363" t="s">
        <v>405</v>
      </c>
      <c r="B15" s="756"/>
      <c r="C15" s="753"/>
      <c r="D15" s="741"/>
    </row>
    <row r="16" spans="1:4" s="209" customFormat="1" ht="43.2" customHeight="1" thickBot="1">
      <c r="A16" s="474" t="s">
        <v>404</v>
      </c>
      <c r="B16" s="757"/>
      <c r="C16" s="758"/>
      <c r="D16" s="741"/>
    </row>
    <row r="17" spans="1:4" s="209" customFormat="1" ht="48.6" customHeight="1" thickTop="1" thickBot="1">
      <c r="A17" s="364" t="s">
        <v>408</v>
      </c>
      <c r="B17" s="748" t="s">
        <v>410</v>
      </c>
      <c r="C17" s="752" t="s">
        <v>412</v>
      </c>
      <c r="D17" s="740">
        <v>44510</v>
      </c>
    </row>
    <row r="18" spans="1:4" s="209" customFormat="1" ht="190.8" customHeight="1" thickBot="1">
      <c r="A18" s="365" t="s">
        <v>409</v>
      </c>
      <c r="B18" s="749"/>
      <c r="C18" s="753"/>
      <c r="D18" s="741"/>
    </row>
    <row r="19" spans="1:4" s="209" customFormat="1" ht="40.799999999999997" customHeight="1" thickBot="1">
      <c r="A19" s="366" t="s">
        <v>411</v>
      </c>
      <c r="B19" s="750"/>
      <c r="C19" s="754"/>
      <c r="D19" s="751"/>
    </row>
    <row r="20" spans="1:4" s="61" customFormat="1" ht="45.6" customHeight="1" thickTop="1" thickBot="1">
      <c r="A20" s="367" t="s">
        <v>413</v>
      </c>
      <c r="B20" s="742" t="s">
        <v>414</v>
      </c>
      <c r="C20" s="745" t="s">
        <v>417</v>
      </c>
      <c r="D20" s="740">
        <v>44510</v>
      </c>
    </row>
    <row r="21" spans="1:4" s="209" customFormat="1" ht="70.8" customHeight="1" thickBot="1">
      <c r="A21" s="368" t="s">
        <v>415</v>
      </c>
      <c r="B21" s="743"/>
      <c r="C21" s="746"/>
      <c r="D21" s="741"/>
    </row>
    <row r="22" spans="1:4" s="209" customFormat="1" ht="33" customHeight="1" thickBot="1">
      <c r="A22" s="429" t="s">
        <v>416</v>
      </c>
      <c r="B22" s="744"/>
      <c r="C22" s="747"/>
      <c r="D22" s="741"/>
    </row>
    <row r="23" spans="1:4" s="61" customFormat="1" ht="43.8" hidden="1" customHeight="1" thickTop="1" thickBot="1">
      <c r="A23" s="369"/>
      <c r="B23" s="765"/>
      <c r="C23" s="762"/>
      <c r="D23" s="740"/>
    </row>
    <row r="24" spans="1:4" s="61" customFormat="1" ht="117.6" hidden="1" customHeight="1" thickBot="1">
      <c r="A24" s="370"/>
      <c r="B24" s="766"/>
      <c r="C24" s="763"/>
      <c r="D24" s="741"/>
    </row>
    <row r="25" spans="1:4" s="317" customFormat="1" ht="34.200000000000003" hidden="1" customHeight="1" thickBot="1">
      <c r="A25" s="430"/>
      <c r="B25" s="767"/>
      <c r="C25" s="764"/>
      <c r="D25" s="761"/>
    </row>
    <row r="26" spans="1:4" s="61" customFormat="1" ht="49.2" hidden="1" customHeight="1" thickBot="1">
      <c r="A26" s="358"/>
      <c r="B26" s="743"/>
      <c r="C26" s="746"/>
      <c r="D26" s="769"/>
    </row>
    <row r="27" spans="1:4" s="61" customFormat="1" ht="244.2" hidden="1" customHeight="1" thickBot="1">
      <c r="A27" s="296"/>
      <c r="B27" s="743"/>
      <c r="C27" s="746"/>
      <c r="D27" s="770"/>
    </row>
    <row r="28" spans="1:4" s="61" customFormat="1" ht="37.200000000000003" hidden="1" customHeight="1" thickBot="1">
      <c r="A28" s="431"/>
      <c r="B28" s="744"/>
      <c r="C28" s="747"/>
      <c r="D28" s="770"/>
    </row>
    <row r="29" spans="1:4" s="61" customFormat="1" ht="37.799999999999997" hidden="1" customHeight="1" thickTop="1" thickBot="1">
      <c r="A29" s="228"/>
      <c r="B29" s="226"/>
      <c r="C29" s="227"/>
      <c r="D29" s="306"/>
    </row>
    <row r="30" spans="1:4" s="61" customFormat="1" ht="226.8" hidden="1" customHeight="1" thickTop="1">
      <c r="A30" s="203"/>
      <c r="B30" s="773"/>
      <c r="C30" s="775"/>
      <c r="D30" s="771"/>
    </row>
    <row r="31" spans="1:4" s="61" customFormat="1" ht="37.799999999999997" hidden="1" customHeight="1" thickBot="1">
      <c r="A31" s="58"/>
      <c r="B31" s="774"/>
      <c r="C31" s="776"/>
      <c r="D31" s="772"/>
    </row>
    <row r="32" spans="1:4" s="61" customFormat="1" ht="29.25" hidden="1" customHeight="1">
      <c r="A32" s="228"/>
      <c r="B32" s="768"/>
      <c r="C32" s="760"/>
      <c r="D32" s="759"/>
    </row>
    <row r="33" spans="1:4" s="61" customFormat="1" ht="139.19999999999999" hidden="1" customHeight="1">
      <c r="A33" s="66"/>
      <c r="B33" s="768"/>
      <c r="C33" s="760"/>
      <c r="D33" s="759"/>
    </row>
    <row r="34" spans="1:4" s="61" customFormat="1" ht="40.200000000000003" hidden="1" customHeight="1" thickBot="1">
      <c r="A34" s="58"/>
      <c r="B34" s="768"/>
      <c r="C34" s="760"/>
      <c r="D34" s="759"/>
    </row>
    <row r="35" spans="1:4" s="61" customFormat="1" ht="36.75" customHeight="1" thickTop="1">
      <c r="A35" s="309"/>
      <c r="B35" s="299"/>
      <c r="C35" s="299"/>
      <c r="D35" s="299"/>
    </row>
    <row r="36" spans="1:4" s="61" customFormat="1" ht="44.25" customHeight="1">
      <c r="A36" s="314" t="s">
        <v>29</v>
      </c>
      <c r="B36" s="4"/>
      <c r="C36" s="4"/>
      <c r="D36" s="72"/>
    </row>
    <row r="37" spans="1:4">
      <c r="A37" s="315" t="s">
        <v>28</v>
      </c>
    </row>
  </sheetData>
  <mergeCells count="31">
    <mergeCell ref="B23:B25"/>
    <mergeCell ref="B32:B34"/>
    <mergeCell ref="D26:D28"/>
    <mergeCell ref="C26:C28"/>
    <mergeCell ref="B26:B28"/>
    <mergeCell ref="D30:D31"/>
    <mergeCell ref="B30:B31"/>
    <mergeCell ref="C30:C31"/>
    <mergeCell ref="C11:C13"/>
    <mergeCell ref="D11:D13"/>
    <mergeCell ref="D14:D16"/>
    <mergeCell ref="D32:D34"/>
    <mergeCell ref="C32:C34"/>
    <mergeCell ref="D23:D25"/>
    <mergeCell ref="C23:C25"/>
    <mergeCell ref="C2:C4"/>
    <mergeCell ref="D2:D4"/>
    <mergeCell ref="C5:C7"/>
    <mergeCell ref="D5:D7"/>
    <mergeCell ref="B20:B22"/>
    <mergeCell ref="C20:C22"/>
    <mergeCell ref="D20:D22"/>
    <mergeCell ref="B17:B19"/>
    <mergeCell ref="D17:D19"/>
    <mergeCell ref="C17:C19"/>
    <mergeCell ref="B8:B10"/>
    <mergeCell ref="C8:C10"/>
    <mergeCell ref="D8:D10"/>
    <mergeCell ref="B14:B16"/>
    <mergeCell ref="C14:C16"/>
    <mergeCell ref="B11:B13"/>
  </mergeCells>
  <phoneticPr fontId="16"/>
  <hyperlinks>
    <hyperlink ref="A4" r:id="rId1" xr:uid="{112F7102-D2A7-4180-92E9-7CBE90E3AF9C}"/>
    <hyperlink ref="A7" r:id="rId2" xr:uid="{BFCD8E0E-174E-4237-A7D8-D52BC496E795}"/>
    <hyperlink ref="A10" r:id="rId3" xr:uid="{863BC546-495E-4D57-A6F7-C563AEB8726B}"/>
    <hyperlink ref="A13" r:id="rId4" xr:uid="{8C135245-2AA8-4B00-8CB7-0D990CA1C29E}"/>
    <hyperlink ref="A16" r:id="rId5" xr:uid="{C89C26D0-626D-4EC1-97D1-432680AAE19B}"/>
    <hyperlink ref="A19" r:id="rId6" xr:uid="{088959BA-0DF2-4836-8086-D146D11B928D}"/>
    <hyperlink ref="A22" r:id="rId7" xr:uid="{ED51511C-5C5B-47DA-BB4E-2E11CA4F69EC}"/>
  </hyperlinks>
  <pageMargins left="0" right="0" top="0.19685039370078741" bottom="0.39370078740157483" header="0" footer="0.19685039370078741"/>
  <pageSetup paperSize="8" scale="28" orientation="portrait" horizontalDpi="300" verticalDpi="300" r:id="rId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71"/>
  <sheetViews>
    <sheetView view="pageBreakPreview" zoomScale="85" zoomScaleNormal="66" zoomScaleSheetLayoutView="85" workbookViewId="0">
      <selection activeCell="C25" sqref="C25"/>
    </sheetView>
  </sheetViews>
  <sheetFormatPr defaultColWidth="9" defaultRowHeight="19.2"/>
  <cols>
    <col min="1" max="1" width="206.5546875" style="47" customWidth="1"/>
    <col min="2" max="2" width="17.109375" style="242" customWidth="1"/>
    <col min="3" max="3" width="20.109375" style="243" customWidth="1"/>
    <col min="4" max="16384" width="9" style="46"/>
  </cols>
  <sheetData>
    <row r="1" spans="1:3" ht="58.95" customHeight="1" thickBot="1">
      <c r="A1" s="45" t="s">
        <v>294</v>
      </c>
      <c r="B1" s="230" t="s">
        <v>25</v>
      </c>
      <c r="C1" s="231" t="s">
        <v>2</v>
      </c>
    </row>
    <row r="2" spans="1:3" ht="48" customHeight="1">
      <c r="A2" s="210" t="s">
        <v>444</v>
      </c>
      <c r="B2" s="232"/>
      <c r="C2" s="233"/>
    </row>
    <row r="3" spans="1:3" ht="397.2" customHeight="1">
      <c r="A3" s="161" t="s">
        <v>453</v>
      </c>
      <c r="B3" s="234" t="s">
        <v>464</v>
      </c>
      <c r="C3" s="235">
        <v>44512</v>
      </c>
    </row>
    <row r="4" spans="1:3" ht="27.6" customHeight="1" thickBot="1">
      <c r="A4" s="479" t="s">
        <v>434</v>
      </c>
      <c r="B4" s="234"/>
      <c r="C4" s="235"/>
    </row>
    <row r="5" spans="1:3" ht="48" customHeight="1">
      <c r="A5" s="210" t="s">
        <v>454</v>
      </c>
      <c r="B5" s="232"/>
      <c r="C5" s="233"/>
    </row>
    <row r="6" spans="1:3" ht="264" customHeight="1">
      <c r="A6" s="901" t="s">
        <v>455</v>
      </c>
      <c r="B6" s="316" t="s">
        <v>464</v>
      </c>
      <c r="C6" s="298">
        <v>44512</v>
      </c>
    </row>
    <row r="7" spans="1:3" ht="39.75" customHeight="1" thickBot="1">
      <c r="A7" s="260" t="s">
        <v>435</v>
      </c>
      <c r="B7" s="236"/>
      <c r="C7" s="237"/>
    </row>
    <row r="8" spans="1:3" ht="48" customHeight="1">
      <c r="A8" s="210" t="s">
        <v>445</v>
      </c>
      <c r="B8" s="232"/>
      <c r="C8" s="233"/>
    </row>
    <row r="9" spans="1:3" ht="93" customHeight="1">
      <c r="A9" s="371" t="s">
        <v>456</v>
      </c>
      <c r="B9" s="316" t="s">
        <v>465</v>
      </c>
      <c r="C9" s="298">
        <v>44510</v>
      </c>
    </row>
    <row r="10" spans="1:3" ht="39.75" customHeight="1" thickBot="1">
      <c r="A10" s="260" t="s">
        <v>436</v>
      </c>
      <c r="B10" s="236"/>
      <c r="C10" s="237"/>
    </row>
    <row r="11" spans="1:3" ht="44.4" customHeight="1">
      <c r="A11" s="450" t="s">
        <v>446</v>
      </c>
      <c r="B11" s="232"/>
      <c r="C11" s="233"/>
    </row>
    <row r="12" spans="1:3" ht="186" customHeight="1">
      <c r="A12" s="161" t="s">
        <v>457</v>
      </c>
      <c r="B12" s="234" t="s">
        <v>464</v>
      </c>
      <c r="C12" s="235">
        <v>44510</v>
      </c>
    </row>
    <row r="13" spans="1:3" ht="46.2" customHeight="1" thickBot="1">
      <c r="A13" s="69" t="s">
        <v>437</v>
      </c>
      <c r="B13" s="236"/>
      <c r="C13" s="237"/>
    </row>
    <row r="14" spans="1:3" ht="48" customHeight="1">
      <c r="A14" s="210" t="s">
        <v>447</v>
      </c>
      <c r="B14" s="232"/>
      <c r="C14" s="233"/>
    </row>
    <row r="15" spans="1:3" ht="225" customHeight="1">
      <c r="A15" s="371" t="s">
        <v>458</v>
      </c>
      <c r="B15" s="316" t="s">
        <v>466</v>
      </c>
      <c r="C15" s="298">
        <v>44510</v>
      </c>
    </row>
    <row r="16" spans="1:3" ht="39.75" customHeight="1" thickBot="1">
      <c r="A16" s="260" t="s">
        <v>438</v>
      </c>
      <c r="B16" s="236"/>
      <c r="C16" s="237" t="s">
        <v>471</v>
      </c>
    </row>
    <row r="17" spans="1:3" ht="48" customHeight="1">
      <c r="A17" s="210" t="s">
        <v>448</v>
      </c>
      <c r="B17" s="232"/>
      <c r="C17" s="233"/>
    </row>
    <row r="18" spans="1:3" ht="187.8" customHeight="1">
      <c r="A18" s="371" t="s">
        <v>459</v>
      </c>
      <c r="B18" s="316" t="s">
        <v>467</v>
      </c>
      <c r="C18" s="298">
        <v>44509</v>
      </c>
    </row>
    <row r="19" spans="1:3" ht="39.75" customHeight="1" thickBot="1">
      <c r="A19" s="260" t="s">
        <v>439</v>
      </c>
      <c r="B19" s="236"/>
      <c r="C19" s="237"/>
    </row>
    <row r="20" spans="1:3" ht="45" customHeight="1">
      <c r="A20" s="210" t="s">
        <v>449</v>
      </c>
      <c r="B20" s="232"/>
      <c r="C20" s="233"/>
    </row>
    <row r="21" spans="1:3" ht="111.6" customHeight="1">
      <c r="A21" s="161" t="s">
        <v>460</v>
      </c>
      <c r="B21" s="234" t="s">
        <v>468</v>
      </c>
      <c r="C21" s="235">
        <v>44509</v>
      </c>
    </row>
    <row r="22" spans="1:3" ht="36" customHeight="1" thickBot="1">
      <c r="A22" s="69" t="s">
        <v>440</v>
      </c>
      <c r="B22" s="236"/>
      <c r="C22" s="237"/>
    </row>
    <row r="23" spans="1:3" ht="45.6" customHeight="1">
      <c r="A23" s="210" t="s">
        <v>450</v>
      </c>
      <c r="B23" s="232"/>
      <c r="C23" s="233"/>
    </row>
    <row r="24" spans="1:3" ht="358.8" customHeight="1">
      <c r="A24" s="161" t="s">
        <v>461</v>
      </c>
      <c r="B24" s="234" t="s">
        <v>469</v>
      </c>
      <c r="C24" s="235">
        <v>44508</v>
      </c>
    </row>
    <row r="25" spans="1:3" ht="37.200000000000003" customHeight="1" thickBot="1">
      <c r="A25" s="69" t="s">
        <v>441</v>
      </c>
      <c r="B25" s="236"/>
      <c r="C25" s="237" t="s">
        <v>471</v>
      </c>
    </row>
    <row r="26" spans="1:3" ht="36" customHeight="1">
      <c r="A26" s="210" t="s">
        <v>451</v>
      </c>
      <c r="B26" s="232"/>
      <c r="C26" s="233"/>
    </row>
    <row r="27" spans="1:3" ht="80.400000000000006" customHeight="1">
      <c r="A27" s="161" t="s">
        <v>462</v>
      </c>
      <c r="B27" s="234" t="s">
        <v>470</v>
      </c>
      <c r="C27" s="298">
        <v>44511</v>
      </c>
    </row>
    <row r="28" spans="1:3" ht="36" customHeight="1" thickBot="1">
      <c r="A28" s="69" t="s">
        <v>442</v>
      </c>
      <c r="B28" s="236"/>
      <c r="C28" s="237"/>
    </row>
    <row r="29" spans="1:3" ht="40.799999999999997" customHeight="1">
      <c r="A29" s="210" t="s">
        <v>452</v>
      </c>
      <c r="B29" s="232"/>
      <c r="C29" s="233"/>
    </row>
    <row r="30" spans="1:3" ht="258.60000000000002" customHeight="1">
      <c r="A30" s="214" t="s">
        <v>463</v>
      </c>
      <c r="B30" s="234" t="s">
        <v>468</v>
      </c>
      <c r="C30" s="298">
        <v>44511</v>
      </c>
    </row>
    <row r="31" spans="1:3" ht="36" customHeight="1" thickBot="1">
      <c r="A31" s="261" t="s">
        <v>443</v>
      </c>
      <c r="B31" s="236"/>
      <c r="C31" s="237"/>
    </row>
    <row r="32" spans="1:3" ht="36" hidden="1" customHeight="1">
      <c r="A32" s="210" t="s">
        <v>432</v>
      </c>
      <c r="B32" s="232"/>
      <c r="C32" s="233"/>
    </row>
    <row r="33" spans="1:3" ht="189.6" hidden="1" customHeight="1" thickBot="1">
      <c r="A33" s="161" t="s">
        <v>433</v>
      </c>
      <c r="B33" s="339"/>
      <c r="C33" s="298"/>
    </row>
    <row r="34" spans="1:3" ht="36" hidden="1" customHeight="1" thickBot="1">
      <c r="A34" s="69"/>
      <c r="B34" s="339"/>
      <c r="C34" s="237"/>
    </row>
    <row r="35" spans="1:3" ht="36" hidden="1" customHeight="1" thickBot="1">
      <c r="A35" s="210"/>
      <c r="B35" s="232"/>
      <c r="C35" s="233"/>
    </row>
    <row r="36" spans="1:3" ht="157.80000000000001" hidden="1" customHeight="1">
      <c r="A36" s="161"/>
      <c r="B36" s="234"/>
      <c r="C36" s="233"/>
    </row>
    <row r="37" spans="1:3" ht="36" hidden="1" customHeight="1" thickBot="1">
      <c r="A37" s="69"/>
      <c r="B37" s="236"/>
      <c r="C37" s="237"/>
    </row>
    <row r="38" spans="1:3" ht="36" hidden="1" customHeight="1" thickBot="1">
      <c r="A38" s="210"/>
      <c r="B38" s="232"/>
      <c r="C38" s="233"/>
    </row>
    <row r="39" spans="1:3" ht="219.6" hidden="1" customHeight="1">
      <c r="A39" s="161"/>
      <c r="B39" s="238"/>
      <c r="C39" s="233"/>
    </row>
    <row r="40" spans="1:3" ht="36" hidden="1" customHeight="1" thickBot="1">
      <c r="A40" s="69"/>
      <c r="B40" s="236"/>
      <c r="C40" s="237"/>
    </row>
    <row r="41" spans="1:3" s="148" customFormat="1" ht="36" hidden="1" customHeight="1">
      <c r="A41" s="210"/>
      <c r="B41" s="232"/>
      <c r="C41" s="233"/>
    </row>
    <row r="42" spans="1:3" s="146" customFormat="1" ht="71.400000000000006" hidden="1" customHeight="1">
      <c r="A42" s="161"/>
      <c r="B42" s="238"/>
      <c r="C42" s="235"/>
    </row>
    <row r="43" spans="1:3" s="2" customFormat="1" ht="39.6" hidden="1" customHeight="1" thickBot="1">
      <c r="A43" s="69"/>
      <c r="B43" s="236"/>
      <c r="C43" s="237"/>
    </row>
    <row r="44" spans="1:3" s="2" customFormat="1" ht="39.6" hidden="1" customHeight="1">
      <c r="A44" s="210"/>
      <c r="B44" s="232"/>
      <c r="C44" s="233"/>
    </row>
    <row r="45" spans="1:3" s="2" customFormat="1" ht="191.4" hidden="1" customHeight="1">
      <c r="A45" s="161"/>
      <c r="B45" s="238"/>
      <c r="C45" s="235"/>
    </row>
    <row r="46" spans="1:3" s="2" customFormat="1" ht="39.6" hidden="1" customHeight="1" thickBot="1">
      <c r="A46" s="69"/>
      <c r="B46" s="236"/>
      <c r="C46" s="237"/>
    </row>
    <row r="47" spans="1:3" ht="27" hidden="1" customHeight="1">
      <c r="A47" s="210"/>
      <c r="B47" s="232"/>
      <c r="C47" s="233"/>
    </row>
    <row r="48" spans="1:3" ht="28.5" hidden="1" customHeight="1">
      <c r="A48" s="161"/>
      <c r="B48" s="238"/>
      <c r="C48" s="235"/>
    </row>
    <row r="49" spans="1:3" ht="23.4" hidden="1" customHeight="1" thickBot="1">
      <c r="A49" s="69"/>
      <c r="B49" s="236"/>
      <c r="C49" s="237"/>
    </row>
    <row r="50" spans="1:3" ht="23.4" customHeight="1">
      <c r="A50" s="147"/>
      <c r="B50" s="239"/>
      <c r="C50" s="240"/>
    </row>
    <row r="51" spans="1:3" ht="28.5" customHeight="1" thickBot="1">
      <c r="A51" s="179"/>
      <c r="B51" s="241"/>
      <c r="C51" s="241"/>
    </row>
    <row r="52" spans="1:3" ht="28.5" customHeight="1">
      <c r="A52" s="777" t="s">
        <v>29</v>
      </c>
      <c r="B52" s="778"/>
      <c r="C52" s="778"/>
    </row>
    <row r="53" spans="1:3" ht="28.5" customHeight="1">
      <c r="A53" s="779" t="s">
        <v>28</v>
      </c>
      <c r="B53" s="780"/>
      <c r="C53" s="780"/>
    </row>
    <row r="54" spans="1:3" ht="248.25" customHeight="1"/>
    <row r="55" spans="1:3" ht="37.5" customHeight="1"/>
    <row r="56" spans="1:3" ht="24" customHeight="1"/>
    <row r="57" spans="1:3" ht="24" customHeight="1"/>
    <row r="58" spans="1:3" ht="26.25" customHeight="1"/>
    <row r="59" spans="1:3" ht="26.25" customHeight="1"/>
    <row r="60" spans="1:3" ht="199.5" customHeight="1"/>
    <row r="61" spans="1:3" ht="33.75" customHeight="1"/>
    <row r="62" spans="1:3" ht="48.75" customHeight="1"/>
    <row r="63" spans="1:3" ht="233.25" customHeight="1"/>
    <row r="64" spans="1:3" ht="33.75" customHeight="1"/>
    <row r="65" ht="19.5" customHeight="1"/>
    <row r="66" ht="19.5" customHeight="1"/>
    <row r="67" ht="28.5" customHeight="1"/>
    <row r="68" ht="35.25" customHeight="1"/>
    <row r="69" ht="218.25" customHeight="1"/>
    <row r="70" ht="218.25" customHeight="1"/>
    <row r="71" ht="218.25" customHeight="1"/>
  </sheetData>
  <mergeCells count="2">
    <mergeCell ref="A52:C52"/>
    <mergeCell ref="A53:C53"/>
  </mergeCells>
  <phoneticPr fontId="16"/>
  <hyperlinks>
    <hyperlink ref="A4" r:id="rId1" xr:uid="{D69672E9-7CCA-45E8-A629-C3A9B492BA32}"/>
    <hyperlink ref="A10" r:id="rId2" xr:uid="{C81C79BE-6FE8-40C0-B2E3-35AE340E5DAB}"/>
    <hyperlink ref="A13" r:id="rId3" xr:uid="{8DD557EC-55CD-497A-AAB5-DDC83B11EB90}"/>
    <hyperlink ref="A16" r:id="rId4" xr:uid="{3703BF07-1E56-4831-93A2-525BFDC566C4}"/>
    <hyperlink ref="A19" r:id="rId5" xr:uid="{F7ACC772-7B2F-4C51-9FCE-CC21BB33F14F}"/>
    <hyperlink ref="A22" r:id="rId6" xr:uid="{D746C65F-436A-4BD6-AA8C-EA3165058B79}"/>
    <hyperlink ref="A25" r:id="rId7" xr:uid="{54D615AA-7BAC-427B-8884-7DBE0CEF5EF2}"/>
    <hyperlink ref="A28" r:id="rId8" xr:uid="{76FF053E-CF96-4CD7-815A-A59309CA2A67}"/>
    <hyperlink ref="A31" r:id="rId9" xr:uid="{F0BDF486-9281-4C9D-8FE2-9A26CA2B7889}"/>
  </hyperlinks>
  <pageMargins left="0.74803149606299213" right="0.74803149606299213" top="0.98425196850393704" bottom="0.98425196850393704" header="0.51181102362204722" footer="0.51181102362204722"/>
  <pageSetup paperSize="9" scale="19" fitToHeight="3" orientation="portrait" r:id="rId1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88EE1-4261-43B0-ADBC-2399AA980E35}">
  <sheetPr>
    <tabColor indexed="46"/>
  </sheetPr>
  <dimension ref="A1:AD37"/>
  <sheetViews>
    <sheetView zoomScale="94" zoomScaleNormal="94" zoomScaleSheetLayoutView="100" workbookViewId="0">
      <selection activeCell="AF42" sqref="AF42"/>
    </sheetView>
  </sheetViews>
  <sheetFormatPr defaultColWidth="9" defaultRowHeight="13.2"/>
  <cols>
    <col min="1" max="13" width="6.77734375" style="482" customWidth="1"/>
    <col min="14" max="14" width="7.44140625" style="482" customWidth="1"/>
    <col min="15" max="15" width="5.88671875" style="482" customWidth="1"/>
    <col min="16" max="16" width="7.109375" style="482" customWidth="1"/>
    <col min="17" max="29" width="6.77734375" style="482" customWidth="1"/>
    <col min="30" max="16384" width="9" style="482"/>
  </cols>
  <sheetData>
    <row r="1" spans="1:29" ht="15" customHeight="1">
      <c r="A1" s="783" t="s">
        <v>3</v>
      </c>
      <c r="B1" s="784"/>
      <c r="C1" s="784"/>
      <c r="D1" s="784"/>
      <c r="E1" s="784"/>
      <c r="F1" s="784"/>
      <c r="G1" s="784"/>
      <c r="H1" s="784"/>
      <c r="I1" s="784"/>
      <c r="J1" s="784"/>
      <c r="K1" s="784"/>
      <c r="L1" s="784"/>
      <c r="M1" s="784"/>
      <c r="N1" s="785"/>
      <c r="P1" s="786" t="s">
        <v>4</v>
      </c>
      <c r="Q1" s="787"/>
      <c r="R1" s="787"/>
      <c r="S1" s="787"/>
      <c r="T1" s="787"/>
      <c r="U1" s="787"/>
      <c r="V1" s="787"/>
      <c r="W1" s="787"/>
      <c r="X1" s="787"/>
      <c r="Y1" s="787"/>
      <c r="Z1" s="787"/>
      <c r="AA1" s="787"/>
      <c r="AB1" s="787"/>
      <c r="AC1" s="788"/>
    </row>
    <row r="2" spans="1:29" ht="18" customHeight="1" thickBot="1">
      <c r="A2" s="789" t="s">
        <v>5</v>
      </c>
      <c r="B2" s="790"/>
      <c r="C2" s="790"/>
      <c r="D2" s="790"/>
      <c r="E2" s="790"/>
      <c r="F2" s="790"/>
      <c r="G2" s="790"/>
      <c r="H2" s="790"/>
      <c r="I2" s="790"/>
      <c r="J2" s="790"/>
      <c r="K2" s="790"/>
      <c r="L2" s="790"/>
      <c r="M2" s="790"/>
      <c r="N2" s="791"/>
      <c r="P2" s="792" t="s">
        <v>6</v>
      </c>
      <c r="Q2" s="790"/>
      <c r="R2" s="790"/>
      <c r="S2" s="790"/>
      <c r="T2" s="790"/>
      <c r="U2" s="790"/>
      <c r="V2" s="790"/>
      <c r="W2" s="790"/>
      <c r="X2" s="790"/>
      <c r="Y2" s="790"/>
      <c r="Z2" s="790"/>
      <c r="AA2" s="790"/>
      <c r="AB2" s="790"/>
      <c r="AC2" s="793"/>
    </row>
    <row r="3" spans="1:29" ht="13.8" thickBot="1">
      <c r="A3" s="9"/>
      <c r="B3" s="273" t="s">
        <v>308</v>
      </c>
      <c r="C3" s="273" t="s">
        <v>7</v>
      </c>
      <c r="D3" s="273" t="s">
        <v>8</v>
      </c>
      <c r="E3" s="273" t="s">
        <v>9</v>
      </c>
      <c r="F3" s="273" t="s">
        <v>10</v>
      </c>
      <c r="G3" s="273" t="s">
        <v>11</v>
      </c>
      <c r="H3" s="273" t="s">
        <v>12</v>
      </c>
      <c r="I3" s="273" t="s">
        <v>13</v>
      </c>
      <c r="J3" s="273" t="s">
        <v>14</v>
      </c>
      <c r="K3" s="273" t="s">
        <v>15</v>
      </c>
      <c r="L3" s="250" t="s">
        <v>16</v>
      </c>
      <c r="M3" s="9" t="s">
        <v>17</v>
      </c>
      <c r="N3" s="10" t="s">
        <v>18</v>
      </c>
      <c r="P3" s="11"/>
      <c r="Q3" s="272" t="s">
        <v>308</v>
      </c>
      <c r="R3" s="272" t="s">
        <v>7</v>
      </c>
      <c r="S3" s="272" t="s">
        <v>8</v>
      </c>
      <c r="T3" s="272" t="s">
        <v>9</v>
      </c>
      <c r="U3" s="272" t="s">
        <v>10</v>
      </c>
      <c r="V3" s="272" t="s">
        <v>11</v>
      </c>
      <c r="W3" s="272" t="s">
        <v>12</v>
      </c>
      <c r="X3" s="272" t="s">
        <v>13</v>
      </c>
      <c r="Y3" s="273" t="s">
        <v>14</v>
      </c>
      <c r="Z3" s="273" t="s">
        <v>15</v>
      </c>
      <c r="AA3" s="250" t="s">
        <v>16</v>
      </c>
      <c r="AB3" s="11" t="s">
        <v>17</v>
      </c>
      <c r="AC3" s="12" t="s">
        <v>19</v>
      </c>
    </row>
    <row r="4" spans="1:29" ht="19.8" thickBot="1">
      <c r="A4" s="13" t="s">
        <v>20</v>
      </c>
      <c r="B4" s="547">
        <f>AVERAGE(B7:B16)</f>
        <v>65.400000000000006</v>
      </c>
      <c r="C4" s="547">
        <f t="shared" ref="C4:L4" si="0">AVERAGE(C6:C16)</f>
        <v>57.2</v>
      </c>
      <c r="D4" s="547">
        <f t="shared" si="0"/>
        <v>63.7</v>
      </c>
      <c r="E4" s="547">
        <f t="shared" si="0"/>
        <v>103.8</v>
      </c>
      <c r="F4" s="547">
        <f t="shared" si="0"/>
        <v>177.5</v>
      </c>
      <c r="G4" s="547">
        <f t="shared" si="0"/>
        <v>404.2</v>
      </c>
      <c r="H4" s="547">
        <f t="shared" si="0"/>
        <v>621</v>
      </c>
      <c r="I4" s="547">
        <f t="shared" si="0"/>
        <v>905.7</v>
      </c>
      <c r="J4" s="547">
        <f t="shared" si="0"/>
        <v>563.20000000000005</v>
      </c>
      <c r="K4" s="547">
        <f t="shared" si="0"/>
        <v>366</v>
      </c>
      <c r="L4" s="547">
        <f t="shared" si="0"/>
        <v>179.81818181818181</v>
      </c>
      <c r="M4" s="547">
        <f>AVERAGE(M6:M16)</f>
        <v>108.6</v>
      </c>
      <c r="N4" s="547">
        <f>SUM(B4:M4)</f>
        <v>3616.1181818181817</v>
      </c>
      <c r="O4" s="14"/>
      <c r="P4" s="13" t="str">
        <f>+A4</f>
        <v>12-18年月平均</v>
      </c>
      <c r="Q4" s="547">
        <f>AVERAGE(Q7:Q16)</f>
        <v>9.6999999999999993</v>
      </c>
      <c r="R4" s="547">
        <f>AVERAGE(R7:R16)</f>
        <v>9.9</v>
      </c>
      <c r="S4" s="547">
        <f t="shared" ref="S4:AB4" si="1">AVERAGE(S7:S16)</f>
        <v>15</v>
      </c>
      <c r="T4" s="547">
        <f t="shared" si="1"/>
        <v>7.5</v>
      </c>
      <c r="U4" s="547">
        <f t="shared" si="1"/>
        <v>10.7</v>
      </c>
      <c r="V4" s="547">
        <f t="shared" si="1"/>
        <v>9.9</v>
      </c>
      <c r="W4" s="547">
        <f t="shared" si="1"/>
        <v>8.9</v>
      </c>
      <c r="X4" s="547">
        <f t="shared" si="1"/>
        <v>12.6</v>
      </c>
      <c r="Y4" s="547">
        <f t="shared" si="1"/>
        <v>10.9</v>
      </c>
      <c r="Z4" s="547">
        <f t="shared" si="1"/>
        <v>21.7</v>
      </c>
      <c r="AA4" s="547">
        <f t="shared" si="1"/>
        <v>12.8</v>
      </c>
      <c r="AB4" s="547">
        <f t="shared" si="1"/>
        <v>14.333333333333334</v>
      </c>
      <c r="AC4" s="547">
        <f>SUM(Q4:AB4)</f>
        <v>143.93333333333334</v>
      </c>
    </row>
    <row r="5" spans="1:29" ht="13.8" thickBot="1">
      <c r="A5" s="249"/>
      <c r="B5" s="548"/>
      <c r="C5" s="548"/>
      <c r="D5" s="548"/>
      <c r="E5" s="548"/>
      <c r="F5" s="548"/>
      <c r="G5" s="548"/>
      <c r="H5" s="548"/>
      <c r="I5" s="548"/>
      <c r="J5" s="548"/>
      <c r="K5" s="548"/>
      <c r="L5" s="549" t="s">
        <v>21</v>
      </c>
      <c r="M5" s="550"/>
      <c r="N5" s="550"/>
      <c r="O5" s="14"/>
      <c r="P5" s="257"/>
      <c r="Q5" s="144"/>
      <c r="R5" s="144"/>
      <c r="S5" s="144"/>
      <c r="T5" s="144"/>
      <c r="U5" s="144"/>
      <c r="V5" s="144"/>
      <c r="W5" s="144"/>
      <c r="X5" s="144"/>
      <c r="Y5" s="144"/>
      <c r="Z5" s="144"/>
      <c r="AA5" s="16" t="s">
        <v>21</v>
      </c>
      <c r="AB5" s="550"/>
      <c r="AC5" s="550"/>
    </row>
    <row r="6" spans="1:29" ht="13.8" thickBot="1">
      <c r="A6" s="15"/>
      <c r="B6" s="548"/>
      <c r="C6" s="548"/>
      <c r="D6" s="548"/>
      <c r="E6" s="548"/>
      <c r="F6" s="548"/>
      <c r="G6" s="548"/>
      <c r="H6" s="548"/>
      <c r="I6" s="548"/>
      <c r="J6" s="548"/>
      <c r="K6" s="548"/>
      <c r="L6" s="436">
        <v>45</v>
      </c>
      <c r="M6" s="144"/>
      <c r="N6" s="17"/>
      <c r="O6" s="160" t="s">
        <v>22</v>
      </c>
      <c r="P6" s="258"/>
      <c r="Q6" s="548"/>
      <c r="R6" s="548"/>
      <c r="S6" s="548"/>
      <c r="T6" s="548"/>
      <c r="U6" s="548"/>
      <c r="V6" s="548"/>
      <c r="W6" s="548" t="s">
        <v>30</v>
      </c>
      <c r="X6" s="548" t="s">
        <v>30</v>
      </c>
      <c r="Y6" s="548" t="s">
        <v>30</v>
      </c>
      <c r="Z6" s="548" t="s">
        <v>30</v>
      </c>
      <c r="AA6" s="436">
        <v>0</v>
      </c>
      <c r="AB6" s="144"/>
      <c r="AC6" s="551"/>
    </row>
    <row r="7" spans="1:29" ht="18" thickBot="1">
      <c r="A7" s="159" t="s">
        <v>212</v>
      </c>
      <c r="B7" s="331">
        <v>81</v>
      </c>
      <c r="C7" s="331">
        <v>48</v>
      </c>
      <c r="D7" s="426">
        <v>71</v>
      </c>
      <c r="E7" s="331">
        <v>128</v>
      </c>
      <c r="F7" s="331">
        <v>171</v>
      </c>
      <c r="G7" s="331">
        <v>350</v>
      </c>
      <c r="H7" s="331">
        <v>569</v>
      </c>
      <c r="I7" s="331">
        <v>551</v>
      </c>
      <c r="J7" s="331">
        <v>456</v>
      </c>
      <c r="K7" s="331">
        <v>302</v>
      </c>
      <c r="L7" s="426">
        <v>45</v>
      </c>
      <c r="M7" s="552">
        <v>0</v>
      </c>
      <c r="N7" s="256">
        <f>SUM(B7:M7)</f>
        <v>2772</v>
      </c>
      <c r="O7" s="160"/>
      <c r="P7" s="159" t="s">
        <v>211</v>
      </c>
      <c r="Q7" s="307">
        <v>1</v>
      </c>
      <c r="R7" s="307">
        <v>2</v>
      </c>
      <c r="S7" s="307">
        <v>1</v>
      </c>
      <c r="T7" s="307">
        <v>0</v>
      </c>
      <c r="U7" s="553">
        <v>0</v>
      </c>
      <c r="V7" s="553">
        <v>0</v>
      </c>
      <c r="W7" s="553">
        <v>1</v>
      </c>
      <c r="X7" s="145">
        <v>1</v>
      </c>
      <c r="Y7" s="145">
        <v>0</v>
      </c>
      <c r="Z7" s="145">
        <v>0</v>
      </c>
      <c r="AA7" s="145">
        <v>0</v>
      </c>
      <c r="AB7" s="145" t="s">
        <v>30</v>
      </c>
      <c r="AC7" s="251">
        <f>SUM(Q7:AB7)</f>
        <v>6</v>
      </c>
    </row>
    <row r="8" spans="1:29" ht="15" thickBot="1">
      <c r="A8" s="248" t="s">
        <v>140</v>
      </c>
      <c r="B8" s="421">
        <v>112</v>
      </c>
      <c r="C8" s="421">
        <v>85</v>
      </c>
      <c r="D8" s="421">
        <v>60</v>
      </c>
      <c r="E8" s="421">
        <v>97</v>
      </c>
      <c r="F8" s="421">
        <v>95</v>
      </c>
      <c r="G8" s="421">
        <v>305</v>
      </c>
      <c r="H8" s="421">
        <v>544</v>
      </c>
      <c r="I8" s="421">
        <v>449</v>
      </c>
      <c r="J8" s="421">
        <v>475</v>
      </c>
      <c r="K8" s="421">
        <v>505</v>
      </c>
      <c r="L8" s="421">
        <v>219</v>
      </c>
      <c r="M8" s="422">
        <v>98</v>
      </c>
      <c r="N8" s="251">
        <f>SUM(B8:M8)</f>
        <v>3044</v>
      </c>
      <c r="O8" s="160"/>
      <c r="P8" s="248" t="s">
        <v>140</v>
      </c>
      <c r="Q8" s="554">
        <v>16</v>
      </c>
      <c r="R8" s="554">
        <v>1</v>
      </c>
      <c r="S8" s="554">
        <v>19</v>
      </c>
      <c r="T8" s="548">
        <v>3</v>
      </c>
      <c r="U8" s="548">
        <v>13</v>
      </c>
      <c r="V8" s="548">
        <v>1</v>
      </c>
      <c r="W8" s="548">
        <v>2</v>
      </c>
      <c r="X8" s="548">
        <v>2</v>
      </c>
      <c r="Y8" s="548">
        <v>0</v>
      </c>
      <c r="Z8" s="548">
        <v>24</v>
      </c>
      <c r="AA8" s="548">
        <v>4</v>
      </c>
      <c r="AB8" s="548">
        <v>1</v>
      </c>
      <c r="AC8" s="548">
        <f>SUM(Q8:AB8)</f>
        <v>86</v>
      </c>
    </row>
    <row r="9" spans="1:29" ht="15.6" thickBot="1">
      <c r="A9" s="19" t="s">
        <v>31</v>
      </c>
      <c r="B9" s="555">
        <v>84</v>
      </c>
      <c r="C9" s="555">
        <v>100</v>
      </c>
      <c r="D9" s="556">
        <v>77</v>
      </c>
      <c r="E9" s="556">
        <v>80</v>
      </c>
      <c r="F9" s="212">
        <v>236</v>
      </c>
      <c r="G9" s="212">
        <v>438</v>
      </c>
      <c r="H9" s="213">
        <v>631</v>
      </c>
      <c r="I9" s="212">
        <v>752</v>
      </c>
      <c r="J9" s="211">
        <v>523</v>
      </c>
      <c r="K9" s="212">
        <v>427</v>
      </c>
      <c r="L9" s="211">
        <v>253</v>
      </c>
      <c r="M9" s="557">
        <v>136</v>
      </c>
      <c r="N9" s="558">
        <f>SUM(B9:M9)</f>
        <v>3737</v>
      </c>
      <c r="O9" s="160"/>
      <c r="P9" s="20" t="s">
        <v>23</v>
      </c>
      <c r="Q9" s="559">
        <v>7</v>
      </c>
      <c r="R9" s="559">
        <v>7</v>
      </c>
      <c r="S9" s="560">
        <v>13</v>
      </c>
      <c r="T9" s="560">
        <v>3</v>
      </c>
      <c r="U9" s="560">
        <v>8</v>
      </c>
      <c r="V9" s="560">
        <v>11</v>
      </c>
      <c r="W9" s="559">
        <v>5</v>
      </c>
      <c r="X9" s="560">
        <v>11</v>
      </c>
      <c r="Y9" s="560">
        <v>9</v>
      </c>
      <c r="Z9" s="560">
        <v>9</v>
      </c>
      <c r="AA9" s="561">
        <v>20</v>
      </c>
      <c r="AB9" s="561">
        <v>35</v>
      </c>
      <c r="AC9" s="559">
        <f>SUM(Q9:AB9)</f>
        <v>138</v>
      </c>
    </row>
    <row r="10" spans="1:29" ht="15" thickBot="1">
      <c r="A10" s="19" t="s">
        <v>32</v>
      </c>
      <c r="B10" s="560">
        <v>41</v>
      </c>
      <c r="C10" s="560">
        <v>44</v>
      </c>
      <c r="D10" s="560">
        <v>67</v>
      </c>
      <c r="E10" s="560">
        <v>103</v>
      </c>
      <c r="F10" s="562">
        <v>311</v>
      </c>
      <c r="G10" s="560">
        <v>415</v>
      </c>
      <c r="H10" s="560">
        <v>539</v>
      </c>
      <c r="I10" s="562">
        <v>1165</v>
      </c>
      <c r="J10" s="560">
        <v>534</v>
      </c>
      <c r="K10" s="560">
        <v>297</v>
      </c>
      <c r="L10" s="559">
        <v>205</v>
      </c>
      <c r="M10" s="563">
        <v>92</v>
      </c>
      <c r="N10" s="563">
        <f>SUM(B10:M10)</f>
        <v>3813</v>
      </c>
      <c r="O10" s="160"/>
      <c r="P10" s="19" t="s">
        <v>32</v>
      </c>
      <c r="Q10" s="560">
        <v>9</v>
      </c>
      <c r="R10" s="560">
        <v>22</v>
      </c>
      <c r="S10" s="559">
        <v>18</v>
      </c>
      <c r="T10" s="560">
        <v>9</v>
      </c>
      <c r="U10" s="564">
        <v>21</v>
      </c>
      <c r="V10" s="560">
        <v>14</v>
      </c>
      <c r="W10" s="560">
        <v>6</v>
      </c>
      <c r="X10" s="560">
        <v>13</v>
      </c>
      <c r="Y10" s="560">
        <v>7</v>
      </c>
      <c r="Z10" s="565">
        <v>81</v>
      </c>
      <c r="AA10" s="564">
        <v>31</v>
      </c>
      <c r="AB10" s="565">
        <v>37</v>
      </c>
      <c r="AC10" s="566">
        <f t="shared" ref="AC10:AC17" si="2">SUM(Q10:AB10)</f>
        <v>268</v>
      </c>
    </row>
    <row r="11" spans="1:29" ht="15" thickBot="1">
      <c r="A11" s="19" t="s">
        <v>33</v>
      </c>
      <c r="B11" s="560">
        <v>57</v>
      </c>
      <c r="C11" s="559">
        <v>35</v>
      </c>
      <c r="D11" s="560">
        <v>95</v>
      </c>
      <c r="E11" s="559">
        <v>112</v>
      </c>
      <c r="F11" s="560">
        <v>131</v>
      </c>
      <c r="G11" s="21">
        <v>340</v>
      </c>
      <c r="H11" s="21">
        <v>483</v>
      </c>
      <c r="I11" s="22">
        <v>1339</v>
      </c>
      <c r="J11" s="21">
        <v>614</v>
      </c>
      <c r="K11" s="21">
        <v>349</v>
      </c>
      <c r="L11" s="21">
        <v>236</v>
      </c>
      <c r="M11" s="567">
        <v>68</v>
      </c>
      <c r="N11" s="155">
        <f t="shared" ref="N11:N17" si="3">SUM(B11:M11)</f>
        <v>3859</v>
      </c>
      <c r="O11" s="160"/>
      <c r="P11" s="19" t="s">
        <v>33</v>
      </c>
      <c r="Q11" s="560">
        <v>19</v>
      </c>
      <c r="R11" s="560">
        <v>12</v>
      </c>
      <c r="S11" s="560">
        <v>8</v>
      </c>
      <c r="T11" s="559">
        <v>12</v>
      </c>
      <c r="U11" s="560">
        <v>7</v>
      </c>
      <c r="V11" s="560">
        <v>15</v>
      </c>
      <c r="W11" s="21">
        <v>16</v>
      </c>
      <c r="X11" s="567">
        <v>12</v>
      </c>
      <c r="Y11" s="559">
        <v>16</v>
      </c>
      <c r="Z11" s="560">
        <v>6</v>
      </c>
      <c r="AA11" s="559">
        <v>12</v>
      </c>
      <c r="AB11" s="559">
        <v>6</v>
      </c>
      <c r="AC11" s="559">
        <f t="shared" si="2"/>
        <v>141</v>
      </c>
    </row>
    <row r="12" spans="1:29" ht="13.8" thickBot="1">
      <c r="A12" s="19" t="s">
        <v>34</v>
      </c>
      <c r="B12" s="568">
        <v>68</v>
      </c>
      <c r="C12" s="560">
        <v>42</v>
      </c>
      <c r="D12" s="560">
        <v>44</v>
      </c>
      <c r="E12" s="559">
        <v>75</v>
      </c>
      <c r="F12" s="559">
        <v>135</v>
      </c>
      <c r="G12" s="559">
        <v>448</v>
      </c>
      <c r="H12" s="560">
        <v>507</v>
      </c>
      <c r="I12" s="560">
        <v>808</v>
      </c>
      <c r="J12" s="564">
        <v>795</v>
      </c>
      <c r="K12" s="559">
        <v>313</v>
      </c>
      <c r="L12" s="559">
        <v>246</v>
      </c>
      <c r="M12" s="559">
        <v>143</v>
      </c>
      <c r="N12" s="569">
        <f>SUM(B12:M12)</f>
        <v>3624</v>
      </c>
      <c r="O12" s="160"/>
      <c r="P12" s="19" t="s">
        <v>34</v>
      </c>
      <c r="Q12" s="570">
        <v>9</v>
      </c>
      <c r="R12" s="560">
        <v>16</v>
      </c>
      <c r="S12" s="560">
        <v>12</v>
      </c>
      <c r="T12" s="559">
        <v>6</v>
      </c>
      <c r="U12" s="571">
        <v>7</v>
      </c>
      <c r="V12" s="571">
        <v>14</v>
      </c>
      <c r="W12" s="560">
        <v>9</v>
      </c>
      <c r="X12" s="560">
        <v>14</v>
      </c>
      <c r="Y12" s="560">
        <v>9</v>
      </c>
      <c r="Z12" s="560">
        <v>9</v>
      </c>
      <c r="AA12" s="571">
        <v>8</v>
      </c>
      <c r="AB12" s="571">
        <v>7</v>
      </c>
      <c r="AC12" s="559">
        <f t="shared" si="2"/>
        <v>120</v>
      </c>
    </row>
    <row r="13" spans="1:29" ht="13.8" thickBot="1">
      <c r="A13" s="19" t="s">
        <v>35</v>
      </c>
      <c r="B13" s="572">
        <v>71</v>
      </c>
      <c r="C13" s="572">
        <v>97</v>
      </c>
      <c r="D13" s="572">
        <v>61</v>
      </c>
      <c r="E13" s="573">
        <v>105</v>
      </c>
      <c r="F13" s="573">
        <v>198</v>
      </c>
      <c r="G13" s="573">
        <v>442</v>
      </c>
      <c r="H13" s="574">
        <v>790</v>
      </c>
      <c r="I13" s="23">
        <v>674</v>
      </c>
      <c r="J13" s="23">
        <v>594</v>
      </c>
      <c r="K13" s="573">
        <v>275</v>
      </c>
      <c r="L13" s="573">
        <v>133</v>
      </c>
      <c r="M13" s="573">
        <v>108</v>
      </c>
      <c r="N13" s="569">
        <f t="shared" si="3"/>
        <v>3548</v>
      </c>
      <c r="O13" s="14"/>
      <c r="P13" s="24" t="s">
        <v>35</v>
      </c>
      <c r="Q13" s="572">
        <v>7</v>
      </c>
      <c r="R13" s="572">
        <v>13</v>
      </c>
      <c r="S13" s="572">
        <v>11</v>
      </c>
      <c r="T13" s="573">
        <v>11</v>
      </c>
      <c r="U13" s="573">
        <v>12</v>
      </c>
      <c r="V13" s="573">
        <v>15</v>
      </c>
      <c r="W13" s="573">
        <v>20</v>
      </c>
      <c r="X13" s="573">
        <v>15</v>
      </c>
      <c r="Y13" s="573">
        <v>15</v>
      </c>
      <c r="Z13" s="573">
        <v>20</v>
      </c>
      <c r="AA13" s="573">
        <v>9</v>
      </c>
      <c r="AB13" s="573">
        <v>7</v>
      </c>
      <c r="AC13" s="573">
        <f t="shared" si="2"/>
        <v>155</v>
      </c>
    </row>
    <row r="14" spans="1:29" ht="13.8" hidden="1" thickBot="1">
      <c r="A14" s="25" t="s">
        <v>36</v>
      </c>
      <c r="B14" s="570">
        <v>38</v>
      </c>
      <c r="C14" s="573">
        <v>19</v>
      </c>
      <c r="D14" s="573">
        <v>38</v>
      </c>
      <c r="E14" s="573">
        <v>203</v>
      </c>
      <c r="F14" s="573">
        <v>146</v>
      </c>
      <c r="G14" s="573">
        <v>439</v>
      </c>
      <c r="H14" s="574">
        <v>964</v>
      </c>
      <c r="I14" s="574">
        <v>1154</v>
      </c>
      <c r="J14" s="573">
        <v>423</v>
      </c>
      <c r="K14" s="573">
        <v>388</v>
      </c>
      <c r="L14" s="573">
        <v>176</v>
      </c>
      <c r="M14" s="573">
        <v>143</v>
      </c>
      <c r="N14" s="575">
        <f t="shared" si="3"/>
        <v>4131</v>
      </c>
      <c r="O14" s="14"/>
      <c r="P14" s="24" t="s">
        <v>36</v>
      </c>
      <c r="Q14" s="573">
        <v>7</v>
      </c>
      <c r="R14" s="573">
        <v>7</v>
      </c>
      <c r="S14" s="573">
        <v>8</v>
      </c>
      <c r="T14" s="573">
        <v>12</v>
      </c>
      <c r="U14" s="573">
        <v>9</v>
      </c>
      <c r="V14" s="573">
        <v>6</v>
      </c>
      <c r="W14" s="573">
        <v>11</v>
      </c>
      <c r="X14" s="573">
        <v>8</v>
      </c>
      <c r="Y14" s="573">
        <v>16</v>
      </c>
      <c r="Z14" s="573">
        <v>40</v>
      </c>
      <c r="AA14" s="573">
        <v>17</v>
      </c>
      <c r="AB14" s="573">
        <v>16</v>
      </c>
      <c r="AC14" s="573">
        <f t="shared" si="2"/>
        <v>157</v>
      </c>
    </row>
    <row r="15" spans="1:29" ht="13.8" hidden="1" thickBot="1">
      <c r="A15" s="576" t="s">
        <v>37</v>
      </c>
      <c r="B15" s="23">
        <v>49</v>
      </c>
      <c r="C15" s="23">
        <v>63</v>
      </c>
      <c r="D15" s="23">
        <v>50</v>
      </c>
      <c r="E15" s="23">
        <v>71</v>
      </c>
      <c r="F15" s="23">
        <v>144</v>
      </c>
      <c r="G15" s="23">
        <v>374</v>
      </c>
      <c r="H15" s="156">
        <v>729</v>
      </c>
      <c r="I15" s="156">
        <v>1097</v>
      </c>
      <c r="J15" s="156">
        <v>650</v>
      </c>
      <c r="K15" s="23">
        <v>397</v>
      </c>
      <c r="L15" s="23">
        <v>192</v>
      </c>
      <c r="M15" s="23">
        <v>217</v>
      </c>
      <c r="N15" s="575">
        <f t="shared" si="3"/>
        <v>4033</v>
      </c>
      <c r="O15" s="14"/>
      <c r="P15" s="26" t="s">
        <v>37</v>
      </c>
      <c r="Q15" s="23">
        <v>10</v>
      </c>
      <c r="R15" s="23">
        <v>6</v>
      </c>
      <c r="S15" s="23">
        <v>14</v>
      </c>
      <c r="T15" s="23">
        <v>10</v>
      </c>
      <c r="U15" s="23">
        <v>10</v>
      </c>
      <c r="V15" s="23">
        <v>19</v>
      </c>
      <c r="W15" s="23">
        <v>11</v>
      </c>
      <c r="X15" s="23">
        <v>20</v>
      </c>
      <c r="Y15" s="23">
        <v>15</v>
      </c>
      <c r="Z15" s="23">
        <v>8</v>
      </c>
      <c r="AA15" s="23">
        <v>11</v>
      </c>
      <c r="AB15" s="23">
        <v>8</v>
      </c>
      <c r="AC15" s="573">
        <f t="shared" si="2"/>
        <v>142</v>
      </c>
    </row>
    <row r="16" spans="1:29" ht="13.8" hidden="1" thickBot="1">
      <c r="A16" s="25" t="s">
        <v>38</v>
      </c>
      <c r="B16" s="23">
        <v>53</v>
      </c>
      <c r="C16" s="23">
        <v>39</v>
      </c>
      <c r="D16" s="23">
        <v>74</v>
      </c>
      <c r="E16" s="23">
        <v>64</v>
      </c>
      <c r="F16" s="23">
        <v>208</v>
      </c>
      <c r="G16" s="23">
        <v>491</v>
      </c>
      <c r="H16" s="23">
        <v>454</v>
      </c>
      <c r="I16" s="156">
        <v>1068</v>
      </c>
      <c r="J16" s="23">
        <v>568</v>
      </c>
      <c r="K16" s="23">
        <v>407</v>
      </c>
      <c r="L16" s="23">
        <v>228</v>
      </c>
      <c r="M16" s="23">
        <v>81</v>
      </c>
      <c r="N16" s="569">
        <f t="shared" si="3"/>
        <v>3735</v>
      </c>
      <c r="O16" s="14"/>
      <c r="P16" s="24" t="s">
        <v>38</v>
      </c>
      <c r="Q16" s="23">
        <v>12</v>
      </c>
      <c r="R16" s="23">
        <v>13</v>
      </c>
      <c r="S16" s="23">
        <v>46</v>
      </c>
      <c r="T16" s="23">
        <v>9</v>
      </c>
      <c r="U16" s="23">
        <v>20</v>
      </c>
      <c r="V16" s="23">
        <v>4</v>
      </c>
      <c r="W16" s="23">
        <v>8</v>
      </c>
      <c r="X16" s="23">
        <v>30</v>
      </c>
      <c r="Y16" s="23">
        <v>22</v>
      </c>
      <c r="Z16" s="23">
        <v>20</v>
      </c>
      <c r="AA16" s="23">
        <v>16</v>
      </c>
      <c r="AB16" s="23">
        <v>12</v>
      </c>
      <c r="AC16" s="577">
        <f t="shared" si="2"/>
        <v>212</v>
      </c>
    </row>
    <row r="17" spans="1:30" ht="13.8" hidden="1" thickBot="1">
      <c r="A17" s="25" t="s">
        <v>24</v>
      </c>
      <c r="B17" s="157">
        <v>67</v>
      </c>
      <c r="C17" s="157">
        <v>62</v>
      </c>
      <c r="D17" s="157">
        <v>57</v>
      </c>
      <c r="E17" s="157">
        <v>77</v>
      </c>
      <c r="F17" s="157">
        <v>473</v>
      </c>
      <c r="G17" s="157">
        <v>468</v>
      </c>
      <c r="H17" s="158">
        <v>659</v>
      </c>
      <c r="I17" s="157">
        <v>851</v>
      </c>
      <c r="J17" s="157">
        <v>542</v>
      </c>
      <c r="K17" s="157">
        <v>270</v>
      </c>
      <c r="L17" s="157">
        <v>208</v>
      </c>
      <c r="M17" s="157">
        <v>174</v>
      </c>
      <c r="N17" s="578">
        <f t="shared" si="3"/>
        <v>3908</v>
      </c>
      <c r="O17" s="14" t="s">
        <v>30</v>
      </c>
      <c r="P17" s="26" t="s">
        <v>24</v>
      </c>
      <c r="Q17" s="23">
        <v>6</v>
      </c>
      <c r="R17" s="23">
        <v>25</v>
      </c>
      <c r="S17" s="23">
        <v>29</v>
      </c>
      <c r="T17" s="23">
        <v>4</v>
      </c>
      <c r="U17" s="23">
        <v>17</v>
      </c>
      <c r="V17" s="23">
        <v>19</v>
      </c>
      <c r="W17" s="23">
        <v>14</v>
      </c>
      <c r="X17" s="23">
        <v>37</v>
      </c>
      <c r="Y17" s="27">
        <v>76</v>
      </c>
      <c r="Z17" s="23">
        <v>34</v>
      </c>
      <c r="AA17" s="23">
        <v>17</v>
      </c>
      <c r="AB17" s="23">
        <v>18</v>
      </c>
      <c r="AC17" s="577">
        <f t="shared" si="2"/>
        <v>296</v>
      </c>
    </row>
    <row r="18" spans="1:30">
      <c r="A18" s="28"/>
      <c r="B18" s="579"/>
      <c r="C18" s="579"/>
      <c r="D18" s="579"/>
      <c r="E18" s="579"/>
      <c r="F18" s="579"/>
      <c r="G18" s="579"/>
      <c r="H18" s="579"/>
      <c r="I18" s="579"/>
      <c r="J18" s="579"/>
      <c r="K18" s="579"/>
      <c r="L18" s="579"/>
      <c r="M18" s="579"/>
      <c r="N18" s="29"/>
      <c r="O18" s="14"/>
      <c r="P18" s="30"/>
      <c r="Q18" s="580"/>
      <c r="R18" s="580"/>
      <c r="S18" s="580"/>
      <c r="T18" s="580"/>
      <c r="U18" s="580"/>
      <c r="V18" s="580"/>
      <c r="W18" s="580"/>
      <c r="X18" s="580"/>
      <c r="Y18" s="580"/>
      <c r="Z18" s="580"/>
      <c r="AA18" s="580"/>
      <c r="AB18" s="580"/>
      <c r="AC18" s="579"/>
    </row>
    <row r="19" spans="1:30" ht="13.5" customHeight="1">
      <c r="A19" s="794" t="s">
        <v>315</v>
      </c>
      <c r="B19" s="795"/>
      <c r="C19" s="795"/>
      <c r="D19" s="795"/>
      <c r="E19" s="795"/>
      <c r="F19" s="795"/>
      <c r="G19" s="795"/>
      <c r="H19" s="795"/>
      <c r="I19" s="795"/>
      <c r="J19" s="795"/>
      <c r="K19" s="795"/>
      <c r="L19" s="795"/>
      <c r="M19" s="795"/>
      <c r="N19" s="796"/>
      <c r="O19" s="14"/>
      <c r="P19" s="794" t="str">
        <f>+A19</f>
        <v>※2021年 第44週（11/1～11/7） 現在</v>
      </c>
      <c r="Q19" s="795"/>
      <c r="R19" s="795"/>
      <c r="S19" s="795"/>
      <c r="T19" s="795"/>
      <c r="U19" s="795"/>
      <c r="V19" s="795"/>
      <c r="W19" s="795"/>
      <c r="X19" s="795"/>
      <c r="Y19" s="795"/>
      <c r="Z19" s="795"/>
      <c r="AA19" s="795"/>
      <c r="AB19" s="795"/>
      <c r="AC19" s="796"/>
    </row>
    <row r="20" spans="1:30" ht="13.8" thickBot="1">
      <c r="A20" s="31"/>
      <c r="B20" s="14"/>
      <c r="C20" s="14"/>
      <c r="D20" s="14"/>
      <c r="E20" s="14"/>
      <c r="F20" s="14"/>
      <c r="G20" s="14" t="s">
        <v>22</v>
      </c>
      <c r="H20" s="14"/>
      <c r="I20" s="14"/>
      <c r="J20" s="14"/>
      <c r="K20" s="14"/>
      <c r="L20" s="14"/>
      <c r="M20" s="14"/>
      <c r="N20" s="32"/>
      <c r="O20" s="14"/>
      <c r="P20" s="291"/>
      <c r="Q20" s="14"/>
      <c r="R20" s="14"/>
      <c r="S20" s="14"/>
      <c r="T20" s="14"/>
      <c r="U20" s="14"/>
      <c r="V20" s="14"/>
      <c r="W20" s="14"/>
      <c r="X20" s="14"/>
      <c r="Y20" s="14"/>
      <c r="Z20" s="14"/>
      <c r="AA20" s="14"/>
      <c r="AB20" s="14"/>
      <c r="AC20" s="34"/>
    </row>
    <row r="21" spans="1:30" ht="17.25" customHeight="1" thickBot="1">
      <c r="A21" s="31"/>
      <c r="B21" s="581" t="s">
        <v>309</v>
      </c>
      <c r="C21" s="14"/>
      <c r="D21" s="35" t="s">
        <v>310</v>
      </c>
      <c r="E21" s="36"/>
      <c r="F21" s="14"/>
      <c r="G21" s="14" t="s">
        <v>22</v>
      </c>
      <c r="H21" s="14"/>
      <c r="I21" s="14"/>
      <c r="J21" s="14"/>
      <c r="K21" s="14"/>
      <c r="L21" s="14"/>
      <c r="M21" s="14"/>
      <c r="N21" s="32"/>
      <c r="O21" s="160" t="s">
        <v>22</v>
      </c>
      <c r="P21" s="292"/>
      <c r="Q21" s="582" t="s">
        <v>311</v>
      </c>
      <c r="R21" s="781" t="s">
        <v>312</v>
      </c>
      <c r="S21" s="782"/>
      <c r="T21" s="14" t="s">
        <v>22</v>
      </c>
      <c r="U21" s="14"/>
      <c r="V21" s="14"/>
      <c r="W21" s="14"/>
      <c r="X21" s="14"/>
      <c r="Y21" s="14"/>
      <c r="Z21" s="14"/>
      <c r="AA21" s="14"/>
      <c r="AB21" s="14"/>
      <c r="AC21" s="34"/>
    </row>
    <row r="22" spans="1:30" ht="15" customHeight="1">
      <c r="A22" s="31"/>
      <c r="B22" s="14"/>
      <c r="C22" s="14"/>
      <c r="D22" s="14" t="s">
        <v>30</v>
      </c>
      <c r="E22" s="14"/>
      <c r="F22" s="14"/>
      <c r="G22" s="14"/>
      <c r="H22" s="14"/>
      <c r="I22" s="14"/>
      <c r="J22" s="14"/>
      <c r="K22" s="14"/>
      <c r="L22" s="14"/>
      <c r="M22" s="14"/>
      <c r="N22" s="32"/>
      <c r="O22" s="160" t="s">
        <v>22</v>
      </c>
      <c r="P22" s="291"/>
      <c r="Q22" s="14"/>
      <c r="R22" s="14"/>
      <c r="S22" s="14"/>
      <c r="T22" s="14"/>
      <c r="U22" s="14"/>
      <c r="V22" s="14"/>
      <c r="W22" s="14"/>
      <c r="X22" s="14"/>
      <c r="Y22" s="14"/>
      <c r="Z22" s="14"/>
      <c r="AA22" s="14"/>
      <c r="AB22" s="14"/>
      <c r="AC22" s="34"/>
    </row>
    <row r="23" spans="1:30" ht="9" customHeight="1">
      <c r="A23" s="31"/>
      <c r="B23" s="14"/>
      <c r="C23" s="14"/>
      <c r="D23" s="14"/>
      <c r="E23" s="14"/>
      <c r="F23" s="14"/>
      <c r="G23" s="14"/>
      <c r="H23" s="14"/>
      <c r="I23" s="14"/>
      <c r="J23" s="14"/>
      <c r="K23" s="14"/>
      <c r="L23" s="14"/>
      <c r="M23" s="14"/>
      <c r="N23" s="32"/>
      <c r="O23" s="160" t="s">
        <v>22</v>
      </c>
      <c r="P23" s="33"/>
      <c r="Q23" s="14"/>
      <c r="R23" s="14"/>
      <c r="S23" s="14"/>
      <c r="T23" s="14"/>
      <c r="U23" s="14"/>
      <c r="V23" s="14"/>
      <c r="W23" s="14"/>
      <c r="X23" s="14"/>
      <c r="Y23" s="14"/>
      <c r="Z23" s="14"/>
      <c r="AA23" s="14"/>
      <c r="AB23" s="14"/>
      <c r="AC23" s="34"/>
    </row>
    <row r="24" spans="1:30">
      <c r="A24" s="31"/>
      <c r="B24" s="14"/>
      <c r="C24" s="14"/>
      <c r="D24" s="14"/>
      <c r="E24" s="14"/>
      <c r="F24" s="14"/>
      <c r="G24" s="14"/>
      <c r="H24" s="14"/>
      <c r="I24" s="14"/>
      <c r="J24" s="14"/>
      <c r="K24" s="14"/>
      <c r="L24" s="14"/>
      <c r="M24" s="14"/>
      <c r="N24" s="32"/>
      <c r="O24" s="14" t="s">
        <v>22</v>
      </c>
      <c r="P24" s="18"/>
      <c r="AC24" s="37"/>
    </row>
    <row r="25" spans="1:30">
      <c r="A25" s="31"/>
      <c r="B25" s="14"/>
      <c r="C25" s="14"/>
      <c r="D25" s="14"/>
      <c r="E25" s="14"/>
      <c r="F25" s="14"/>
      <c r="G25" s="14"/>
      <c r="H25" s="14"/>
      <c r="I25" s="14"/>
      <c r="J25" s="14"/>
      <c r="K25" s="14"/>
      <c r="L25" s="14"/>
      <c r="M25" s="14"/>
      <c r="N25" s="32"/>
      <c r="O25" s="14" t="s">
        <v>22</v>
      </c>
      <c r="P25" s="18"/>
      <c r="AC25" s="37"/>
    </row>
    <row r="26" spans="1:30">
      <c r="A26" s="31"/>
      <c r="B26" s="14"/>
      <c r="C26" s="14"/>
      <c r="D26" s="14"/>
      <c r="E26" s="14"/>
      <c r="F26" s="14"/>
      <c r="G26" s="14"/>
      <c r="H26" s="14"/>
      <c r="I26" s="14"/>
      <c r="J26" s="14"/>
      <c r="K26" s="14"/>
      <c r="L26" s="14"/>
      <c r="M26" s="14"/>
      <c r="N26" s="32"/>
      <c r="O26" s="14" t="s">
        <v>22</v>
      </c>
      <c r="P26" s="18"/>
      <c r="AC26" s="37"/>
      <c r="AD26" s="427"/>
    </row>
    <row r="27" spans="1:30">
      <c r="A27" s="31"/>
      <c r="B27" s="14"/>
      <c r="C27" s="14"/>
      <c r="D27" s="14"/>
      <c r="E27" s="14"/>
      <c r="F27" s="14"/>
      <c r="G27" s="14"/>
      <c r="H27" s="14"/>
      <c r="I27" s="14"/>
      <c r="J27" s="14"/>
      <c r="K27" s="14"/>
      <c r="L27" s="14"/>
      <c r="M27" s="14"/>
      <c r="N27" s="32"/>
      <c r="O27" s="14"/>
      <c r="P27" s="18"/>
      <c r="AC27" s="37"/>
    </row>
    <row r="28" spans="1:30">
      <c r="A28" s="31"/>
      <c r="B28" s="14"/>
      <c r="C28" s="14"/>
      <c r="D28" s="14"/>
      <c r="E28" s="14"/>
      <c r="F28" s="14"/>
      <c r="G28" s="14"/>
      <c r="H28" s="14"/>
      <c r="I28" s="14"/>
      <c r="J28" s="14"/>
      <c r="K28" s="14"/>
      <c r="L28" s="14"/>
      <c r="M28" s="14"/>
      <c r="N28" s="32"/>
      <c r="O28" s="14"/>
      <c r="P28" s="18"/>
      <c r="AC28" s="37"/>
    </row>
    <row r="29" spans="1:30" ht="13.8" thickBot="1">
      <c r="A29" s="38"/>
      <c r="B29" s="39"/>
      <c r="C29" s="39"/>
      <c r="D29" s="39"/>
      <c r="E29" s="39"/>
      <c r="F29" s="39"/>
      <c r="G29" s="39"/>
      <c r="H29" s="39"/>
      <c r="I29" s="39"/>
      <c r="J29" s="39"/>
      <c r="K29" s="39"/>
      <c r="L29" s="39"/>
      <c r="M29" s="39"/>
      <c r="N29" s="40"/>
      <c r="O29" s="14"/>
      <c r="P29" s="41"/>
      <c r="Q29" s="42"/>
      <c r="R29" s="42"/>
      <c r="S29" s="42"/>
      <c r="T29" s="42"/>
      <c r="U29" s="42"/>
      <c r="V29" s="42"/>
      <c r="W29" s="42"/>
      <c r="X29" s="42"/>
      <c r="Y29" s="42"/>
      <c r="Z29" s="42"/>
      <c r="AA29" s="42"/>
      <c r="AB29" s="42"/>
      <c r="AC29" s="43"/>
    </row>
    <row r="30" spans="1:30">
      <c r="A30" s="44"/>
      <c r="C30" s="14"/>
      <c r="D30" s="14"/>
      <c r="E30" s="14"/>
      <c r="F30" s="14"/>
      <c r="G30" s="14"/>
      <c r="H30" s="14"/>
      <c r="I30" s="14"/>
      <c r="J30" s="14"/>
      <c r="K30" s="14"/>
      <c r="L30" s="14"/>
      <c r="M30" s="14"/>
      <c r="N30" s="14"/>
      <c r="O30" s="14"/>
    </row>
    <row r="31" spans="1:30">
      <c r="O31" s="14"/>
    </row>
    <row r="32" spans="1:30">
      <c r="K32" s="583" t="s">
        <v>30</v>
      </c>
      <c r="O32" s="14"/>
    </row>
    <row r="33" spans="1:29">
      <c r="O33" s="14"/>
    </row>
    <row r="34" spans="1:29">
      <c r="O34" s="14"/>
    </row>
    <row r="35" spans="1:29">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row>
    <row r="36" spans="1:29">
      <c r="Q36" s="198" t="s">
        <v>313</v>
      </c>
      <c r="R36" s="198"/>
      <c r="S36" s="198"/>
      <c r="T36" s="198"/>
      <c r="U36" s="198"/>
      <c r="V36" s="198"/>
      <c r="W36" s="198"/>
      <c r="X36" s="198"/>
    </row>
    <row r="37" spans="1:29">
      <c r="Q37" s="198" t="s">
        <v>314</v>
      </c>
      <c r="R37" s="198"/>
      <c r="S37" s="198"/>
      <c r="T37" s="198"/>
      <c r="U37" s="198"/>
      <c r="V37" s="198"/>
      <c r="W37" s="198"/>
      <c r="X37" s="198"/>
    </row>
  </sheetData>
  <mergeCells count="7">
    <mergeCell ref="R21:S21"/>
    <mergeCell ref="A1:N1"/>
    <mergeCell ref="P1:AC1"/>
    <mergeCell ref="A2:N2"/>
    <mergeCell ref="P2:AC2"/>
    <mergeCell ref="A19:N19"/>
    <mergeCell ref="P19:AC19"/>
  </mergeCells>
  <phoneticPr fontId="109"/>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ヘッドライン</vt:lpstr>
      <vt:lpstr>スポンサー広告</vt:lpstr>
      <vt:lpstr>44　ノロウイルス関連情報 </vt:lpstr>
      <vt:lpstr>44　新型コロナウイルス情報</vt:lpstr>
      <vt:lpstr>Sheet2</vt:lpstr>
      <vt:lpstr>44  衛生訓話</vt:lpstr>
      <vt:lpstr>44　食中毒記事等 </vt:lpstr>
      <vt:lpstr>44 海外情報</vt:lpstr>
      <vt:lpstr>44　感染症統計</vt:lpstr>
      <vt:lpstr>43　感染症情報</vt:lpstr>
      <vt:lpstr>44 食品回収</vt:lpstr>
      <vt:lpstr>44　食品表示</vt:lpstr>
      <vt:lpstr>44 残留農薬　等 </vt:lpstr>
      <vt:lpstr>'43　感染症情報'!Print_Area</vt:lpstr>
      <vt:lpstr>'44  衛生訓話'!Print_Area</vt:lpstr>
      <vt:lpstr>'44　ノロウイルス関連情報 '!Print_Area</vt:lpstr>
      <vt:lpstr>'44 海外情報'!Print_Area</vt:lpstr>
      <vt:lpstr>'44　感染症統計'!Print_Area</vt:lpstr>
      <vt:lpstr>'44 残留農薬　等 '!Print_Area</vt:lpstr>
      <vt:lpstr>'44　食中毒記事等 '!Print_Area</vt:lpstr>
      <vt:lpstr>'44 食品回収'!Print_Area</vt:lpstr>
      <vt:lpstr>'44　食品表示'!Print_Area</vt:lpstr>
      <vt:lpstr>'44 残留農薬　等 '!Print_Titles</vt:lpstr>
      <vt:lpstr>'44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2021-11-14T10:14:16Z</dcterms:modified>
</cp:coreProperties>
</file>