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xr:revisionPtr revIDLastSave="0" documentId="13_ncr:1_{88C0A452-8D00-4CA1-B1AA-B5A7FA1799A5}" xr6:coauthVersionLast="47" xr6:coauthVersionMax="47" xr10:uidLastSave="{00000000-0000-0000-0000-000000000000}"/>
  <bookViews>
    <workbookView xWindow="-108" yWindow="-108" windowWidth="23256" windowHeight="12456" firstSheet="1" activeTab="1" xr2:uid="{00000000-000D-0000-FFFF-FFFF00000000}"/>
  </bookViews>
  <sheets>
    <sheet name="ヘッドライン" sheetId="78" state="hidden" r:id="rId1"/>
    <sheet name="スポンサー広告" sheetId="95" r:id="rId2"/>
    <sheet name="43ノロウイルス関連情報 " sheetId="74" state="hidden" r:id="rId3"/>
    <sheet name="43　新型コロナウイルス情報" sheetId="82" r:id="rId4"/>
    <sheet name="Sheet2" sheetId="94" state="hidden" r:id="rId5"/>
    <sheet name="43　 衛生教養" sheetId="100" r:id="rId6"/>
    <sheet name="43　食中毒記事等 " sheetId="29" r:id="rId7"/>
    <sheet name="43 海外情報" sheetId="31" r:id="rId8"/>
    <sheet name="42　感染症統計" sheetId="64" state="hidden" r:id="rId9"/>
    <sheet name="41　感染症情報" sheetId="81" state="hidden" r:id="rId10"/>
    <sheet name="43 食品回収" sheetId="60" r:id="rId11"/>
    <sheet name="43　食品表示" sheetId="34" r:id="rId12"/>
    <sheet name="43 残留農薬　等 " sheetId="35" r:id="rId13"/>
  </sheets>
  <definedNames>
    <definedName name="_xlnm._FilterDatabase" localSheetId="12" hidden="1">'43 残留農薬　等 '!$A$1:$C$1</definedName>
    <definedName name="_xlnm._FilterDatabase" localSheetId="6" hidden="1">'43　食中毒記事等 '!$A$1:$D$1</definedName>
    <definedName name="_xlnm._FilterDatabase" localSheetId="2" hidden="1">'43ノロウイルス関連情報 '!$A$22:$G$75</definedName>
    <definedName name="_xlnm.Print_Area" localSheetId="9">'41　感染症情報'!$A$1:$E$21</definedName>
    <definedName name="_xlnm.Print_Area" localSheetId="8">'42　感染症統計'!$A$1:$AC$35</definedName>
    <definedName name="_xlnm.Print_Area" localSheetId="5">'43　 衛生教養'!$A$1:$K$63</definedName>
    <definedName name="_xlnm.Print_Area" localSheetId="7">'43 海外情報'!$A$1:$C$53</definedName>
    <definedName name="_xlnm.Print_Area" localSheetId="12">'43 残留農薬　等 '!$A$1:$A$16</definedName>
    <definedName name="_xlnm.Print_Area" localSheetId="6">'43　食中毒記事等 '!$A$1:$D$36</definedName>
    <definedName name="_xlnm.Print_Area" localSheetId="10">'43 食品回収'!$A$1:$E$41</definedName>
    <definedName name="_xlnm.Print_Area" localSheetId="11">'43　食品表示'!$A$1:$N$19</definedName>
    <definedName name="_xlnm.Print_Area" localSheetId="2">'43ノロウイルス関連情報 '!$A$1:$N$84</definedName>
    <definedName name="_xlnm.Print_Titles" localSheetId="12">'43 残留農薬　等 '!$1:$1</definedName>
    <definedName name="_xlnm.Print_Titles" localSheetId="6">'43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8" i="78" l="1"/>
  <c r="B24" i="74" l="1"/>
  <c r="B25" i="74"/>
  <c r="B26" i="74"/>
  <c r="B27" i="74"/>
  <c r="B28" i="74"/>
  <c r="B29" i="74"/>
  <c r="B30" i="74"/>
  <c r="B31" i="74"/>
  <c r="B32" i="74"/>
  <c r="B33" i="74"/>
  <c r="B34" i="74"/>
  <c r="B35" i="74"/>
  <c r="B36" i="74"/>
  <c r="B37" i="74"/>
  <c r="B38" i="74"/>
  <c r="B39" i="74"/>
  <c r="B40" i="74"/>
  <c r="B41" i="74"/>
  <c r="B42" i="74"/>
  <c r="B43" i="74"/>
  <c r="B44" i="74"/>
  <c r="B45" i="74"/>
  <c r="B46" i="74"/>
  <c r="B47" i="74"/>
  <c r="B48" i="74"/>
  <c r="B49" i="74"/>
  <c r="B50" i="74"/>
  <c r="B51" i="74"/>
  <c r="B52" i="74"/>
  <c r="B53" i="74"/>
  <c r="B54" i="74"/>
  <c r="B55" i="74"/>
  <c r="B56" i="74"/>
  <c r="B57" i="74"/>
  <c r="B58" i="74"/>
  <c r="B59" i="74"/>
  <c r="B60" i="74"/>
  <c r="B61" i="74"/>
  <c r="B62" i="74"/>
  <c r="B63" i="74"/>
  <c r="B64" i="74"/>
  <c r="B65" i="74"/>
  <c r="B66" i="74"/>
  <c r="B67" i="74"/>
  <c r="B68" i="74"/>
  <c r="B69" i="74"/>
  <c r="B70" i="74"/>
  <c r="B11" i="78"/>
  <c r="J55" i="82" l="1"/>
  <c r="G55" i="82"/>
  <c r="J54" i="82"/>
  <c r="G54" i="82"/>
  <c r="J53" i="82"/>
  <c r="G53" i="82"/>
  <c r="J52" i="82"/>
  <c r="G52" i="82"/>
  <c r="J51" i="82"/>
  <c r="G51" i="82"/>
  <c r="J50" i="82"/>
  <c r="G50" i="82"/>
  <c r="J49" i="82"/>
  <c r="G49" i="82"/>
  <c r="J48" i="82"/>
  <c r="G48" i="82"/>
  <c r="J47" i="82"/>
  <c r="G47" i="82"/>
  <c r="J46" i="82"/>
  <c r="G46" i="82"/>
  <c r="J45" i="82"/>
  <c r="G45" i="82"/>
  <c r="J44" i="82"/>
  <c r="G44" i="82"/>
  <c r="J43" i="82"/>
  <c r="G43" i="82"/>
  <c r="J42" i="82"/>
  <c r="G42" i="82"/>
  <c r="J41" i="82"/>
  <c r="G41" i="82"/>
  <c r="J40" i="82"/>
  <c r="G40" i="82"/>
  <c r="J39" i="82"/>
  <c r="G39" i="82"/>
  <c r="J38" i="82"/>
  <c r="G38" i="82"/>
  <c r="J37" i="82"/>
  <c r="G37" i="82"/>
  <c r="J36" i="82"/>
  <c r="G36" i="82"/>
  <c r="J35" i="82"/>
  <c r="G35" i="82"/>
  <c r="J34" i="82"/>
  <c r="G34" i="82"/>
  <c r="J33" i="82"/>
  <c r="K23" i="82"/>
  <c r="I21" i="82"/>
  <c r="I6" i="94" l="1"/>
  <c r="I7" i="94"/>
  <c r="I8" i="94"/>
  <c r="I9" i="94"/>
  <c r="I10" i="94"/>
  <c r="I11" i="94"/>
  <c r="I13" i="94"/>
  <c r="I12" i="94"/>
  <c r="I14" i="94"/>
  <c r="I17" i="94"/>
  <c r="I16" i="94"/>
  <c r="I18" i="94"/>
  <c r="I15" i="94"/>
  <c r="I19" i="94"/>
  <c r="I20" i="94"/>
  <c r="I21" i="94"/>
  <c r="I22" i="94"/>
  <c r="I23" i="94"/>
  <c r="I24" i="94"/>
  <c r="I25" i="94"/>
  <c r="I26" i="94"/>
  <c r="I27" i="94"/>
  <c r="I5" i="94"/>
  <c r="F7" i="94"/>
  <c r="F8" i="94"/>
  <c r="F9" i="94"/>
  <c r="F10" i="94"/>
  <c r="F11" i="94"/>
  <c r="F13" i="94"/>
  <c r="F12" i="94"/>
  <c r="F14" i="94"/>
  <c r="F17" i="94"/>
  <c r="F16" i="94"/>
  <c r="F18" i="94"/>
  <c r="F15" i="94"/>
  <c r="F19" i="94"/>
  <c r="F20" i="94"/>
  <c r="F21" i="94"/>
  <c r="F22" i="94"/>
  <c r="F23" i="94"/>
  <c r="F24" i="94"/>
  <c r="F25" i="94"/>
  <c r="F26" i="94"/>
  <c r="F27" i="94"/>
  <c r="F6" i="94"/>
  <c r="B12" i="78" l="1"/>
  <c r="K13" i="82"/>
  <c r="C13" i="78" l="1"/>
  <c r="B13" i="78"/>
  <c r="B9" i="78" l="1"/>
  <c r="B14" i="78" l="1"/>
  <c r="L24" i="82" l="1"/>
  <c r="B19" i="78" l="1"/>
  <c r="N14" i="82" l="1"/>
  <c r="T4" i="64"/>
  <c r="U4" i="64"/>
  <c r="K14" i="82"/>
  <c r="G69" i="74"/>
  <c r="I13" i="82" l="1"/>
  <c r="R4" i="64"/>
  <c r="L26" i="82" l="1"/>
  <c r="K28" i="82" l="1"/>
  <c r="K29" i="82"/>
  <c r="K27" i="82"/>
  <c r="K26" i="82"/>
  <c r="K18" i="82"/>
  <c r="K19" i="82"/>
  <c r="K20" i="82"/>
  <c r="K21" i="82"/>
  <c r="K22" i="82"/>
  <c r="K24" i="82"/>
  <c r="K25" i="82"/>
  <c r="K17" i="82"/>
  <c r="K16" i="82"/>
  <c r="K15" i="82"/>
  <c r="L15" i="82"/>
  <c r="I14" i="82" l="1"/>
  <c r="C14" i="78" l="1"/>
  <c r="L13" i="82"/>
  <c r="L14" i="82"/>
  <c r="I15" i="82"/>
  <c r="I16" i="82"/>
  <c r="I17" i="82"/>
  <c r="I18" i="82"/>
  <c r="I19" i="82"/>
  <c r="I20" i="82"/>
  <c r="I22" i="82"/>
  <c r="I23" i="82"/>
  <c r="I24" i="82"/>
  <c r="I25" i="82"/>
  <c r="I26" i="82"/>
  <c r="I27" i="82"/>
  <c r="I28" i="82"/>
  <c r="I29" i="82"/>
  <c r="L29" i="82"/>
  <c r="L16" i="82"/>
  <c r="L17" i="82"/>
  <c r="L18" i="82"/>
  <c r="L19" i="82"/>
  <c r="L20" i="82"/>
  <c r="L21" i="82"/>
  <c r="L22" i="82"/>
  <c r="L23" i="82"/>
  <c r="L25" i="82"/>
  <c r="L27" i="82"/>
  <c r="L28" i="82"/>
  <c r="N7" i="64" l="1"/>
  <c r="AC7" i="64"/>
  <c r="S4" i="64"/>
  <c r="V4" i="64"/>
  <c r="W4" i="64"/>
  <c r="X4" i="64"/>
  <c r="Y4" i="64"/>
  <c r="Z4" i="64"/>
  <c r="AA4" i="64"/>
  <c r="AB4" i="64"/>
  <c r="Q4" i="64"/>
  <c r="L4" i="64"/>
  <c r="K4" i="64"/>
  <c r="J4" i="64"/>
  <c r="I4" i="64"/>
  <c r="H4" i="64"/>
  <c r="G4" i="64"/>
  <c r="F4" i="64"/>
  <c r="E4" i="64"/>
  <c r="D4" i="64"/>
  <c r="C4" i="64"/>
  <c r="M4" i="64"/>
  <c r="B4" i="64"/>
  <c r="G70" i="74"/>
  <c r="N4" i="64" l="1"/>
  <c r="AC4" i="64"/>
  <c r="G23" i="74" l="1"/>
  <c r="G24" i="74"/>
  <c r="G75" i="74" l="1"/>
  <c r="AC9" i="64" l="1"/>
  <c r="AC8" i="64"/>
  <c r="N8" i="64"/>
  <c r="N9" i="64"/>
  <c r="N71" i="74" l="1"/>
  <c r="M71" i="74"/>
  <c r="G74" i="74" l="1"/>
  <c r="G25" i="74"/>
  <c r="G26" i="74"/>
  <c r="G27" i="74"/>
  <c r="G28" i="74"/>
  <c r="G29" i="74"/>
  <c r="G30" i="74"/>
  <c r="G31" i="74"/>
  <c r="G32" i="74"/>
  <c r="G33" i="74"/>
  <c r="G34" i="74"/>
  <c r="G35" i="74"/>
  <c r="G36" i="74"/>
  <c r="G37" i="74"/>
  <c r="G38" i="74"/>
  <c r="G39" i="74"/>
  <c r="G40" i="74"/>
  <c r="G41" i="74"/>
  <c r="G42" i="74"/>
  <c r="G43" i="74"/>
  <c r="G44" i="74"/>
  <c r="G45" i="74"/>
  <c r="G46" i="74"/>
  <c r="G47" i="74"/>
  <c r="G48" i="74"/>
  <c r="G49" i="74"/>
  <c r="G50" i="74"/>
  <c r="G51" i="74"/>
  <c r="G52" i="74"/>
  <c r="G53" i="74"/>
  <c r="G54" i="74"/>
  <c r="G55" i="74"/>
  <c r="G56" i="74"/>
  <c r="G57" i="74"/>
  <c r="G58" i="74"/>
  <c r="G59" i="74"/>
  <c r="G60" i="74"/>
  <c r="G61" i="74"/>
  <c r="G62" i="74"/>
  <c r="G63" i="74"/>
  <c r="G64" i="74"/>
  <c r="G65" i="74"/>
  <c r="G66" i="74"/>
  <c r="G67" i="74"/>
  <c r="G68" i="74"/>
  <c r="I74" i="74" l="1"/>
  <c r="G73" i="74"/>
  <c r="M75" i="74"/>
  <c r="B23" i="74" l="1"/>
  <c r="P19" i="64"/>
  <c r="AC17" i="64"/>
  <c r="N17" i="64"/>
  <c r="AC16" i="64"/>
  <c r="N16" i="64"/>
  <c r="AC15" i="64"/>
  <c r="N15" i="64"/>
  <c r="AC14" i="64"/>
  <c r="N14" i="64"/>
  <c r="AC13" i="64"/>
  <c r="N13" i="64"/>
  <c r="AC12" i="64"/>
  <c r="N12" i="64"/>
  <c r="AC11" i="64"/>
  <c r="N11" i="64"/>
  <c r="AC10" i="64"/>
  <c r="N10" i="64"/>
  <c r="P4" i="64"/>
  <c r="I73" i="74" l="1"/>
  <c r="K75" i="74"/>
  <c r="F75" i="74"/>
</calcChain>
</file>

<file path=xl/sharedStrings.xml><?xml version="1.0" encoding="utf-8"?>
<sst xmlns="http://schemas.openxmlformats.org/spreadsheetml/2006/main" count="763" uniqueCount="515">
  <si>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</si>
  <si>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</si>
  <si>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</si>
  <si>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</si>
  <si>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</si>
  <si>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</si>
  <si>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</si>
  <si>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</si>
  <si>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</si>
  <si>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</si>
  <si>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</si>
  <si>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</si>
  <si>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</si>
  <si>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</si>
  <si>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</si>
  <si>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</si>
  <si>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</si>
  <si>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</si>
  <si>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</si>
  <si>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</si>
  <si>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12-18年月平均</t>
    <rPh sb="5" eb="6">
      <t>ネン</t>
    </rPh>
    <rPh sb="6" eb="9">
      <t>ツキヘイキン</t>
    </rPh>
    <phoneticPr fontId="5"/>
  </si>
  <si>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</si>
  <si>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</si>
  <si>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</si>
  <si>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</si>
  <si>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</si>
  <si>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</si>
  <si>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</si>
  <si>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</si>
  <si>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</si>
  <si>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</si>
  <si>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</si>
  <si>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</si>
  <si>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</si>
  <si>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</si>
  <si>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</si>
  <si>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</si>
  <si>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</si>
  <si>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</si>
  <si>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ノロウイルス指数平年並</t>
    <rPh sb="6" eb="8">
      <t>シスウ</t>
    </rPh>
    <rPh sb="8" eb="10">
      <t>ヘイネン</t>
    </rPh>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</si>
  <si>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</si>
  <si>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</si>
  <si>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t>
    <phoneticPr fontId="5"/>
  </si>
  <si>
    <t xml:space="preserve"> </t>
    <phoneticPr fontId="5"/>
  </si>
  <si>
    <t>　　　　レベル5</t>
    <phoneticPr fontId="5"/>
  </si>
  <si>
    <t>　　　　レベル4</t>
    <phoneticPr fontId="5"/>
  </si>
  <si>
    <t>　　　　レベル3</t>
    <phoneticPr fontId="5"/>
  </si>
  <si>
    <t>　</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</si>
  <si>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</si>
  <si>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</si>
  <si>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</si>
  <si>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</si>
  <si>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</si>
  <si>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</si>
  <si>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　</t>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</si>
  <si>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</si>
  <si>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</si>
  <si>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</si>
  <si>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</si>
  <si>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</si>
  <si>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</si>
  <si>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</si>
  <si>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</si>
  <si>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</si>
  <si>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</si>
  <si>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</si>
  <si>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</si>
  <si>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</si>
  <si>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</si>
  <si>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</si>
  <si>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</si>
  <si>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</si>
  <si>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</si>
  <si>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</si>
  <si>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</si>
  <si>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</si>
  <si>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</si>
  <si>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</si>
  <si>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</si>
  <si>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</si>
  <si>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</si>
  <si>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</si>
  <si>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</si>
  <si>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</si>
  <si>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</si>
  <si>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</si>
  <si>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</si>
  <si>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</si>
  <si>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</si>
  <si>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</si>
  <si>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</si>
  <si>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</si>
  <si>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</si>
  <si>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</si>
  <si>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</si>
  <si>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</si>
  <si>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</si>
  <si>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</si>
  <si>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</si>
  <si>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</si>
  <si>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</si>
  <si>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</si>
  <si>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</si>
  <si>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</si>
  <si>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</si>
  <si>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</si>
  <si>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</si>
  <si>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</si>
  <si>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</si>
  <si>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</si>
  <si>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</si>
  <si>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</si>
  <si>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xml:space="preserve"> </t>
    <phoneticPr fontId="5"/>
  </si>
  <si>
    <t>先週に比べて全国平均は</t>
    <phoneticPr fontId="5"/>
  </si>
  <si>
    <t>　：先週より</t>
    <phoneticPr fontId="5"/>
  </si>
  <si>
    <t>東京都は</t>
  </si>
  <si>
    <t>　：先週より</t>
    <phoneticPr fontId="5"/>
  </si>
  <si>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</si>
  <si>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</si>
  <si>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</si>
  <si>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xml:space="preserve"> </t>
    <phoneticPr fontId="5"/>
  </si>
  <si>
    <t>　</t>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</si>
  <si>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</si>
  <si>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</si>
  <si>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</si>
  <si>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</si>
  <si>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</si>
  <si>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</si>
  <si>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</si>
  <si>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</si>
  <si>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</si>
  <si>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</si>
  <si>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</si>
  <si>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</si>
  <si>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</si>
  <si>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</si>
  <si>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</si>
  <si>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</si>
  <si>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</si>
  <si>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</si>
  <si>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</si>
  <si>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</si>
  <si>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</si>
  <si>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</si>
  <si>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 xml:space="preserve">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</si>
  <si>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</si>
  <si>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</si>
  <si>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</si>
  <si>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 xml:space="preserve">        レベル2</t>
    <phoneticPr fontId="5"/>
  </si>
  <si>
    <t>2020年</t>
    <phoneticPr fontId="5"/>
  </si>
  <si>
    <t xml:space="preserve"> </t>
    <phoneticPr fontId="35"/>
  </si>
  <si>
    <t>9．新型ｺﾛﾅ情報</t>
    <rPh sb="2" eb="4">
      <t>シンガタ</t>
    </rPh>
    <rPh sb="7" eb="9">
      <t>ジョウホウ</t>
    </rPh>
    <phoneticPr fontId="5"/>
  </si>
  <si>
    <t>1月</t>
    <rPh sb="1" eb="2">
      <t>ガツ</t>
    </rPh>
    <phoneticPr fontId="31"/>
  </si>
  <si>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</si>
  <si>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</si>
  <si>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</si>
  <si>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</si>
  <si>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</si>
  <si>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</si>
  <si>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</si>
  <si>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</si>
  <si>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</si>
  <si>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</si>
  <si>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</si>
  <si>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</si>
  <si>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</si>
  <si>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</si>
  <si>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</si>
  <si>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</si>
  <si>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</si>
  <si>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</si>
  <si>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</si>
  <si>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</si>
  <si>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</si>
  <si>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</si>
  <si>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</si>
  <si>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</si>
  <si>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</si>
  <si>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</si>
  <si>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</si>
  <si>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</si>
  <si>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</si>
  <si>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</si>
  <si>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5"/>
  </si>
  <si>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5"/>
  </si>
  <si>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5"/>
  </si>
  <si>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5"/>
  </si>
  <si>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5"/>
  </si>
  <si>
    <t>赤痢</t>
    <rPh sb="0" eb="2">
      <t>セキリ</t>
    </rPh>
    <phoneticPr fontId="31"/>
  </si>
  <si>
    <t xml:space="preserve">腸チフス
</t>
    <rPh sb="0" eb="1">
      <t>チョウ</t>
    </rPh>
    <phoneticPr fontId="5"/>
  </si>
  <si>
    <t>腸管出血性大腸菌</t>
    <rPh sb="0" eb="2">
      <t>チョウカン</t>
    </rPh>
    <rPh sb="2" eb="5">
      <t>シュッケツセイ</t>
    </rPh>
    <rPh sb="5" eb="8">
      <t>ダイチョウキン</t>
    </rPh>
    <phoneticPr fontId="31"/>
  </si>
  <si>
    <t>ノロウイルスは流行していません</t>
    <rPh sb="7" eb="9">
      <t>リュウコウ</t>
    </rPh>
    <phoneticPr fontId="5"/>
  </si>
  <si>
    <t>　</t>
    <phoneticPr fontId="3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</si>
  <si>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35"/>
  </si>
  <si>
    <t>　　　新型コロナウイルス感染予防の効果</t>
    <rPh sb="3" eb="5">
      <t>シンガタ</t>
    </rPh>
    <rPh sb="12" eb="14">
      <t>カンセン</t>
    </rPh>
    <rPh sb="14" eb="16">
      <t>ヨボウ</t>
    </rPh>
    <rPh sb="17" eb="19">
      <t>コウカ</t>
    </rPh>
    <phoneticPr fontId="3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</si>
  <si>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31"/>
  </si>
  <si>
    <t>圧倒的に感染防御できている</t>
    <rPh sb="0" eb="3">
      <t>アットウテキ</t>
    </rPh>
    <rPh sb="4" eb="6">
      <t>カンセン</t>
    </rPh>
    <rPh sb="6" eb="8">
      <t>ボウギョ</t>
    </rPh>
    <phoneticPr fontId="31"/>
  </si>
  <si>
    <t>　</t>
    <phoneticPr fontId="31"/>
  </si>
  <si>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</si>
  <si>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</si>
  <si>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</si>
  <si>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</si>
  <si>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</si>
  <si>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</si>
  <si>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</si>
  <si>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</si>
  <si>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</si>
  <si>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</si>
  <si>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</si>
  <si>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</si>
  <si>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</si>
  <si>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</si>
  <si>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</si>
  <si>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</si>
  <si>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</si>
  <si>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</si>
  <si>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</si>
  <si>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</si>
  <si>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10"/>
  </si>
  <si>
    <t>ドイツ</t>
    <phoneticPr fontId="110"/>
  </si>
  <si>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</si>
  <si>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</si>
  <si>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10"/>
  </si>
  <si>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10"/>
  </si>
  <si>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10"/>
  </si>
  <si>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10"/>
  </si>
  <si>
    <t>3.  地域住民、同居者の参加団体に感染者が確認された段階</t>
    <phoneticPr fontId="110"/>
  </si>
  <si>
    <t>管理レベル「1」　</t>
    <phoneticPr fontId="5"/>
  </si>
  <si>
    <t>今週「上昇」</t>
    <rPh sb="0" eb="2">
      <t>コンシュウ</t>
    </rPh>
    <rPh sb="3" eb="5">
      <t>ジョウショウ</t>
    </rPh>
    <phoneticPr fontId="35"/>
  </si>
  <si>
    <t xml:space="preserve"> </t>
    <phoneticPr fontId="31"/>
  </si>
  <si>
    <t>2021年</t>
  </si>
  <si>
    <t>2021年</t>
    <phoneticPr fontId="5"/>
  </si>
  <si>
    <t>日本</t>
    <rPh sb="0" eb="2">
      <t>ニホン</t>
    </rPh>
    <phoneticPr fontId="110"/>
  </si>
  <si>
    <t>・長期間休業に対する対策　従業員のケア</t>
    <phoneticPr fontId="110"/>
  </si>
  <si>
    <t>　</t>
    <phoneticPr fontId="110"/>
  </si>
  <si>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10"/>
  </si>
  <si>
    <t>PCR検査確認</t>
    <rPh sb="3" eb="5">
      <t>ケンサ</t>
    </rPh>
    <rPh sb="5" eb="7">
      <t>カクニン</t>
    </rPh>
    <phoneticPr fontId="110"/>
  </si>
  <si>
    <t>無症状なら１週間経過と就業制限</t>
    <rPh sb="0" eb="3">
      <t>ムショウジョウ</t>
    </rPh>
    <rPh sb="6" eb="8">
      <t>シュウカン</t>
    </rPh>
    <rPh sb="8" eb="10">
      <t>ケイカ</t>
    </rPh>
    <rPh sb="11" eb="13">
      <t>シュウギョウ</t>
    </rPh>
    <rPh sb="13" eb="15">
      <t>セイゲン</t>
    </rPh>
    <phoneticPr fontId="110"/>
  </si>
  <si>
    <t>★</t>
    <phoneticPr fontId="110"/>
  </si>
  <si>
    <t>★PCR+</t>
    <phoneticPr fontId="110"/>
  </si>
  <si>
    <t>保健所　　       医療機関</t>
    <phoneticPr fontId="110"/>
  </si>
  <si>
    <t>行動履歴整理</t>
    <rPh sb="0" eb="2">
      <t>コウドウ</t>
    </rPh>
    <rPh sb="2" eb="4">
      <t>リレキ</t>
    </rPh>
    <rPh sb="4" eb="6">
      <t>セイリ</t>
    </rPh>
    <phoneticPr fontId="110"/>
  </si>
  <si>
    <r>
      <rPr>
        <sz val="13"/>
        <color theme="0"/>
        <rFont val="ＭＳ Ｐゴシック"/>
        <family val="3"/>
        <charset val="128"/>
      </rPr>
      <t>南アフリカ</t>
    </r>
    <rPh sb="0" eb="1">
      <t>ミナミ</t>
    </rPh>
    <phoneticPr fontId="5"/>
  </si>
  <si>
    <t xml:space="preserve"> </t>
    <phoneticPr fontId="16"/>
  </si>
  <si>
    <t xml:space="preserve"> </t>
    <phoneticPr fontId="110"/>
  </si>
  <si>
    <t>厚生労働省：国内の発生状況など
https://www.mhlw.go.jp/stf/covid-19/kokunainohasseijoukyou.html#h2_1
厚生労働省：データからわかる－新型コロナウイルス感染症情報－
https：//covid19.mhlw.go.jp/</t>
    <phoneticPr fontId="110"/>
  </si>
  <si>
    <t>https://www.mhlw.go.jp/stf/covid-19/kokunainohasseijoukyou.html#h2_1</t>
    <phoneticPr fontId="110"/>
  </si>
  <si>
    <t>厚生労働省：データからわかる－新型コロナウイルス感染症情報－</t>
    <phoneticPr fontId="110"/>
  </si>
  <si>
    <t xml:space="preserve">
</t>
    <phoneticPr fontId="110"/>
  </si>
  <si>
    <t>https：//covid19.mhlw.go.jp/</t>
    <phoneticPr fontId="110"/>
  </si>
  <si>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</si>
  <si>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</si>
  <si>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2020年はかつてない感染カーブ</t>
    <rPh sb="6" eb="7">
      <t>ネン</t>
    </rPh>
    <rPh sb="13" eb="15">
      <t>カンセン</t>
    </rPh>
    <phoneticPr fontId="35"/>
  </si>
  <si>
    <r>
      <rPr>
        <sz val="13"/>
        <color theme="0"/>
        <rFont val="ＭＳ Ｐゴシック"/>
        <family val="3"/>
        <charset val="128"/>
      </rPr>
      <t>イラン</t>
    </r>
    <phoneticPr fontId="5"/>
  </si>
  <si>
    <r>
      <rPr>
        <sz val="13"/>
        <color theme="0"/>
        <rFont val="ＭＳ Ｐゴシック"/>
        <family val="3"/>
        <charset val="128"/>
      </rPr>
      <t>ロシア</t>
    </r>
    <phoneticPr fontId="5"/>
  </si>
  <si>
    <t xml:space="preserve"> </t>
    <phoneticPr fontId="35"/>
  </si>
  <si>
    <t>世界全体</t>
  </si>
  <si>
    <t>イスラエル</t>
  </si>
  <si>
    <t>チリ</t>
  </si>
  <si>
    <t>英国</t>
  </si>
  <si>
    <t>米国</t>
  </si>
  <si>
    <t>カナダ</t>
  </si>
  <si>
    <t>ドイツ</t>
  </si>
  <si>
    <t>スペイン</t>
  </si>
  <si>
    <t>イタリア</t>
  </si>
  <si>
    <t>フランス</t>
  </si>
  <si>
    <t>ポーランド</t>
  </si>
  <si>
    <t>サウジアラビア</t>
  </si>
  <si>
    <t>トルコ</t>
  </si>
  <si>
    <t>中国</t>
  </si>
  <si>
    <t>ブラジル</t>
  </si>
  <si>
    <t>アルゼンチン</t>
  </si>
  <si>
    <t>韓国</t>
  </si>
  <si>
    <t>日本</t>
  </si>
  <si>
    <t>コロナに慢性化した食事関係者が手洗い間引き始めていませんか?  
例年の上昇傾向が見られます【要注意】
【情報共有】　週間・情報収集/情報共有は月一回以上
【体調管理】従業員の健康チェックは続ける</t>
    <rPh sb="4" eb="7">
      <t>マンセイカ</t>
    </rPh>
    <rPh sb="9" eb="14">
      <t>ショクジカンケイシャ</t>
    </rPh>
    <rPh sb="15" eb="17">
      <t>テアラ</t>
    </rPh>
    <rPh sb="18" eb="20">
      <t>マビ</t>
    </rPh>
    <rPh sb="21" eb="22">
      <t>ハジ</t>
    </rPh>
    <rPh sb="33" eb="35">
      <t>レイネン</t>
    </rPh>
    <rPh sb="36" eb="40">
      <t>ジョウショウケイコウ</t>
    </rPh>
    <rPh sb="41" eb="42">
      <t>ミ</t>
    </rPh>
    <rPh sb="47" eb="50">
      <t>ヨウチュウイ</t>
    </rPh>
    <phoneticPr fontId="5"/>
  </si>
  <si>
    <r>
      <rPr>
        <sz val="13"/>
        <color theme="0"/>
        <rFont val="ＭＳ Ｐゴシック"/>
        <family val="3"/>
        <charset val="128"/>
      </rPr>
      <t>ブラジル</t>
    </r>
    <phoneticPr fontId="5"/>
  </si>
  <si>
    <t>&gt;</t>
    <phoneticPr fontId="110"/>
  </si>
  <si>
    <t>前回</t>
    <rPh sb="0" eb="1">
      <t>ゼン</t>
    </rPh>
    <rPh sb="1" eb="2">
      <t>カイ</t>
    </rPh>
    <phoneticPr fontId="110"/>
  </si>
  <si>
    <t>今回</t>
    <rPh sb="0" eb="2">
      <t>コンカイ</t>
    </rPh>
    <phoneticPr fontId="110"/>
  </si>
  <si>
    <t>増加率</t>
    <rPh sb="0" eb="2">
      <t>ゾウカ</t>
    </rPh>
    <rPh sb="2" eb="3">
      <t>リツ</t>
    </rPh>
    <phoneticPr fontId="110"/>
  </si>
  <si>
    <t>インド変異株、南アフリカ変異株の動向に注意しましょう</t>
    <rPh sb="3" eb="6">
      <t>ヘンイカブ</t>
    </rPh>
    <rPh sb="7" eb="8">
      <t>ミナミ</t>
    </rPh>
    <rPh sb="12" eb="15">
      <t>ヘンイカブ</t>
    </rPh>
    <rPh sb="16" eb="18">
      <t>ドウコウ</t>
    </rPh>
    <rPh sb="19" eb="21">
      <t>チュウイ</t>
    </rPh>
    <phoneticPr fontId="110"/>
  </si>
  <si>
    <r>
      <rPr>
        <sz val="13"/>
        <color theme="0"/>
        <rFont val="Inherit"/>
        <family val="2"/>
      </rPr>
      <t>スペイン</t>
    </r>
    <phoneticPr fontId="110"/>
  </si>
  <si>
    <r>
      <rPr>
        <sz val="13"/>
        <color theme="0"/>
        <rFont val="ＭＳ Ｐゴシック"/>
        <family val="3"/>
        <charset val="128"/>
      </rPr>
      <t>パキスタン</t>
    </r>
    <phoneticPr fontId="5"/>
  </si>
  <si>
    <t>米国再拡大傾向在り</t>
    <rPh sb="0" eb="2">
      <t>ベイコク</t>
    </rPh>
    <rPh sb="2" eb="5">
      <t>サイカクダイ</t>
    </rPh>
    <rPh sb="5" eb="7">
      <t>ケイコウ</t>
    </rPh>
    <rPh sb="7" eb="8">
      <t>ア</t>
    </rPh>
    <phoneticPr fontId="110"/>
  </si>
  <si>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</si>
  <si>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</si>
  <si>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t>インド</t>
    <phoneticPr fontId="110"/>
  </si>
  <si>
    <t>インドネシア</t>
    <phoneticPr fontId="110"/>
  </si>
  <si>
    <t>パキスタン</t>
    <phoneticPr fontId="110"/>
  </si>
  <si>
    <t>ロシア</t>
    <phoneticPr fontId="110"/>
  </si>
  <si>
    <t>メキシコ</t>
    <phoneticPr fontId="110"/>
  </si>
  <si>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</si>
  <si>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5位</t>
    <rPh sb="1" eb="2">
      <t>イ</t>
    </rPh>
    <phoneticPr fontId="110"/>
  </si>
  <si>
    <r>
      <rPr>
        <sz val="13"/>
        <color theme="0"/>
        <rFont val="ＭＳ Ｐゴシック"/>
        <family val="3"/>
        <charset val="128"/>
      </rPr>
      <t>カナダ</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</si>
  <si>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</si>
  <si>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</si>
  <si>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</si>
  <si>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</si>
  <si>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発生なし</t>
    <rPh sb="0" eb="2">
      <t>ハッセイ</t>
    </rPh>
    <phoneticPr fontId="31"/>
  </si>
  <si>
    <t>中国はほぼ全人口に対して2回以上の接種完了</t>
    <rPh sb="0" eb="2">
      <t>チュウゴク</t>
    </rPh>
    <rPh sb="5" eb="8">
      <t>ゼンジンコウ</t>
    </rPh>
    <rPh sb="9" eb="10">
      <t>タイ</t>
    </rPh>
    <rPh sb="13" eb="14">
      <t>カイ</t>
    </rPh>
    <rPh sb="14" eb="16">
      <t>イジョウ</t>
    </rPh>
    <rPh sb="17" eb="19">
      <t>セッシュ</t>
    </rPh>
    <rPh sb="19" eb="21">
      <t>カンリョウ</t>
    </rPh>
    <phoneticPr fontId="110"/>
  </si>
  <si>
    <t>タイトル (表示ミスで回収が目立ちました!!)</t>
    <rPh sb="6" eb="8">
      <t>ヒョウジ</t>
    </rPh>
    <rPh sb="11" eb="13">
      <t>カイシュウ</t>
    </rPh>
    <rPh sb="14" eb="16">
      <t>メダ</t>
    </rPh>
    <phoneticPr fontId="5"/>
  </si>
  <si>
    <t>-</t>
    <phoneticPr fontId="110"/>
  </si>
  <si>
    <t>-</t>
  </si>
  <si>
    <t>やや少ない</t>
    <rPh sb="2" eb="3">
      <t>スク</t>
    </rPh>
    <phoneticPr fontId="31"/>
  </si>
  <si>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10"/>
  </si>
  <si>
    <t>赤痢感染症　無</t>
    <rPh sb="0" eb="2">
      <t>セキリ</t>
    </rPh>
    <rPh sb="2" eb="5">
      <t>カンセンショウ</t>
    </rPh>
    <rPh sb="6" eb="7">
      <t>ナシ</t>
    </rPh>
    <phoneticPr fontId="5"/>
  </si>
  <si>
    <t>県内で流行・食中毒原因が        1件以上報告される  　　　　　定点観測値が2.00を超える</t>
    <phoneticPr fontId="5"/>
  </si>
  <si>
    <t>※2021年 第42週（10/18～10/24） 現在</t>
    <phoneticPr fontId="5"/>
  </si>
  <si>
    <t>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t>
    <phoneticPr fontId="16"/>
  </si>
  <si>
    <t>【G601】 ぎゅっとＧＡＢＡ（ギャバ）きらきらケール
血圧のサポート
本品にはGABAが含まれます。GABAを12.3mg/日摂取すると、血圧が高めの方の血圧を下げる機能があることが報告されています。本品を1パック食べると、機能性が報告されている一日当たりのGABAの量の50%を摂取できます。</t>
    <phoneticPr fontId="16"/>
  </si>
  <si>
    <t>2021年第41週（10月11日〜 10月17日）</t>
    <phoneticPr fontId="5"/>
  </si>
  <si>
    <t>結核例279</t>
    <phoneticPr fontId="5"/>
  </si>
  <si>
    <t xml:space="preserve">腸管出血性大腸菌感染症90例（有症者36例、うちHUS 4例）
感染地域：国内75例、国内・国外不明15例
国内の感染地域：‌北海道14例、岡山県12例、千葉県5例、東京都5例、群馬県4例、福岡県4例、長崎県4例、長野県3例、秋田県2例、埼玉県2例、神奈川県2例、愛知県2例、　大阪府2例、茨城県1例、新潟県1例、石川県1例、福井県1例、兵庫県1例、広島県1例、徳島県1例、愛媛県1例、群馬県/長野県1例、国内（都道府県不明）5例
</t>
    <phoneticPr fontId="110"/>
  </si>
  <si>
    <t xml:space="preserve">年齢群：‌1歳（1例）、2歳（2例）、3歳（3例）、5歳（2例）、6歳（2例）、
7歳（2例）、8歳（1例）、9歳（1例）、10代（10例）、20代（15例）、
30代（9例）、40代（9例）、50代（12例）、60代（9例）、70代（8例）、
80代（4例）
</t>
    <phoneticPr fontId="110"/>
  </si>
  <si>
    <t>血清型・毒素型：‌O157 VT2（15例）、O157 VT1・VT2（13例）、O103 VT1（6例）、O111 VT1（3例）、
O26VT1（2例）、O157 VT1（2例）、O111 VT2（1例）、O148 VT2（1例）、O26 VT2（1例）、
O128 VT1（1例）、O78 VT1（1例）、O115VT1（1例）、その他・不明（43例）
累積報告数：2,566例（有症者1,662例、うちHUS 45例．死亡1例）</t>
    <phoneticPr fontId="110"/>
  </si>
  <si>
    <t>腸チフス1例 感染地域：パキスタン</t>
    <phoneticPr fontId="110"/>
  </si>
  <si>
    <t>E型肝炎3例 感染地域（感染源）：‌北海道1例（豚肉）、栃木県1例（不明）、国内（都道府県不明）1例（不明）
A型肝炎1例 感染地域：群馬県</t>
    <phoneticPr fontId="110"/>
  </si>
  <si>
    <t>レジオネラ症50例（肺炎型48例、ポンティアック型2例）
感染地域：‌北海道4例、神奈川県4例、茨城県3例、埼玉県3例、
東京都3例、兵庫県3例、宮城県2例、石川県2例、静岡県2例、愛知県2例、秋田県1例、福島県1例、　栃木県1例、群馬県1例、千葉県1例、富山県1例、大阪府1例、広島県1例、山口県1例、徳島県1例、　群馬県/栃木県1例、国内（都道府県不明）4例、国内・国外不明7例
年齢群：‌20代（1例）、30代（2例）、40代（4例）、50代（5例）、60代（17例）、70代（11例）、80代（7例）、　　90代以上（3例）
累積報告数：1,616例</t>
    <phoneticPr fontId="110"/>
  </si>
  <si>
    <t>アメーバ赤痢7例（腸管アメーバ症7例）
感染地域：‌東京都1例、香川県1例、愛媛県1例、国内（都道府県不明）3例、タイ/マレーシア/シンガポール1例
感染経路：性的接触2例（異性間2例）、その他・不明5例</t>
    <phoneticPr fontId="110"/>
  </si>
  <si>
    <r>
      <t>世界的な第三波の大型感染は終息を迎えている。
・第一波　中国武漢発　全世界的な流行期　　2020/3-2021/3
・第二波　イギリス・南アフリカ変異株による欧州流行　2021/3-6
・第三波　δインド変異株による東南アジア・中東流行　2021/7-
これまでの経過から順調に推移して9月末に下火か?
ワクチン接種の進展が結果をもたらしている。</t>
    </r>
    <r>
      <rPr>
        <b/>
        <sz val="20"/>
        <color rgb="FFFF0000"/>
        <rFont val="ＭＳ Ｐゴシック"/>
        <family val="3"/>
        <charset val="128"/>
        <scheme val="minor"/>
      </rPr>
      <t>10月末よりリバウンド?</t>
    </r>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5" eb="137">
      <t>ケイカ</t>
    </rPh>
    <rPh sb="139" eb="141">
      <t>ジュンチョウ</t>
    </rPh>
    <rPh sb="142" eb="144">
      <t>スイイ</t>
    </rPh>
    <rPh sb="147" eb="148">
      <t>ガツ</t>
    </rPh>
    <rPh sb="148" eb="149">
      <t>マツ</t>
    </rPh>
    <rPh sb="150" eb="152">
      <t>シタビ</t>
    </rPh>
    <rPh sb="159" eb="161">
      <t>セッシュ</t>
    </rPh>
    <rPh sb="162" eb="164">
      <t>シンテン</t>
    </rPh>
    <rPh sb="165" eb="167">
      <t>ケッカ</t>
    </rPh>
    <rPh sb="178" eb="179">
      <t>ガツ</t>
    </rPh>
    <rPh sb="179" eb="180">
      <t>マツ</t>
    </rPh>
    <phoneticPr fontId="110"/>
  </si>
  <si>
    <t xml:space="preserve">
世界の新規感染者数: このところ300万人で若干上昇に転じている。
北半球の平均気温が下がってきているのでリバウンドしないように注視。</t>
    <rPh sb="1" eb="3">
      <t>セカイ</t>
    </rPh>
    <rPh sb="4" eb="6">
      <t>シンキ</t>
    </rPh>
    <rPh sb="6" eb="10">
      <t>カンセンシャスウ</t>
    </rPh>
    <rPh sb="20" eb="22">
      <t>マンニン</t>
    </rPh>
    <rPh sb="23" eb="25">
      <t>ジャッカン</t>
    </rPh>
    <rPh sb="25" eb="27">
      <t>ジョウショウ</t>
    </rPh>
    <rPh sb="28" eb="29">
      <t>テン</t>
    </rPh>
    <rPh sb="35" eb="38">
      <t>キタハンキュウ</t>
    </rPh>
    <rPh sb="39" eb="43">
      <t>ヘイキンキオン</t>
    </rPh>
    <rPh sb="44" eb="45">
      <t>サ</t>
    </rPh>
    <rPh sb="65" eb="67">
      <t>チュウシ</t>
    </rPh>
    <phoneticPr fontId="5"/>
  </si>
  <si>
    <t>今週のニュース（Noroｖｉｒｕｓ）　(11/1-11/7)</t>
    <rPh sb="0" eb="2">
      <t>コンシュウ</t>
    </rPh>
    <phoneticPr fontId="5"/>
  </si>
  <si>
    <t>2021/42週</t>
    <phoneticPr fontId="5"/>
  </si>
  <si>
    <t>2021/43週</t>
    <phoneticPr fontId="5"/>
  </si>
  <si>
    <t xml:space="preserve"> GⅡ　42週　0例</t>
    <rPh sb="6" eb="7">
      <t>シュウ</t>
    </rPh>
    <phoneticPr fontId="5"/>
  </si>
  <si>
    <t xml:space="preserve"> GⅡ　43週　0例</t>
    <rPh sb="9" eb="10">
      <t>レイ</t>
    </rPh>
    <phoneticPr fontId="5"/>
  </si>
  <si>
    <t>食中毒情報　(11/1-11/7)</t>
    <rPh sb="0" eb="3">
      <t>ショクチュウドク</t>
    </rPh>
    <rPh sb="3" eb="5">
      <t>ジョウホウ</t>
    </rPh>
    <phoneticPr fontId="5"/>
  </si>
  <si>
    <t>海外情報　(11/1-11/7)</t>
    <rPh sb="0" eb="2">
      <t>カイガイ</t>
    </rPh>
    <rPh sb="2" eb="4">
      <t>ジョウホウ</t>
    </rPh>
    <phoneticPr fontId="5"/>
  </si>
  <si>
    <t>食品リコール・回収情報   　　(11/1-11/7)</t>
    <rPh sb="0" eb="2">
      <t>ショクヒン</t>
    </rPh>
    <rPh sb="7" eb="9">
      <t>カイシュウ</t>
    </rPh>
    <rPh sb="9" eb="11">
      <t>ジョウホウ</t>
    </rPh>
    <phoneticPr fontId="5"/>
  </si>
  <si>
    <t>食品表示 　(11/1-11/7)</t>
    <rPh sb="0" eb="2">
      <t>ショクヒン</t>
    </rPh>
    <rPh sb="2" eb="4">
      <t>ヒョウジ</t>
    </rPh>
    <phoneticPr fontId="5"/>
  </si>
  <si>
    <t>残留農薬　(11/1-11/7)</t>
    <rPh sb="0" eb="2">
      <t>ザンリュウ</t>
    </rPh>
    <rPh sb="2" eb="3">
      <t>ノウ</t>
    </rPh>
    <rPh sb="3" eb="4">
      <t>ヤク</t>
    </rPh>
    <phoneticPr fontId="5"/>
  </si>
  <si>
    <t>移動販売の弁当食べた15人が腹痛や下痢…作った業者を営業停止処分に 役場駐車場で販売され職員らに症状</t>
    <phoneticPr fontId="16"/>
  </si>
  <si>
    <t>愛知県の美浜町役場で移動販売の弁当を口にした役場の職員など15人に食中毒の症状が確認されました。
　県によりますと、食中毒が発生したのは美浜町役場で、10月27日、役場の駐車場で移動販売の麻婆豆腐弁当とハンバーグ弁当を食べた24歳から60歳までの役場職員ら15人に腹痛や下痢などの症状が確認されました。　全員症状は軽く、快方に向かっているということです。
　弁当を作ったのは美浜町の「いろはや旅館」で、県は1日付けで営業禁止処分とし、料理やスタッフから原因となる菌などが検出されないか調べています。　県では、弁当を買った人のうち81人がまだ把握できておらず、弁当を口にしていた場合、保健所に申し出るよう呼びかけています。</t>
    <phoneticPr fontId="16"/>
  </si>
  <si>
    <t>https://news.yahoo.co.jp/articles/01783a7e521fe4ebd9e83a7fba5e740c02196ec3</t>
    <phoneticPr fontId="16"/>
  </si>
  <si>
    <t>愛知県</t>
    <rPh sb="0" eb="3">
      <t>アイチケン</t>
    </rPh>
    <phoneticPr fontId="16"/>
  </si>
  <si>
    <t>東海テレビ</t>
    <rPh sb="0" eb="2">
      <t>トウカイ</t>
    </rPh>
    <phoneticPr fontId="16"/>
  </si>
  <si>
    <t>報道発表資料　食中毒の発生について（東住吉区）</t>
    <phoneticPr fontId="16"/>
  </si>
  <si>
    <t>　令和3年10月29日（金曜日）16時頃、大阪市東住吉区内の保育園「社会福祉法人みおつくし福祉会　湯里保育園」から、「令和3年10月29日（金曜日）の給食を喫食した後、複数の園児及び職員が顔面の紅潮等の症状を呈している。」との届出が大阪市東住吉区役所を通じて大阪市保健所にありました。　調査したところ、当該保育園の園児126名及び職員29名の計155名が令和3年10月29日（金曜日）11時10分頃から当該保育園で調製した給食を喫食し、園児12名及び職員5名の計17名が同日12時15分頃から14時30分頃にかけて顔面の紅潮、頭痛、じんま疹、発熱等の症状を呈していることが確認されました。さらに、当日提供された給食の保存食について検査を実施したところ、献立の1つである「マグロのパン粉焼き（調理品の保存食）」からヒスタミンが検出されました。
　発症者17名の発症状況が類似し、共通食は当該保育園が調製した給食以外にないこと、保存食からヒスタミンが検出され、発症状況がヒスタミンによる食中毒症状と一致していることから、当該保育園の給食を原因とする食中毒と断定し、事業者に対し、本日から2日間、当該保育園の給食場の業務停止を命じました。</t>
    <phoneticPr fontId="16"/>
  </si>
  <si>
    <t>https://www.city.osaka.lg.jp/hodoshiryo/kenko/0000548172.html</t>
    <phoneticPr fontId="16"/>
  </si>
  <si>
    <t>大阪市</t>
    <rPh sb="0" eb="3">
      <t>オオサカシ</t>
    </rPh>
    <phoneticPr fontId="16"/>
  </si>
  <si>
    <t>健康局　健康推進部　生活衛生課</t>
    <phoneticPr fontId="16"/>
  </si>
  <si>
    <t>【香港最新情報】「鯉魚門（レイユームン）のレストラン、１０人が食中毒」</t>
    <phoneticPr fontId="16"/>
  </si>
  <si>
    <t>市民に食物と衛生環境への注意を喚起しています。
同日付政府公報によりますと、１０人（２８〜３５歳の男性１人と女性９人）は１０月３０日に当該店を利用し、食後約１７時間後に腹痛や下痢、嘔吐、発熱などの症状が出ました。１０人のうち医療機関を受診したのは４人で、いずれも命に別状はなく、容体は安定しているとのこと。
九龍半島東部に位置する鯉魚門は、海鮮料理店が林立し、香港の観光スポットのひとつとして知られており、客たちは同地の魚介を売る店のいけすから選んだ魚介類を購入し、レストランで調理してもらい食べていたとのことです。</t>
    <phoneticPr fontId="16"/>
  </si>
  <si>
    <t>https://nararisa.blog.jp/archives/1079492201.html</t>
    <phoneticPr fontId="16"/>
  </si>
  <si>
    <t>星島日報</t>
    <phoneticPr fontId="16"/>
  </si>
  <si>
    <t>香港</t>
    <rPh sb="0" eb="2">
      <t>ホンコン</t>
    </rPh>
    <phoneticPr fontId="16"/>
  </si>
  <si>
    <t>紅海リゾートで47人の観光客が食中毒に苦しむ</t>
    <phoneticPr fontId="16"/>
  </si>
  <si>
    <t>カイロ</t>
    <phoneticPr fontId="16"/>
  </si>
  <si>
    <t>カイロ（AP）—エジプトの主任検察官は、人気のある紅海リゾートのホテルで約50人の外国人観光客が被った食中毒の調査を待つ間、3人のホテル労働者の拘留を命じました。検察官の浜田エルソーイ氏は日曜日遅くの声明で、ホテルのトップシェフを含む労働者がゲストの命を危険にさらしているという非難に直面していると述べた。 検察の声明によると、労働者たちは告発を否定した。
病気の観光客には、エストニア人14人、ロシア人29人、チェコ共和国からの4人が含まれます。 声明によると、彼らは週末にリゾート都市のハルガダで夕食をとった後、入院した。 病状が改善した後、退院した人も多いという。
観光当局はホテルの閉鎖を命じ、そのディレクターを一時停止し、彼の労働許可を取り消しました。
ロシアのTASS通信社は、観光客が他のホテルに収容されていると述べたとして、ハルガダのロシア総領事館、ViktorVoropayevを引用しました。 ロシアはエジプトを訪れる外国人観光客の主要な供給源です。
「すべての患者の健康状態は満足のいくもので、安定していて、生命を脅かすものではありません」とVoropayevは言ったと伝えられました。
この事件は、エジプトが2011年の蜂起に続く混乱、そして最近ではコロナウイルスのパンデミックによってひどく打撃を受けた重要な観光産業の復活に苦労しているときに起こりました。
政府は、外国人観光客を引き付けるために、ハルガダとシャルムエルシェイクの紅海リゾートでウイルス関連の規制を緩和し続けています。
2015年10月に地元のイスラム国の加盟組織による爆弾がロシアのシナイ半島上空のフライトを停止させ、224人全員が死亡して以来、ロシアがその領土と紅海リゾート間のフライトの再開を初めて許可した8月に政府の取り組みが後押しされました。乗船している人。</t>
    <phoneticPr fontId="16"/>
  </si>
  <si>
    <t xml:space="preserve">REVOLUSYNAPSE </t>
    <phoneticPr fontId="16"/>
  </si>
  <si>
    <t>https://revolusynapse.com/archives/76050</t>
    <phoneticPr fontId="16"/>
  </si>
  <si>
    <t>中国黒竜江省、園児約100人が集団食中毒、沈黙するメディアに市民が怒り</t>
    <phoneticPr fontId="16"/>
  </si>
  <si>
    <t>中国メディアによると、10月29日、黒竜江省ハルビン市阿城区の第二幼稚園で100人近くの園児が集団食中毒になったと報じた。この出来事を報じたのは1社だけだった。この事件を取り上げた「財新網」の報道によると、同幼稚園は10月19日、「園児の全員早退」を保護者に緊急連絡した。
帰宅後、下痢や嘔吐、発熱などの症状が見られる園児が続出した。保護者は子供から「当日、多数の園児が園内ですでに発症していた」ことを知ったという。
同メディアの記者が入手した黒竜江省保健当局の10月21日付発行文書によると、「21日午前4時時点では、入院治療中の子供は84人。専門家はこれを『感染性下痢』だと判断した。原因は調査中」という。
「感染人数は当局が言うよりもはるかに多く、状況ももっと深刻だ。うちの子供は40度以上の高熱に痙攣、1日30回以上の下痢をしている。ほかに一部の子供は敗血症、脳炎、肺炎、心筋炎、肝臓や腎臓の障害などを引き起こしている。事件から10日以上も経っているが、まだ適切に解決されず、われわれ保護者はその原因すら知らない」</t>
    <phoneticPr fontId="16"/>
  </si>
  <si>
    <t>https://www.epochtimes.jp/p/2021/11/81293.html</t>
    <phoneticPr fontId="16"/>
  </si>
  <si>
    <t>中国</t>
    <rPh sb="0" eb="2">
      <t>チュウゴク</t>
    </rPh>
    <phoneticPr fontId="16"/>
  </si>
  <si>
    <t>大天元</t>
    <rPh sb="0" eb="1">
      <t>ダイ</t>
    </rPh>
    <rPh sb="1" eb="3">
      <t>テンゲン</t>
    </rPh>
    <phoneticPr fontId="16"/>
  </si>
  <si>
    <t>柏市の特養で５５人が食中毒 全員軽症で回復</t>
    <phoneticPr fontId="16"/>
  </si>
  <si>
    <t>柏市の特別養護老人ホームで、施設で調理された食品を食べた入居者など５５人が下痢の症状を訴えました。保健所は集団食中毒と断定し、施設で調理を担当していた事業者に対し、３日間の営業停止処分を行いました。柏市によりますと、先月３０日から３１日にかけて、市内の特別養護老人ホームで６０代から１００歳台までの入居者など５５人が相次いで下痢の症状を訴えました。全員が軽症ですでに回復したということです。
施設から連絡を受けて保健所が調査したところ、症状を訴えた人が共通して食べた食品が施設で調理されたものだけだったことや、発症時間が同じ時間に集中していたことなどから保健所は、集団食中毒と断定しました。
このため市は、この施設で調理を担当する事業者に対し、２日から３日間の営業停止処分を行いました。保健所は、原因となった食品の特定を進めるとともにこの事業者に対し衛生教育を行うことにしています。</t>
    <phoneticPr fontId="16"/>
  </si>
  <si>
    <t>https://www3.nhk.or.jp/lnews/chiba/20211102/1080016410.html</t>
    <phoneticPr fontId="16"/>
  </si>
  <si>
    <t>千葉県</t>
    <rPh sb="0" eb="3">
      <t>チバケン</t>
    </rPh>
    <phoneticPr fontId="16"/>
  </si>
  <si>
    <t>NHK</t>
    <phoneticPr fontId="16"/>
  </si>
  <si>
    <t>「ノロウィルス食中毒注意報」の発令について（甲賀市）甲賀市からお知らせします。
県下にノロウィルス食中毒注意報が発令されました。
現在、感染性胃腸炎患者が増加しており、ノロウィルス食中毒が発生しやすい状況になっています。手洗いをしっかり行い、食品は十分に加熱しましょう。
【発令期間】令和３年１１月４日（木）から１１月２４日（水）まで</t>
    <phoneticPr fontId="35"/>
  </si>
  <si>
    <t>甲賀市</t>
    <phoneticPr fontId="35"/>
  </si>
  <si>
    <t>機能性表示食11/7現在　4,654品目です　(A18,A89,A178,A217を除く)</t>
    <phoneticPr fontId="16"/>
  </si>
  <si>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t>
    </r>
    <r>
      <rPr>
        <b/>
        <sz val="18"/>
        <color rgb="FFFF0000"/>
        <rFont val="Arial"/>
        <family val="2"/>
      </rPr>
      <t>1</t>
    </r>
    <r>
      <rPr>
        <b/>
        <sz val="18"/>
        <color rgb="FFFF0000"/>
        <rFont val="ＭＳ Ｐゴシック"/>
        <family val="2"/>
        <charset val="128"/>
      </rPr>
      <t>回接種回数</t>
    </r>
    <r>
      <rPr>
        <b/>
        <sz val="18"/>
        <color rgb="FFFF0000"/>
        <rFont val="Arial"/>
        <family val="2"/>
      </rPr>
      <t xml:space="preserve">	  </t>
    </r>
    <r>
      <rPr>
        <b/>
        <sz val="18"/>
        <color rgb="FFFF0000"/>
        <rFont val="ＭＳ Ｐゴシック"/>
        <family val="2"/>
        <charset val="128"/>
      </rPr>
      <t>　</t>
    </r>
    <r>
      <rPr>
        <b/>
        <sz val="18"/>
        <color rgb="FFFF0000"/>
        <rFont val="Arial"/>
        <family val="2"/>
      </rPr>
      <t>2</t>
    </r>
    <r>
      <rPr>
        <b/>
        <sz val="18"/>
        <color rgb="FFFF0000"/>
        <rFont val="ＭＳ Ｐゴシック"/>
        <family val="2"/>
        <charset val="128"/>
      </rPr>
      <t>回数接種　　ワクチン接種率           接種率が頭落ち状態</t>
    </r>
    <r>
      <rPr>
        <b/>
        <sz val="18"/>
        <color rgb="FFFF0000"/>
        <rFont val="Arial"/>
        <family val="2"/>
      </rPr>
      <t xml:space="preserve">
11</t>
    </r>
    <r>
      <rPr>
        <b/>
        <sz val="18"/>
        <color rgb="FFFF0000"/>
        <rFont val="ＭＳ Ｐゴシック"/>
        <family val="2"/>
        <charset val="128"/>
      </rPr>
      <t>月4日（木）</t>
    </r>
    <r>
      <rPr>
        <b/>
        <sz val="18"/>
        <color rgb="FFFF0000"/>
        <rFont val="Arial"/>
        <family val="2"/>
      </rPr>
      <t xml:space="preserve">    98,487,956        92,556,990</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82.1</t>
    </r>
    <r>
      <rPr>
        <b/>
        <sz val="18"/>
        <color rgb="FFFF0000"/>
        <rFont val="Arial"/>
        <family val="2"/>
      </rPr>
      <t xml:space="preserve">%              </t>
    </r>
    <r>
      <rPr>
        <b/>
        <sz val="18"/>
        <color rgb="FFFF0000"/>
        <rFont val="ＭＳ Ｐゴシック"/>
        <family val="2"/>
        <charset val="128"/>
      </rPr>
      <t>　</t>
    </r>
    <r>
      <rPr>
        <b/>
        <sz val="18"/>
        <color rgb="FFFF0000"/>
        <rFont val="Arial"/>
        <family val="2"/>
      </rPr>
      <t xml:space="preserve">     2</t>
    </r>
    <r>
      <rPr>
        <b/>
        <sz val="18"/>
        <color rgb="FFFF0000"/>
        <rFont val="ＭＳ Ｐゴシック"/>
        <family val="2"/>
        <charset val="128"/>
      </rPr>
      <t>回接種に関しては、すでに</t>
    </r>
    <r>
      <rPr>
        <b/>
        <sz val="18"/>
        <color rgb="FFFF0000"/>
        <rFont val="Arial"/>
        <family val="2"/>
      </rPr>
      <t>77</t>
    </r>
    <r>
      <rPr>
        <b/>
        <sz val="18"/>
        <color rgb="FFFF0000"/>
        <rFont val="ＭＳ Ｐゴシック"/>
        <family val="2"/>
        <charset val="128"/>
      </rPr>
      <t>.1</t>
    </r>
    <r>
      <rPr>
        <b/>
        <sz val="18"/>
        <color rgb="FFFF0000"/>
        <rFont val="Arial"/>
        <family val="2"/>
      </rPr>
      <t>%</t>
    </r>
    <r>
      <rPr>
        <b/>
        <sz val="18"/>
        <color rgb="FFFF0000"/>
        <rFont val="ＭＳ Ｐゴシック"/>
        <family val="2"/>
        <charset val="128"/>
      </rPr>
      <t>程度、</t>
    </r>
    <r>
      <rPr>
        <b/>
        <sz val="18"/>
        <color rgb="FFFF0000"/>
        <rFont val="Arial"/>
        <family val="2"/>
      </rPr>
      <t xml:space="preserve">
----------------------------------------------------------------------------------------</t>
    </r>
    <r>
      <rPr>
        <b/>
        <sz val="18"/>
        <color rgb="FFFF0000"/>
        <rFont val="ＭＳ Ｐゴシック"/>
        <family val="2"/>
        <charset val="128"/>
      </rPr>
      <t>初期目標は達成可能!!　</t>
    </r>
    <r>
      <rPr>
        <b/>
        <sz val="18"/>
        <color rgb="FFFF0000"/>
        <rFont val="Arial"/>
        <family val="2"/>
      </rPr>
      <t>11</t>
    </r>
    <r>
      <rPr>
        <b/>
        <sz val="18"/>
        <color rgb="FFFF0000"/>
        <rFont val="ＭＳ Ｐゴシック"/>
        <family val="2"/>
        <charset val="128"/>
      </rPr>
      <t>月末までには</t>
    </r>
    <r>
      <rPr>
        <b/>
        <sz val="18"/>
        <color rgb="FFFF0000"/>
        <rFont val="Arial"/>
        <family val="2"/>
      </rPr>
      <t>20</t>
    </r>
    <r>
      <rPr>
        <b/>
        <sz val="18"/>
        <color rgb="FFFF0000"/>
        <rFont val="ＭＳ Ｐゴシック"/>
        <family val="2"/>
        <charset val="128"/>
      </rPr>
      <t>歳以上</t>
    </r>
    <r>
      <rPr>
        <b/>
        <sz val="18"/>
        <color rgb="FFFF0000"/>
        <rFont val="Arial"/>
        <family val="2"/>
      </rPr>
      <t>90%</t>
    </r>
    <r>
      <rPr>
        <b/>
        <sz val="18"/>
        <color rgb="FFFF0000"/>
        <rFont val="ＭＳ Ｐゴシック"/>
        <family val="2"/>
        <charset val="128"/>
      </rPr>
      <t>目標</t>
    </r>
    <rPh sb="64" eb="67">
      <t>シュヨウコク</t>
    </rPh>
    <rPh sb="67" eb="68">
      <t>チュウ</t>
    </rPh>
    <rPh sb="76" eb="78">
      <t>ガンバ</t>
    </rPh>
    <rPh sb="79" eb="80">
      <t>ハジマンカイガンバ</t>
    </rPh>
    <rPh sb="137" eb="138">
      <t>カイ</t>
    </rPh>
    <rPh sb="171" eb="173">
      <t>セッシュ</t>
    </rPh>
    <rPh sb="173" eb="174">
      <t>リツ</t>
    </rPh>
    <rPh sb="175" eb="176">
      <t>アタマ</t>
    </rPh>
    <rPh sb="176" eb="177">
      <t>オ</t>
    </rPh>
    <rPh sb="178" eb="180">
      <t>ジョウタイ</t>
    </rPh>
    <rPh sb="253" eb="256">
      <t>カイセッシュ</t>
    </rPh>
    <rPh sb="257" eb="258">
      <t>カン</t>
    </rPh>
    <rPh sb="270" eb="272">
      <t>テイド</t>
    </rPh>
    <rPh sb="362" eb="366">
      <t>ショキモクヒョウ</t>
    </rPh>
    <rPh sb="367" eb="371">
      <t>タッセイカノウ</t>
    </rPh>
    <rPh sb="376" eb="378">
      <t>ガツマツ</t>
    </rPh>
    <rPh sb="384" eb="385">
      <t>サイ</t>
    </rPh>
    <rPh sb="385" eb="387">
      <t>イジョウ</t>
    </rPh>
    <rPh sb="390" eb="392">
      <t>モクヒョウ</t>
    </rPh>
    <phoneticPr fontId="110"/>
  </si>
  <si>
    <t>今週の新型肺炎 新規感染者数　世界で312万人(対前週の増加に対して1万人増加)　</t>
    <rPh sb="0" eb="2">
      <t>コンシュウ</t>
    </rPh>
    <rPh sb="8" eb="14">
      <t>シンキカンセンシャスウ</t>
    </rPh>
    <rPh sb="21" eb="23">
      <t>マンニン</t>
    </rPh>
    <rPh sb="24" eb="25">
      <t>タイ</t>
    </rPh>
    <rPh sb="25" eb="27">
      <t>ゼンシュウ</t>
    </rPh>
    <rPh sb="28" eb="30">
      <t>ゾウカ</t>
    </rPh>
    <rPh sb="31" eb="32">
      <t>タイ</t>
    </rPh>
    <rPh sb="35" eb="36">
      <t>マン</t>
    </rPh>
    <rPh sb="36" eb="37">
      <t>ニン</t>
    </rPh>
    <rPh sb="37" eb="39">
      <t>ゾウカ</t>
    </rPh>
    <phoneticPr fontId="5"/>
  </si>
  <si>
    <t>Reported 11/7　 8:22 (前週より311万人増加) 　　世界は感染　減少ペースだが下げ止まり</t>
    <rPh sb="21" eb="23">
      <t>ゼンシュウ</t>
    </rPh>
    <rPh sb="22" eb="23">
      <t>シュウ</t>
    </rPh>
    <rPh sb="23" eb="24">
      <t>ゼンシュウ</t>
    </rPh>
    <rPh sb="28" eb="30">
      <t>マンニン</t>
    </rPh>
    <rPh sb="30" eb="31">
      <t>ゾウ</t>
    </rPh>
    <rPh sb="31" eb="32">
      <t>カ</t>
    </rPh>
    <rPh sb="36" eb="38">
      <t>セカイ</t>
    </rPh>
    <rPh sb="39" eb="41">
      <t>カンセン</t>
    </rPh>
    <rPh sb="42" eb="44">
      <t>ゲンショウ</t>
    </rPh>
    <rPh sb="49" eb="50">
      <t>サ</t>
    </rPh>
    <rPh sb="51" eb="52">
      <t>ド</t>
    </rPh>
    <phoneticPr fontId="5"/>
  </si>
  <si>
    <t>回収＆返金</t>
  </si>
  <si>
    <t>ウイッシュボン</t>
  </si>
  <si>
    <t>回収</t>
  </si>
  <si>
    <t>よっちゃん食品工...</t>
  </si>
  <si>
    <t>合同会社西友</t>
  </si>
  <si>
    <t>ウオロク</t>
  </si>
  <si>
    <t>三江産業</t>
  </si>
  <si>
    <t>味の素AGF</t>
  </si>
  <si>
    <t>オーケー</t>
  </si>
  <si>
    <t>イオンマーケット...</t>
  </si>
  <si>
    <t>イトーヨーカ堂</t>
  </si>
  <si>
    <t>イオンリテール</t>
  </si>
  <si>
    <t>共立食品</t>
  </si>
  <si>
    <t>埼北水産</t>
  </si>
  <si>
    <t>カメヤ食品</t>
  </si>
  <si>
    <t>神戸物産</t>
  </si>
  <si>
    <t>山田屋</t>
  </si>
  <si>
    <t>ビオセボン・ジャ...</t>
  </si>
  <si>
    <t>パルミジャーノレッジャーノチーズスティック 一部青かび発生</t>
  </si>
  <si>
    <t>お詫び</t>
  </si>
  <si>
    <t>ローソン</t>
  </si>
  <si>
    <t>冷凍食品 備長炭で仕上げた炭火焼鳥 一部裏面シール誤貼付</t>
  </si>
  <si>
    <t>倉島乳業</t>
  </si>
  <si>
    <t>中標津ゴーダチーズ 一部賞味期限誤表示</t>
  </si>
  <si>
    <t>回収＆返金/交換</t>
  </si>
  <si>
    <t>沖縄ホーメル</t>
  </si>
  <si>
    <t>ハムチーズサンド440g 一部賞味期限誤表示</t>
  </si>
  <si>
    <t>光洋</t>
  </si>
  <si>
    <t>ハンバーグドリア（チキンライス）ラベル誤貼付</t>
  </si>
  <si>
    <t>平和堂</t>
  </si>
  <si>
    <t>平和堂のこだわりがでしゃばる海鮮太巻 ラベル誤貼付</t>
  </si>
  <si>
    <t>笹屋伊織</t>
  </si>
  <si>
    <t>すいーとぽてと 一部パッケージ不具合 カビの恐れ</t>
  </si>
  <si>
    <t>丸宇</t>
  </si>
  <si>
    <t>抹茶共和国 茶壷の抹茶パンナコッタ 賞味期限誤表記</t>
  </si>
  <si>
    <t>mizunoya...</t>
  </si>
  <si>
    <t>ファットウィッチベーカリー ブラウニー8品 基準外の常温販売</t>
  </si>
  <si>
    <t>メイショク</t>
  </si>
  <si>
    <t>たっぷりレタスとたまごのミックスサンド 消費期限誤表示</t>
  </si>
  <si>
    <t>信越明星</t>
  </si>
  <si>
    <t>ほんのちょっと贅沢な鴨そば 賞味期限誤表示</t>
  </si>
  <si>
    <t>特定非営利活動法...</t>
  </si>
  <si>
    <t>らすく　にらすく 小麦の表示欠落</t>
  </si>
  <si>
    <t>ハローズ</t>
  </si>
  <si>
    <t>江崎店 おつまみひとくち海老入り餃子 ラベル誤貼付</t>
  </si>
  <si>
    <t>ユニバース</t>
  </si>
  <si>
    <t>黒石駅前店 いか塩竜田揚げ ラベル誤貼付</t>
  </si>
  <si>
    <t>オーサワジャパン...</t>
  </si>
  <si>
    <t>オーサワの有機白干し梅干(170g,700g) カビ発生の恐れ</t>
  </si>
  <si>
    <t>キリンビバレッジ...</t>
  </si>
  <si>
    <t>キリン ファイア 関西限定ミルクコーヒー 一部変質の恐れ</t>
  </si>
  <si>
    <t>アップルパイ 一部消費期限誤表示</t>
  </si>
  <si>
    <t>味付いかみみ５７ｇ 包装資材を間違え いか表示欠落</t>
  </si>
  <si>
    <t>二俣川店 ふんわり玉子のあんかけチャーハン ラベル誤貼付</t>
  </si>
  <si>
    <t>旨だれ牛カルビ焼肉重 卵・さばアレルゲン表示欠落</t>
  </si>
  <si>
    <t>海鮮焼きビーフン 一部小麦表記欠落</t>
  </si>
  <si>
    <t>ブレンディ カフェラトリー一部 風味が異なる</t>
  </si>
  <si>
    <t>オーケー東戸塚店 チキンケバブライス一部 加熱不足</t>
  </si>
  <si>
    <t>ピーコックストア東小金井店 豚肉4商品 期限誤表記</t>
  </si>
  <si>
    <t>郡山店 メンチカツ一部 中まで火が通っていない恐れ</t>
  </si>
  <si>
    <t>荒川アコス店 コロッケ一部 表示誤りアレルギー恐れ</t>
  </si>
  <si>
    <t>素焼きミックスナッツ一部 食塩添加ナッツ使用</t>
  </si>
  <si>
    <t>ボラの卵 一部基準値を超えるディルドリン検出</t>
  </si>
  <si>
    <t>国産とまとドレッシング 小麦表示欠落</t>
  </si>
  <si>
    <t>シュガーコーンフレーク 一部原材料表示が包装と重なり見えず</t>
  </si>
  <si>
    <t>山田屋まんじゅう 5品目 一部カビ発生の恐れ</t>
  </si>
  <si>
    <t>海南市のこども園で昨日までに園児２７人が嘔吐や下痢の症状を訴えていることが判りました。
集団感染があったのは海南市立みらい子ども園で、県によりますと、先月２４日から昨日までに０歳児から５歳児までの園児２７人が嘔吐や下痢の症状を訴えました。このうちの８人の園児の便を調べた結果、全員からノロウイルスが検出され、保健所は今日、ノロウイルスによる集団感染と判断しました。</t>
    <phoneticPr fontId="35"/>
  </si>
  <si>
    <t>WTVニュース</t>
    <phoneticPr fontId="35"/>
  </si>
  <si>
    <t>旭川市内の保育所２か所と、上川管内の保育所１か所で、園児と職員、合わせて１２０人あまりがおう吐などの症状を訴え、保健所はノロウイルスによる集団感染とみて感染経路を調べています。</t>
    <phoneticPr fontId="35"/>
  </si>
  <si>
    <t>NHK</t>
    <phoneticPr fontId="35"/>
  </si>
  <si>
    <t>里芋に酷似「クワズイモ」食べて食中毒　大分の女性、口に激痛</t>
    <phoneticPr fontId="16"/>
  </si>
  <si>
    <t>大分県は5日、有毒観葉植物「クワズイモ」を食べた佐伯市の60代女性が、口の中の激痛など食中毒症状を訴えたと発表した。女性は快方に向かっているものの今も口の中に痛みが残っているという。　県食品・生活衛生課によると、女性は3日午後5時ごろ、自宅の庭に生えていたクワズイモの葉柄を塩もみにして食べた。激痛を感じ、吐き出したが、痛みが続くため翌4日に受診。食中毒が判明した。
　クワズイモにはシュウ酸カルシウムが針状の結晶となって含まれており、誤って食べると口の中に結晶が刺さり強い痛みを感じる。葉柄は食用のハスイモや里芋と酷似しているが、葉の色が濃く光沢がある点で違いがある。　同課は「判別できない場合は、決して食べないように」と呼びかけている。</t>
    <phoneticPr fontId="16"/>
  </si>
  <si>
    <t>大分県</t>
    <rPh sb="0" eb="3">
      <t>オオイタケン</t>
    </rPh>
    <phoneticPr fontId="16"/>
  </si>
  <si>
    <t>毎日新聞</t>
    <rPh sb="0" eb="2">
      <t>マイニチ</t>
    </rPh>
    <rPh sb="2" eb="4">
      <t>シンブン</t>
    </rPh>
    <phoneticPr fontId="16"/>
  </si>
  <si>
    <t>https://news.nifty.com/article/domestic/society/12159-1321342/</t>
    <phoneticPr fontId="16"/>
  </si>
  <si>
    <t>寮の食堂で131人食中毒　青森山田の中高生、全員快方に</t>
    <phoneticPr fontId="16"/>
  </si>
  <si>
    <t>青森県</t>
    <rPh sb="0" eb="3">
      <t>アオモリケン</t>
    </rPh>
    <phoneticPr fontId="16"/>
  </si>
  <si>
    <t>青森市の青森山田中学校、青森山田高校の寮で生活する男女生徒131人が10月29日以降に下痢や腹痛の症状を訴え、青森市保健所は5日、山田高校生徒会館（同市青葉3丁目）で提供された食事が原因のウエルシュ菌による食中毒と断定した。発症者は全員が軽症で、すでに回復しているという。　原因となったのは10月29日に提供された給食とみられ、寮生への給食業務を学校から受託する飲食業「AMBER」（同市、山根弘樹代表）が提供。複数の発症者の便からウエルシュ菌が検出された。市保健所は食品衛生法に基づき、同社を5日から3日間の営業停止とした。原因となった食品は特定できていない。</t>
    <phoneticPr fontId="16"/>
  </si>
  <si>
    <t>東奥日報</t>
    <rPh sb="0" eb="2">
      <t>トウオウ</t>
    </rPh>
    <rPh sb="2" eb="4">
      <t>ニッポウ</t>
    </rPh>
    <phoneticPr fontId="16"/>
  </si>
  <si>
    <t>https://nordot.app/829524560255860736?c=388701204576175201</t>
    <phoneticPr fontId="16"/>
  </si>
  <si>
    <t>カナダ当局が韓国産エノキダケを食中毒菌検出で回収　昨年は米で死者、インドネシアは廃棄</t>
    <phoneticPr fontId="16"/>
  </si>
  <si>
    <t>https://korea-economics.jp/posts/21110506/</t>
    <phoneticPr fontId="16"/>
  </si>
  <si>
    <t>北米で韓国産エノキダケのリコール（回収措置）が続いている。参考記事：韓国紙「フライドチキン食べた小学生、ネジが歯茎に刺さり流血」「店舗側は1万円の慰労金」 
韓国紙によると、カナダ連邦食品検査局は最近、韓国メーカー「正一品」のエノキダケに対してリコール措置を下した。食中毒菌であるリステリア菌汚染の危険によるものというのが検査局の説明だ。同製品はカナダオンタリオ州のスーパーなどで200gパッケージとして販売され、他の州でも流通した可能性があるという。検査局は該当製品を購入した場合、直ちに捨てるか、購入先に返品するよう勧告した。
リステリア菌に感染すると、嘔吐や頭痛、高熱、筋肉痛などの症状が現れることがある。
昨年には、米国に輸出された韓国産エノキダケも相次いでリステリア菌が検出され、複数回のリコール措置がなされた。
昨年5月、米農水産食品流通公社は、韓国から輸入されたエノキダケ製品から食中毒菌を発見したとし、該当製品をリコールした。米国食品医薬品局（FDA）は輸入元のH&amp;Cフードに対して輸入警報を発令している。
昨年3月にも他の韓国産エノキダケからリステリア菌が検出されリコールされている。当時、エノキダケを食べて4人が死亡し、2人の妊婦が流産した。韓国のエノキダケ輸出額のうち米国に輸出された割合が40％に達していた。しかし、同製品は韓国では問題視されていなかった。当局によると、韓国はきのこを煮て食べるが、米国はサラダの形ですぐに食べるためであると説明された。</t>
    <phoneticPr fontId="16"/>
  </si>
  <si>
    <t>KOREA ECONOMICS</t>
    <phoneticPr fontId="16"/>
  </si>
  <si>
    <t>カナダ</t>
    <phoneticPr fontId="16"/>
  </si>
  <si>
    <t>イギリス 人手不足で大混乱！クリスマスもピンチ＜WBS＞｜テレ東プラス</t>
  </si>
  <si>
    <t>中国政府の食料備蓄要請巡りネット上で臆測－感染拡大や寒波を警戒</t>
  </si>
  <si>
    <t>「COP26」 イギリスで開幕 排出削減の対策強化で一致できるか  NHKニュース</t>
  </si>
  <si>
    <t>生鮮スーパー盒馬、カフェ事業参入へ - NNA ASIA・中国・サービス</t>
  </si>
  <si>
    <t>https://www.nna.jp/news/show/2256856</t>
    <phoneticPr fontId="16"/>
  </si>
  <si>
    <t>https://www3.nhk.or.jp/news/html/20211101/k10013329681000.html</t>
    <phoneticPr fontId="16"/>
  </si>
  <si>
    <t>https://www.tv-tokyo.co.jp/plus/business/entry/2021/024823.html</t>
    <phoneticPr fontId="16"/>
  </si>
  <si>
    <t>中国政府の生活必需品備蓄指示に「台湾と戦争か？」と中国ネットに緊張走る…一部では買いだめ</t>
    <phoneticPr fontId="16"/>
  </si>
  <si>
    <t>https://news.yahoo.co.jp/articles/c49c548f38e203b8c3eeeb2d8f91c42a40a25263</t>
    <phoneticPr fontId="16"/>
  </si>
  <si>
    <t>香港のネット接続TV、国内ホテルに初導入 - SankeiBiz</t>
    <phoneticPr fontId="16"/>
  </si>
  <si>
    <t>ギョーザにハンバーガーも…中国で広がる人工肉　食料危機の切り札になるのか</t>
    <phoneticPr fontId="16"/>
  </si>
  <si>
    <t>https://www.jiji.com/sp/article?k=2021102900172&amp;g=int</t>
    <phoneticPr fontId="16"/>
  </si>
  <si>
    <t>インドでしょうゆ活用法ＰＲ　１３億人市場に照準―キッコーマン</t>
    <phoneticPr fontId="16"/>
  </si>
  <si>
    <t>コカ・コーラ、米スポーツ飲料を完全買収　約6400億円: 日本経済新聞</t>
    <phoneticPr fontId="16"/>
  </si>
  <si>
    <t>食品衛生法の違反率は韓国がダントツ 輸出時のチェック甘く大腸菌群検出も</t>
    <phoneticPr fontId="16"/>
  </si>
  <si>
    <t>https://www.bloomberg.co.jp/news/articles/2021-11-02/R1XNVXDWX2QF01</t>
    <phoneticPr fontId="16"/>
  </si>
  <si>
    <t>人手不足の影響でスーパーマーケットの野菜や果物の棚が空に。
イギリスでは9月、ガソリンの奪い合いで客同士が殴り合いになる一幕がありました。この騒動はガソリンをスタンドまで届けるドライバーがいない「人手不足」が原因でした。いま「人手不足」は世界各国で問題となっていますが、イギリスではクリスマスにも危機が忍び寄っています。
現在は平常を取り戻しているイギリスのガソリンスタンド。イギリス国内で50のスタンドを運営する「パークガレージグループ」のへマント・タンドンさんは9月の騒動について「この燃料危機の前から10万人も長距離ドライバーが不足していた。需要が膨れ上がり、燃料会社は対応できなくなったんだ」と話します。イギリスではもともとドライバー不足でしたが、コロナ禍での需要回復が世界的に起きたことで、それが一気に顕在化。慌てたイギリス政府は軍を投入し、各地のスタンドにガソリンを輸送し、騒動は一旦収まりました。しかしタンドンさんは「この問題はまたどこかで起きる。正常化しても人手不足は解決していない」といいます。さらに人手不足による新たな問題も起きています。スーパーマーケットを訪ねると野菜や果物の棚が空です。一体なにが起きているのか。ロンドン近郊の農家を訪ねました。フルーツ農家のスティーブン・テイラーさんは「1ヵ月前に収穫の時期が終わったが、人手が足りず作業が終えられなかった」と肩を落としていました。テイラーさんの畑では、人手不足のために収穫できなかったフルーツが腐っていました。</t>
    <phoneticPr fontId="16"/>
  </si>
  <si>
    <t>中国政府が1日、国民に対して、冬に備えて食料品など一定量の生活必需品を備蓄するよう指示を下した。中国全域でこのところ新型コロナウイルス感染が再発し、食料品の価格が上がっているが、こうした状況での当局の発表に大きな関心が集まり、中国の一部地域では買いだめ現象が起こっている。ソーシャル・ネットワーキング・サービス（SNS）上では最近の台湾海峡の緊張に言及し、「台湾と戦争をしようというのではないか」などの解釈まで出て、中国当局が火消しに乗り出した。
訓練の代わりに落ち葉を拾う台湾軍兵士「米国が守ってくれるだろう」
　中国商務省は1日夜、公式ホームページに「今冬と来春の野菜など生活必需品の供給および家庭の安定に関する通知」を掲載した。中国商務省は各地方政府に肉類など生活必需品の備蓄量や野菜の供給計画を点検するよう指示した。また、各家庭に対しても「日常生活と突発的状況に備え、一定量の生活必需品を備蓄せよ」と指示した。　「百度（バイドゥ）」など中国の大手ポータルサイトでは2日、この中国商務省の通知が人気検索ワードに浮上した。特に、当局が言及した「突発的状況」については「食糧危機」や「台湾との戦争準備」などの見方が飛び出し、都市部の一部スーパーマーケットには生活必需品を買いに来た人々が集まった。香港紙「明報」によると、2日、山西省太原市のあるスーパーマーケットには客が押し寄せ、野菜の販売台が空になったという。
　騒動が広がると、中国商務省の朱小良消費促進局長は2日、中国国営中央テレビに出演し、「現在、生活必需品は十分ある」「（備蓄）通知を発表したのは、地方政府が需要を予測し、貯蔵野菜をあらかじめ確保できるようにするため」と説明した。中国では最近、大雨や低温現象などの影響で、一部の野菜の価格が昨年に比べ20％近く上がっている。このため、中国当局は食料安全保障問題を強調している。昨年は習近平国家主席が自ら食品の無駄を減らすよう指示した。この時、中国湖北省武漢市の飲食業協会は「人数より1人分少なく注文しよう」という「N－1」運動を展開した。　だが、当局の火消しにもかかわらず、生活必需品備蓄指示をめぐる騒動は3日も中国のネット上を熱くしている。SNSには「台湾問題が厳しい。予備役たちはいつでも召集に応じられるよう準備せよ」という内容のメッセージが掲載された。このメッセージは、ある市の人民武装部名義になっている。しかし、人民武装部は「関連内容はすべて事実ではない」とコメントした。</t>
    <phoneticPr fontId="16"/>
  </si>
  <si>
    <t>https://www.sankeibiz.jp/business/news/211103/cpc2111030510001-n1.htm</t>
    <phoneticPr fontId="16"/>
  </si>
  <si>
    <t>インターネット関連のコンサルティングなどを手掛けるＸ１Ｓｔｕｄｉｏ（東京都千代田区）は、インターネット接続テレビ（ＩＰＴＶ）サービスなどを手掛ける香港企業、ＭＶＩ　ＳｙｓｔｅｍｓのＩＰＴＶシステムをホテル「シャングリ・ラ　東京」（同）に国内で初めて導入した。テレビやインターネット動画などの視聴に加え、ホテルの施設管理システムや販売時点情報管理（ＰＯＳ）システムとも連動。チェックアウト対応や利用者へのメッセージ送信、プロモーションなどをテレビから行える。近隣の観光案内やチケットの手配が可能なシステム「ｅコンシェルジュ」などとも連携でき、ホテル業務の効率化にも貢献できるという。Ｘ１Ｓｔｕｄｉｏの海保怜央・取締役最高技術責任者（ＣＴＯ）は「このシステムの活用により、従業員をより質の高いサービス提供にシフトすることが可能になる」としている。</t>
    <phoneticPr fontId="16"/>
  </si>
  <si>
    <t>中国商務省が地方政府に冬季の食料供給を十分に確保するよう求め、国民に一部の日用必需品を備蓄しておくよう促した声明を巡り、オンライン上で臆測が広がっている。新型コロナウイルスの感染拡大や寒波予報、さらには台湾との対立激化と関連付ける人々もいる。
　　商務省は１日夜に発表した声明で、地方当局に物価を安定させ、この冬から来年春にかけ野菜などの生活必需品を確実に供給するよう指示。中国の一般世帯に対しては冬季の数カ月もしくは非常事態に備え一定量の日用品を蓄えるよう奨励した。
中国のソーシャルメディア「微博（ウェイボ）」では北京時間２日午後１時45分（日本時間同２時45分）時点で、「商務省が必要に応じ日用品の備蓄を家計に要請」と題されたテーマの閲覧数は1700万回を突破、5000人余りがコメントを寄せている。食料備蓄要請は台湾への攻撃計画と関連しているはずだと臆測するコメントも多い。　　ネット上でこうした観測が広がったことを受け、国営メディアの経済日報は商務省の声明について考え過ぎたり心配すべきではないとする記事を発信。食料備蓄の呼び掛けは、現在のコロナ感染拡大局面で自宅待機を余儀なくされた場合に備えるためのものだと論じた。２日の中国・香港株式市場では食品メーカーの株価が上昇。福建安井食品は一時9.2％高となった。克明食品は10％近く値上がりする場面があり、桃李面包は一時6.5％上げた。
原題：China Urges Food Stockpiling For Winter, Prompting Online Worry（抜粋）</t>
    <phoneticPr fontId="16"/>
  </si>
  <si>
    <t>https://news.yahoo.co.jp/articles/470311163c99c3dfbb0b2fa2974726d38b91636f</t>
    <phoneticPr fontId="16"/>
  </si>
  <si>
    <t>ドラマや映画ブームの裏で、ここ1年余り、韓国食品のずさんな管理体制が次々と明らかになっている。2021年8月には『辛ラーメン』で知られる韓国のインスタント麺メーカー最大手の「農心」がEUに輸出したラーメンから、基準値超えの有毒物質「2-クロロエタノール」が検出され、2020年6月には、千葉県内の業者が韓国から輸入した赤貝から、基準値を超える麻痺性貝毒が発見され回収に追い込まれた。
【一覧表】韓国食品の主な違反事例リストを公開！
　同年3月にもアメリカで韓国産エノキタケから食中毒の原因となるリステリア菌に感染して4人が死亡、30人余りが入院する事態が発生している。消費者問題研究所代表で、食品問題評論家の垣田達哉さんが指摘する。「現在、食品の安全に関して最も危険な国は韓国だといえます。たしかに輸入時における食品衛生法の違反件数だけでいえば中国がトップですが、輸入している母数も多い。違反率だけを見れば、韓国がダントツです。中国は過去の冷凍餃子事件など相次ぐ問題に対処し、以前よりも状況は改善されています。韓国の場合は依然として、輸出時のチェック体制が甘いと考えられます」
　実際に厚生労働省が公表する「輸入食品等の食品衛生法違反事例」リストによると、2020年では34件、2021年に入ってからは24件の違反が目に入る。検疫などで食品衛生法に違反していると判断された食品事例をまとめた同リストの中で、ほかの輸入先である先進各国と比較しても、韓国の名前は極めて多い。違反理由として特に目立つのは、食中毒を引き起こす“大腸菌群”。たこやかに、赤貝、あなごなど複数の魚介類から多くが検出されている。「大腸菌が検出されるいちばんの原因は、食品を扱っている衛生状態の悪さです。韓国では食品を扱う企業のほとんどが小さな工場であり、日本の大手食品メーカーのように衛生環境を徹底しているわけではない。　コストを抑えるために検査や衛生面におけるチェックの手を抜くケースも多く、従業員の意識も高いとはいえない。手洗いや掃除が不徹底なまま食品や工場設備に触れてしまうことも少なくなく、大腸菌が食品にうつりやすい原因になっていると思われます」
　海産物に潜む危険は大腸菌だけではない。赤貝やあさりなどの貝類からは、海の中のプランクトンが増殖することで生成される食中毒の原因物質「下痢性貝毒」も検出されている。食品ジャーナリストの郡司和夫さんが解説する。「これは海洋汚染が深刻である証拠です。韓国では下水処理場やゴミ処理場が日本のように整備されていない場所も多く、いまだに人間や家畜の糞尿を海に捨てていると耳にします。　また、中国に近い海域は中国の工場から流れ出た廃棄物でも汚染されている。海産物にも影響が出るのは当然のことでしょう。こうした汚染から食品を守るために消毒剤が使われていますが、塩酸や殺虫剤が原材料であるため、もし残留していた場合、体内への影響が気がかりです」</t>
    <phoneticPr fontId="16"/>
  </si>
  <si>
    <t>https://www.nikkei.com/article/DGXZQOGN01C1S0R01C21A1000000/</t>
    <phoneticPr fontId="16"/>
  </si>
  <si>
    <t>米コカ・コーラは1日、スポーツ飲料を手掛ける米ボディアーマーを完全買収すると発表した。すでに15%を保有するが、残りの85%を56億ドル（約6395億円）で取得する。成長ブランドの買収により、競合のペプシコが先行するスポーツ飲料事業を強化する。コカ・コーラは2018年にボディアーマーの株式の15%を取得し、2番目の大株主となっていた。スポーツ飲料市場ではペプシコの「ゲータレード」が約7割のシェアを持ち、ボディアーマーは2位。コカ・コーラは「パワーエイド」を手掛けるが上位との差は大きい。コカ・コーラによるとボディアーマーは21年に14億ドルの売上高を見込んでおり、買収により一段の成長を促す。</t>
    <phoneticPr fontId="16"/>
  </si>
  <si>
    <t>気候変動対策を話し合う国連の会議「COP26」がイギリスで開幕しました。温室効果ガスの排出削減の強化などに向けて、一致した対策を取れるのか注目されています。国連の気候変動対策の会議「COP26」は、新型コロナウイルスの影響で1年延期されて、31日イギリス北部のグラスゴーで開幕しました。
開幕式で国連の気候変動枠組条約のエスピノサ事務局長は「私たちは今、歴史の重要な局面にいる。地球温暖化を1.5度に抑えるという目標を維持するため、迅速かつ大規模な排出削減を達成するか、荒涼とした地球で将来、人類が過ごすことを受け入れるかだ。私たちはグラスゴーで前進しなければならない」と述べました。
COP26では世界の平均気温の上昇を1.5度に抑えることを参加する197の国と地域が一致して目指せるかどうかが焦点の1つで、今月12日まで成果文書の採択に向けて議論が交わされます。また1日と2日には、アメリカのバイデン大統領など各国の首脳による演説が予定されています。これまでに各国が表明した温室効果ガスの削減目標を達成したとしても、気温上昇が1.5度を上回る見通しが出される中、会議で一致した対策を取れるのか世界の関心が集まっています。
「COP」とは
「COP」とは1992年に国連で採択された国際条約である「気候変動枠組条約」の「締約国会合」のことです。英語では「締約国会合」を「Conference of the Parties」ということから、頭文字をとって「COP」と呼ばれています。「気候変動枠組条約」には現在197の国と地域が参加していて、1995年以降、毎年「COP」を開いて話し合いを重ね、世界の気候変動への取り組みを前に進めてきました。1997年に日本で初めて開催され京都で行われた「COP3」では先進国に温室効果ガスの削減を義務づける「京都議定書」を採択し、気候変動対策の画期的な枠組みができました。その後、2015年にフランスのパリで開かれた「COP21」では「京都議定書」以降の新たな枠組みとして、途上国を含むすべての国が削減に取り組むことを定めた「パリ協定」を採択しました。「COP」には各国の政府関係者だけでなくNGOやメディアも多く集まり、おととし、スペインの首都マドリードで行われた「COP25」には各国政府の交渉団が1万人余りとNGO関係者が7000人、各国の報道陣が2000人の、合わせて2万人以上が参加しました。</t>
    <phoneticPr fontId="16"/>
  </si>
  <si>
    <t>https://news.yahoo.co.jp/articles/56a43202c92d28c3b6dcce2eeef147ed17df5c1c</t>
    <phoneticPr fontId="16"/>
  </si>
  <si>
    <t>ハンバーガーも「人工肉」　中国企業が次々と進出
今年の「ハンバーガー祭り」に登場した“人工肉のトリュフバーガー”　
毎年、北京で開催される「ハンバーガー祭り」。今年登場したのは「人工肉」で作ったトリュフバーガーだ。14億人の胃袋を抱え、世界屈指の食肉消費国となった中国では今、大豆やエンドウ豆など植物由来の原料でつくる人工肉が急速に普及している。人口増加や地球温暖化などの影響で世界的な食料危機が懸念されるなか、その“救世主”としても注目される人工肉だが、中国で大小さまざまな企業が研究開発を進めている。
味・色・においも…すべて植物由来の「人工肉」
国の政策も追い風になっているという
「人工肉」のハンバーガーを販売したのは、2019年創業の「ジェンミート（珍肉）」。北京の本社を訪ねると呂中茗CEOが取材に応じてくれた。同社は人工肉の研究開発で急成長したフードテック企業で、業界をリードする企業の一つ。私たちに見せてくれた新商品は、団子にギョーザにチキンナゲット…見慣れたものばかりだが、全て人工肉でつくったという。
ジェンミート　呂中茗CEO
「100％　非遺伝子組み換え大豆を原料にした人工肉（植物肉）です。タンパク質は全て良質な植物性で、動物性の成分は一切入っていません。色、香り、味すべて植物由来の原料を組み合わせたものです」
呂CEOは「本物の肉に近い味や食感を再現するため、約10年にわたる研究の蓄積がある」と自信をみせる。中国で人工肉の開発が急ピッチで進む背景には、消費者の間で高まる健康志向に加え、米中対立や新型コロナなどの影響により、肉の供給が不足することへの危機感もある。さらに、習近平指導部が2060年までの「脱炭素化」を目標にする中、家畜を必要としない人工肉は温室効果ガスの排出量削減にもつながり、呂CEOも「国の脱炭素目標に大きく貢献できる」と強調していた。</t>
    <phoneticPr fontId="16"/>
  </si>
  <si>
    <t>中国電子商取引（ＥＣ）最大手の阿里巴巴集団（浙江省杭州市、アリババグループ）傘下で、ＥＣと実店舗を融合させたスーパーマーケット「盒馬鮮生」が本格的にカフェ事業へ参入することが分かった。ニュースサイトの楽居財経が10月29日伝えた。 盒馬は既にコーヒーの産地として名…
関連国・地域： 中国-浙江
関連業種： 食品・飲料／ＩＴ・通信／小売り・卸売り…その他</t>
    <phoneticPr fontId="16"/>
  </si>
  <si>
    <t>　【ニューデリー時事】インドの首都ニューデリー市内のホテルで２８日、キッコーマンがしょうゆの活用法を地元料理人らに紹介するイベントを実施した。インド政府が今年７月、乳酸菌など天然の微生物の力だけで発酵・熟成させてつくる本醸造しょうゆの輸入を解禁したことを受け、本場のしょうゆのおいしさを伝え、１３億人市場のインドで普及を図るのが狙いだ。＜下へ続く＞
　イベントで腕を振るった地元高級ホテルの料理長ニーラジ・ティヤギさん（４０）は「（サケを香辛料に漬け、つぼ焼きした地元料理）サーモン・ティッカの味を深めるなど、しょうゆはすしに限らずさまざまに利用できる」と強調。しょうゆを使い風味を増したアイスクリームなどのデザートも提供した。
　会場には、本醸造とその他のしょうゆの味を比べるコーナーも設けられた。２月に設立されたキッコーマン現地子会社の小里博栄代表は「料理人を通じ、本醸造しょうゆの違いがインド市場に伝わってほしい」と期待を込めた。</t>
    <phoneticPr fontId="16"/>
  </si>
  <si>
    <t>イギリス</t>
    <phoneticPr fontId="16"/>
  </si>
  <si>
    <t>韓国</t>
    <rPh sb="0" eb="2">
      <t>カンコク</t>
    </rPh>
    <phoneticPr fontId="16"/>
  </si>
  <si>
    <t>米国</t>
    <rPh sb="0" eb="2">
      <t>ベイコク</t>
    </rPh>
    <phoneticPr fontId="16"/>
  </si>
  <si>
    <t>インド</t>
    <phoneticPr fontId="16"/>
  </si>
  <si>
    <t>　</t>
    <phoneticPr fontId="16"/>
  </si>
  <si>
    <t>11月1日精米分から精米年月日を精米時期表示に/ホクレン</t>
    <phoneticPr fontId="16"/>
  </si>
  <si>
    <t>ホクレンは11月4日、11月1日精米分から「精米年月日」表示を「精米時期(精米年月旬)」に変更したと発表した。店頭では10月31日までに精米した在庫がなくなり次第、順次切り替わる。
変更後は精米した「年月」に加え、上旬(1〜10日精米)、中旬(11〜20日精米)、下旬(21〜末日精米)のいずれかを表示する。ホクレンはこの取組の効果として「食品ロスや経済的損失の削減・積載効率の向上による物流負担の軽減・環境負荷の軽減」を挙げている。</t>
    <phoneticPr fontId="16"/>
  </si>
  <si>
    <t>納品期限の緩和 実施小売業186社に拡大 官民挙げて商慣習見直しへ</t>
    <phoneticPr fontId="16"/>
  </si>
  <si>
    <t>食品ロス削減のための商慣習検討ワーキングチーム（事務局・公益財団法人流通経済研究所、農水省補助事業）は先月29日、サプライチェーンの食品ロス削減につながる「加工食品の納品期限緩和」および「賞味期限表示の大括り化（年月表示、日まとめ表示）」に取り組む企業名を公表した。今夏の調査では、納品期限を緩和した小売業は186社。今年度新たに実施した企業数は52社で全体の28％。食品スーパーで緩和の動きが拡大しているほか、ドラッグストア・薬局でも広がり始めている。また、加工食品の幅広い品目を対象として納品期限を緩和している小売業（清涼飲料、賞味期限180日以上の菓子、カップ麺、袋麺、レトルト食品、その他加工食品のすべてで納品期限緩和アイテムがある小売業）は83社で全体の44.6％。生活協同組合とコンビニが6割を超え、意欲的な取り組みが行われているとした。
納品期限の緩和、いわゆる「3分の1ルール」の見直しは、食品ロス削減とCO2排出量削減につながる「極めて重要な取り組み」であり、同ワーキンググループでは許容納品期限を1/2に緩和することを推奨しており、各社の取り組みを促している。
　　小売業の納品期限緩和の動きは着実に広がっており、20年10月の調査では売上高シェアで食品小売業の約34％が納品期限緩和を進めている。ただ、地域別の導入状況や小売各社の納品期限にバラつきがあり、出荷元の卸・メーカーの負荷も課題となっている。納品期限の緩和は、食品ロス削減、CO2排出量削減だけでなく物流課題の解決からも重要なテーマだ。日本加工食品卸協会では環境対応や持続可能なサプライチェーン構築の観点から、「賞味期間180日以上の全カテゴリーで納入期限の統一化」「小売への納入期限1/2を業界標準」とすることを求めている。SDGsの意識が高まり、小売業の現場でも納品期限緩和への理解は進んでおり、「加工食品すべてで納品期限を緩和したが問題は発生していない」という声もある一方で、最短で陳列1か月で値引きとなる可能性もあり、地域性や商品特性によっては対応が難しい場合もある。こうした現状もふまえ、製配販3層が議論・検討を深め、サプライチェーン全体の取り組みと消費者理解の促進が重要となっている。</t>
    <phoneticPr fontId="16"/>
  </si>
  <si>
    <t>子育て応援！食物アレルギーを考えるイベント開催</t>
    <phoneticPr fontId="16"/>
  </si>
  <si>
    <t>追手門学院大学（略称：追大、大阪府茨木市、学長：真銅正宏）の地域創造学部で地域活性化について学ぶ学生が、食物アレルギーに悩む子どもと保護者を支援しようと茨木市内の洋菓子店やショッピングモールと協力し、11月14日に食物アレルギーをテーマにしたイベントを開催します。企画・運営するのは、地域創造学部の藤原直樹ゼミで子育て支援による地域活性化を実践的に学ぶ3年生5人です。2019年に東京都が行った3歳児調査によると、約15%の子どもに食物アレルギーの疾患がみられ、20年前と比べて増加傾向にあるなど、子育てをする親にとって不安な悩みのひとつであることに注目しました。
学生らは、①アレルギー対応食品に関する理解を深めること、②イベントを通して子育てへの理解がより一層深まる地域になることを目標に、大学に隣接するイオンタウン茨木太田と、アレルギー対応食品を提供する市内の飲食店や洋菓子店に協力を呼びかけました。イベントでは、追手門学院大学の茨木総持寺キャンパスを会場に、自身もアレルギーがある息子を持つ母親で患者会の代表を務める大森真友子氏が、食品表示の見方や災害時における非常食の注意点などについて講演を行う。また、イオンタウン茨木太田の食品売場前では、無添加素材にこだわる市内の洋菓子店「柊夢(とうむ)」で販売中の食物アレルギー対応カップケーキ「素朴ちゃん」の製造工程などを学生らがまとめパネル紹介し、販売するほか、イオンのプライベートブランドトップバリュからアレルギー配慮食品「やさしごはん」シリーズの紹介と販売も行います。</t>
    <phoneticPr fontId="16"/>
  </si>
  <si>
    <t>日本食品標準成分表2020年版（八訂）に関わる食品表示基準や分析等の課題を整理 　事業者の実行可能性や対応方策を取りまとめーー消費者庁</t>
    <phoneticPr fontId="16"/>
  </si>
  <si>
    <t>消費者庁は10月27日、「食品表示基準における栄養成分等の分析方法等に係る調査検討事業報告書」を公表した。文部科学省が昨年12月に公表した「日本食品標準成分表2020年版（八訂）」 を踏まえ、食品表示基準及び分析等通知等に関する課題を整理し、対応方策の検討を行ったもの。成分表2020年版（八訂）では、エネルギー計算方法の変更（表）を含む全面改訂を行っている。消費者庁では、委託先の国立研究開発法人医薬基盤・健康・栄養研究所を通じて有識者による検討会、ワーキンググループを設置し、食品表示基準及び分析等通知との関係を整理し、事業者の実行可能性や都道府県等における検証可能性も踏まえつつ、対応方策を報告書として取りまとめている。
「成分表2020年版（八訂）」では、熱量の計算式が、たんぱく質、脂質、炭水化物等の量にアトウォーター係数等を乗じて算出する従来の計算式から、アミノ酸組成に基づくたんぱく質、脂肪酸組成のトリアシルグリセロール当量で表した脂質、利用可能炭水化物（単糖当量）等の組成成分値に各成分のエネルギー換算係数を乗じて計算する新たな熱量計算式に変更。①炭水化物の一部として４kcal/gで熱量計算されていた食物繊維が２kcal/gで計算されるよう変更、②酢酸に加えて、他の全ての有機酸をエネルギー産生成分として取扱う、③きのこ類及び藻類の熱量計算において、アトウォーター係数による総エネルギー値に0.5を乗じる措置が廃止、などがある。
炭水化物の分析方法の場合、成分表2015年版（七訂）では、熱量の算出基礎に用いられる差引き法によって算出されていたが、成分表2020年版（八訂）では、原則としてエネルギーとしての利用性に応じて炭水化物を細分化し、それぞれを直接分析又は推計した「利用可能炭水化物（単糖当量）」に変更されている。
報告書では、利用可能炭水化物（単糖当量）は、従来法による炭水化物よりも摂取した際の熱量を正確に反映する成分値であるが、でん粉、ぶどう糖、果糖、ガラクトース、しょ糖、麦芽糖、乳糖、トレハロース、イソマルトース、80％エタノールに可溶性のマルトデキストリン及びマルトトリオースなどのオリゴ糖類の個別定量を要するため、実行可能性は低くなる。よって、炭水化物は、利用可能炭水化物（単糖当量）の量ではなく、引き続き、差引き法によって算出された炭水化物の量を規定の方法で得られた値とし、それを熱量算出に用いる、とした。
今後の課題としては、国民の健康への影響が大きく、かつ、消費者からの関心も高い熱量に関係する利用可能炭水化物 （単糖当量）の量と、規定の方法により得られた炭水化物の量との整合について、実行可能性及び国際整合性を勘案しつつ、引き続き検討を要する、としている。</t>
    <phoneticPr fontId="16"/>
  </si>
  <si>
    <t>「エコスコア」欧州で広がる　食品の環境格付け表示</t>
    <phoneticPr fontId="16"/>
  </si>
  <si>
    <t>店頭で売られる食品がどれほど環境に良いかを示す「エコスコア」が、欧州で相次ぎ導入されている。消費者の環境意識の高まりに応えたもので、生産や流通段階も含めて評価するのが特徴だ。大手スーパーの仏カルフールなどが表示し始めており、生産企業も対応を迫られている。マッシュポテトは「A」、ベーコンは「C」。英国では9月から一部スーパーに並ぶ食品の包装にこんなラベルが現れた。英非営利団体ファンデーション・アースの「エコ・インパクト・スコア」だ。
環境負荷が最も低いのが緑色のAプラス、最も高いのが赤色のGで、8段階で色分けしている。加工や輸送などの過程も含め「温暖化ガス排出量」「水資源の使用量」「水質汚染」「生物多様性の喪失量」の4分野のデータから算出する。英領北アイルランドの中小食品メーカー、マッシュ・ダイレクトのジャック・ハミルトン最高経営責任者（CEO）はこの取り組みに参加し、9月からマッシュポテトなど野菜の加工商品7つにスコアを表示しはじめた。すべてがAかBだが、分析を通してタマネギ栽培の水の使用量が多いことに気づき、今後栽培方法を変えるという。「消費者は値段だけではなく、環境への影響についても知りたがっている」と指摘する。英食品加工業フィネブローグ・アーティザンのベーコンはすべてCランクを受けた。一般的に肉製品は家畜の飼育過程での温暖化ガス排出量が多いとされるが、ジェイゴ・ピアソン最高戦略責任者は「スコアの開発や導入段階から携わって評価されることで、（参加していない）他社と比べてイメージ向上が期待できる」と話す。</t>
    <phoneticPr fontId="16"/>
  </si>
  <si>
    <t>船橋市がミツバ回収命令　わずかに基準値超える農薬　検出量は「毎日一袋食べても影響ない値」</t>
    <phoneticPr fontId="16"/>
  </si>
  <si>
    <t>船橋市保健所は２日、市内の生産者１戸が東京・大田市場に出荷したミツバから、残留基準値をわずかに超す農薬が検出され、回収を命じたと発表した。東京都の検査結果を受け、この生産者はすでに１０月２９日から出荷を自粛している。　市保健所によると、回収対象は１０月２０日に出荷した２８０箱分。健康被害の報告はない。基準値を超した農薬は「プロシミドン」で、今回の検出量は、このミツバを毎日７００グラム（１７・５袋分）ずつ一生食べても体に影響が出ない値ではあるという。生産者は「長年同じ栽培方法。今回、値を超えた原因は分からない」と説明しているという。</t>
    <phoneticPr fontId="16"/>
  </si>
  <si>
    <t>https://www.excite.co.jp/news/article/Chibanippo_excite_846048/</t>
    <phoneticPr fontId="16"/>
  </si>
  <si>
    <t>今年もすべての「富士酢の米」で残留農薬不検出でした</t>
    <phoneticPr fontId="16"/>
  </si>
  <si>
    <t>飯尾醸造が造る「純米富士酢」などの原料米は、すべて京都・丹後（宮津市・京丹後市・与謝野町）産の農薬不使用栽培米を使用しています。
農薬不使用米と謳っている以上、きちんとそれを証明する必要があるということで今年も飯尾醸造と契約農家あわせて12軒分の米の『残留農薬検査』を行いました。各農家から検体用サンプルとして籾付きの玄米を提出してもらい、検査機関「株式会社ＬＳＩメディエンス」で実に293項目にも及ぶ検査をしてもらいました。</t>
    <phoneticPr fontId="16"/>
  </si>
  <si>
    <t>http://iio-jozo.livedoor.biz/archives/51758568.html</t>
    <phoneticPr fontId="16"/>
  </si>
  <si>
    <t>食の安全を目指す　③　記録を付けなさい?</t>
    <rPh sb="0" eb="1">
      <t>ショク</t>
    </rPh>
    <rPh sb="2" eb="4">
      <t>アンゼン</t>
    </rPh>
    <rPh sb="5" eb="7">
      <t>メザ</t>
    </rPh>
    <rPh sb="11" eb="13">
      <t>キロク</t>
    </rPh>
    <rPh sb="14" eb="15">
      <t>ツ</t>
    </rPh>
    <phoneticPr fontId="5"/>
  </si>
  <si>
    <t>　　改正された食品衛生法の意味</t>
    <rPh sb="2" eb="4">
      <t>カイセイ</t>
    </rPh>
    <rPh sb="7" eb="9">
      <t>ショクヒン</t>
    </rPh>
    <rPh sb="9" eb="12">
      <t>エイセイホウ</t>
    </rPh>
    <rPh sb="13" eb="15">
      <t>イミ</t>
    </rPh>
    <phoneticPr fontId="5"/>
  </si>
  <si>
    <t>　記録はいつも仕事の終わりにまとめてつけています。</t>
    <rPh sb="1" eb="3">
      <t>キロク</t>
    </rPh>
    <rPh sb="7" eb="9">
      <t>シゴト</t>
    </rPh>
    <rPh sb="10" eb="11">
      <t>オ</t>
    </rPh>
    <phoneticPr fontId="5"/>
  </si>
  <si>
    <t>だからつけ忘れはなく　ほら　　この通り　　いつもお無時間に　わたしのハンコが押してあるでしょ!!!</t>
    <rPh sb="5" eb="6">
      <t>ワス</t>
    </rPh>
    <rPh sb="17" eb="18">
      <t>トオ</t>
    </rPh>
    <rPh sb="25" eb="26">
      <t>ナシ</t>
    </rPh>
    <rPh sb="26" eb="28">
      <t>ジカン</t>
    </rPh>
    <rPh sb="38" eb="39">
      <t>オ</t>
    </rPh>
    <phoneticPr fontId="5"/>
  </si>
  <si>
    <t xml:space="preserve">           これがほとんどの施設の実態です。このどこに問題は潜んでいるのでしょうか　?</t>
    <rPh sb="19" eb="21">
      <t>シセツ</t>
    </rPh>
    <rPh sb="22" eb="24">
      <t>ジッタイ</t>
    </rPh>
    <rPh sb="32" eb="34">
      <t>モンダイ</t>
    </rPh>
    <rPh sb="35" eb="36">
      <t>ヒソ</t>
    </rPh>
    <phoneticPr fontId="5"/>
  </si>
  <si>
    <t>8．衛生教養</t>
    <rPh sb="2" eb="4">
      <t>エイセイ</t>
    </rPh>
    <rPh sb="4" eb="6">
      <t>キョウヨウ</t>
    </rPh>
    <phoneticPr fontId="5"/>
  </si>
  <si>
    <t>皆様  週刊情報2021-43を配信いたします</t>
    <phoneticPr fontId="5"/>
  </si>
  <si>
    <t>2021年第43週（11月8日月曜掲載予定）</t>
    <rPh sb="15" eb="17">
      <t>ゲツヨウ</t>
    </rPh>
    <rPh sb="17" eb="21">
      <t>ケイサイヨテイ</t>
    </rPh>
    <phoneticPr fontId="35"/>
  </si>
  <si>
    <t>11月3日祝日で公的報告予定が11月8日</t>
    <rPh sb="2" eb="3">
      <t>ガツ</t>
    </rPh>
    <rPh sb="4" eb="5">
      <t>ヒ</t>
    </rPh>
    <rPh sb="5" eb="7">
      <t>シュクジツ</t>
    </rPh>
    <rPh sb="8" eb="10">
      <t>コウテキ</t>
    </rPh>
    <rPh sb="10" eb="12">
      <t>ホウコク</t>
    </rPh>
    <rPh sb="12" eb="14">
      <t>ヨテイ</t>
    </rPh>
    <rPh sb="17" eb="18">
      <t>ガツ</t>
    </rPh>
    <rPh sb="19" eb="20">
      <t>ヒ</t>
    </rPh>
    <phoneticPr fontId="35"/>
  </si>
  <si>
    <t>各地で感染事例報告・・・公的成績は11月8日予定</t>
    <rPh sb="0" eb="2">
      <t>カクチ</t>
    </rPh>
    <rPh sb="3" eb="5">
      <t>カンセン</t>
    </rPh>
    <rPh sb="5" eb="7">
      <t>ジレイ</t>
    </rPh>
    <rPh sb="7" eb="9">
      <t>ホウコク</t>
    </rPh>
    <rPh sb="12" eb="14">
      <t>コウテキ</t>
    </rPh>
    <rPh sb="14" eb="16">
      <t>セイセキ</t>
    </rPh>
    <rPh sb="19" eb="20">
      <t>ガツ</t>
    </rPh>
    <rPh sb="21" eb="22">
      <t>ヒ</t>
    </rPh>
    <rPh sb="22" eb="24">
      <t>ヨテイ</t>
    </rPh>
    <phoneticPr fontId="35"/>
  </si>
  <si>
    <t>玉子の殻を利用した食器の紹介</t>
    <rPh sb="0" eb="2">
      <t>タマゴ</t>
    </rPh>
    <rPh sb="3" eb="4">
      <t>カラ</t>
    </rPh>
    <rPh sb="5" eb="7">
      <t>リヨウ</t>
    </rPh>
    <rPh sb="9" eb="11">
      <t>ショッキ</t>
    </rPh>
    <rPh sb="12" eb="14">
      <t>ショウカイ</t>
    </rPh>
    <phoneticPr fontId="35"/>
  </si>
  <si>
    <t>新型指定感染症情報   80</t>
    <rPh sb="0" eb="2">
      <t>シンガタ</t>
    </rPh>
    <rPh sb="2" eb="4">
      <t>シテイ</t>
    </rPh>
    <rPh sb="4" eb="7">
      <t>カンセンショウ</t>
    </rPh>
    <rPh sb="7" eb="9">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</si>
</sst>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1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11"/>
      <color indexed="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u/>
      <sz val="18"/>
      <color indexed="1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sz val="12.55"/>
      <name val="ＭＳ Ｐゴシック"/>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8"/>
      <color rgb="FF00000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color rgb="FF000000"/>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u/>
      <sz val="16"/>
      <name val="ＭＳ Ｐゴシック"/>
      <family val="3"/>
      <charset val="128"/>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0"/>
      <color rgb="FF000000"/>
      <name val="Arial"/>
      <family val="3"/>
      <charset val="128"/>
    </font>
    <font>
      <sz val="14"/>
      <color theme="1"/>
      <name val="ＭＳ Ｐゴシック"/>
      <family val="3"/>
      <charset val="128"/>
      <scheme val="minor"/>
    </font>
    <font>
      <b/>
      <sz val="14"/>
      <color theme="1"/>
      <name val="ＭＳ Ｐゴシック"/>
      <family val="3"/>
      <charset val="128"/>
      <scheme val="minor"/>
    </font>
    <font>
      <sz val="14"/>
      <color rgb="FF000000"/>
      <name val="Arial"/>
      <family val="2"/>
    </font>
    <font>
      <sz val="11"/>
      <color rgb="FF000000"/>
      <name val="ＭＳ Ｐゴシック"/>
      <family val="3"/>
      <charset val="128"/>
    </font>
    <font>
      <b/>
      <sz val="13"/>
      <color theme="0"/>
      <name val="Arial"/>
      <family val="2"/>
    </font>
    <font>
      <b/>
      <sz val="14"/>
      <color rgb="FF000000"/>
      <name val="ＭＳ Ｐゴシック"/>
      <family val="3"/>
      <charset val="128"/>
    </font>
    <font>
      <b/>
      <sz val="14"/>
      <color rgb="FF00000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u/>
      <sz val="13"/>
      <color theme="0"/>
      <name val="Inherit"/>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u/>
      <sz val="18"/>
      <name val="ＭＳ Ｐゴシック"/>
      <family val="3"/>
      <charset val="128"/>
    </font>
    <font>
      <b/>
      <sz val="11"/>
      <name val="游ゴシック"/>
      <family val="3"/>
      <charset val="128"/>
    </font>
    <font>
      <b/>
      <sz val="11"/>
      <color theme="1"/>
      <name val="游ゴシック"/>
      <family val="3"/>
      <charset val="128"/>
    </font>
    <font>
      <b/>
      <sz val="13"/>
      <color theme="0"/>
      <name val="Inherit"/>
    </font>
    <font>
      <b/>
      <sz val="20"/>
      <color rgb="FFFF0000"/>
      <name val="ＭＳ Ｐゴシック"/>
      <family val="3"/>
      <charset val="128"/>
      <scheme val="minor"/>
    </font>
    <font>
      <sz val="19"/>
      <name val="ＭＳ Ｐゴシック"/>
      <family val="3"/>
      <charset val="128"/>
    </font>
    <font>
      <sz val="20"/>
      <color indexed="8"/>
      <name val="ＭＳ Ｐゴシック"/>
      <family val="3"/>
      <charset val="128"/>
    </font>
    <font>
      <b/>
      <sz val="14"/>
      <color indexed="8"/>
      <name val="ＭＳ Ｐゴシック"/>
      <family val="3"/>
      <charset val="128"/>
    </font>
    <font>
      <sz val="11"/>
      <color indexed="62"/>
      <name val="ＭＳ Ｐゴシック"/>
      <family val="3"/>
      <charset val="128"/>
    </font>
    <font>
      <b/>
      <sz val="11"/>
      <color indexed="60"/>
      <name val="ＭＳ Ｐゴシック"/>
      <family val="3"/>
      <charset val="128"/>
    </font>
  </fonts>
  <fills count="5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92D050"/>
        <bgColor indexed="64"/>
      </patternFill>
    </fill>
    <fill>
      <patternFill patternType="solid">
        <fgColor rgb="FFDFEAFF"/>
        <bgColor indexed="64"/>
      </patternFill>
    </fill>
    <fill>
      <patternFill patternType="solid">
        <fgColor theme="5" tint="-0.249977111117893"/>
        <bgColor indexed="64"/>
      </patternFill>
    </fill>
    <fill>
      <patternFill patternType="solid">
        <fgColor rgb="FFFF99FF"/>
        <bgColor indexed="64"/>
      </patternFill>
    </fill>
    <fill>
      <patternFill patternType="solid">
        <fgColor rgb="FF00CC00"/>
        <bgColor indexed="64"/>
      </patternFill>
    </fill>
    <fill>
      <patternFill patternType="solid">
        <fgColor rgb="FFCCEED1"/>
        <bgColor indexed="64"/>
      </patternFill>
    </fill>
    <fill>
      <patternFill patternType="solid">
        <fgColor theme="4" tint="0.59999389629810485"/>
        <bgColor indexed="64"/>
      </patternFill>
    </fill>
    <fill>
      <patternFill patternType="solid">
        <fgColor rgb="FFFFCC99"/>
        <bgColor indexed="64"/>
      </patternFill>
    </fill>
    <fill>
      <patternFill patternType="solid">
        <fgColor rgb="FFFFE7FF"/>
        <bgColor indexed="64"/>
      </patternFill>
    </fill>
    <fill>
      <patternFill patternType="solid">
        <fgColor rgb="FF66CCFF"/>
        <bgColor indexed="64"/>
      </patternFill>
    </fill>
    <fill>
      <patternFill patternType="solid">
        <fgColor theme="7" tint="0.39997558519241921"/>
        <bgColor indexed="64"/>
      </patternFill>
    </fill>
    <fill>
      <patternFill patternType="solid">
        <fgColor indexed="29"/>
        <bgColor indexed="64"/>
      </patternFill>
    </fill>
  </fills>
  <borders count="254">
    <border>
      <left/>
      <right/>
      <top/>
      <bottom/>
      <diagonal/>
    </border>
    <border>
      <left style="thin">
        <color indexed="23"/>
      </left>
      <right style="thin">
        <color indexed="23"/>
      </right>
      <top style="thin">
        <color indexed="23"/>
      </top>
      <bottom style="thin">
        <color indexed="23"/>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n">
        <color indexed="23"/>
      </left>
      <right style="thick">
        <color indexed="23"/>
      </right>
      <top style="thin">
        <color indexed="23"/>
      </top>
      <bottom style="thin">
        <color indexed="23"/>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right/>
      <top style="thin">
        <color indexed="23"/>
      </top>
      <bottom style="medium">
        <color indexed="23"/>
      </bottom>
      <diagonal/>
    </border>
    <border>
      <left/>
      <right style="thin">
        <color indexed="23"/>
      </right>
      <top style="thin">
        <color indexed="23"/>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ck">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medium">
        <color indexed="12"/>
      </left>
      <right style="thick">
        <color indexed="12"/>
      </right>
      <top style="medium">
        <color indexed="12"/>
      </top>
      <bottom style="medium">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thin">
        <color rgb="FF000000"/>
      </left>
      <right/>
      <top/>
      <bottom/>
      <diagonal/>
    </border>
    <border>
      <left style="thick">
        <color indexed="12"/>
      </left>
      <right/>
      <top/>
      <bottom style="thin">
        <color indexed="12"/>
      </bottom>
      <diagonal/>
    </border>
    <border>
      <left style="medium">
        <color indexed="12"/>
      </left>
      <right style="thick">
        <color indexed="12"/>
      </right>
      <top/>
      <bottom style="medium">
        <color indexed="12"/>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thick">
        <color indexed="12"/>
      </left>
      <right style="thick">
        <color indexed="12"/>
      </right>
      <top style="thin">
        <color indexed="12"/>
      </top>
      <bottom style="thick">
        <color indexed="12"/>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indexed="53"/>
      </left>
      <right/>
      <top style="thick">
        <color indexed="56"/>
      </top>
      <bottom/>
      <diagonal/>
    </border>
    <border>
      <left/>
      <right/>
      <top style="thick">
        <color indexed="56"/>
      </top>
      <bottom/>
      <diagonal/>
    </border>
    <border>
      <left/>
      <right style="medium">
        <color indexed="53"/>
      </right>
      <top style="thick">
        <color indexed="56"/>
      </top>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s>
  <cellStyleXfs count="21">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2" fillId="0" borderId="0">
      <alignment vertical="center"/>
    </xf>
    <xf numFmtId="0" fontId="6" fillId="0" borderId="0"/>
    <xf numFmtId="0" fontId="72" fillId="0" borderId="0">
      <alignment vertical="center"/>
    </xf>
    <xf numFmtId="0" fontId="6"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alignment vertical="center"/>
    </xf>
    <xf numFmtId="0" fontId="4" fillId="0" borderId="0">
      <alignment vertical="center"/>
    </xf>
    <xf numFmtId="0" fontId="7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cellStyleXfs>
  <cellXfs count="962">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3"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3" fillId="4" borderId="9" xfId="2" applyFont="1" applyFill="1" applyBorder="1" applyAlignment="1">
      <alignment horizontal="center" vertical="center" wrapText="1"/>
    </xf>
    <xf numFmtId="0" fontId="24" fillId="5" borderId="10" xfId="2" applyFont="1" applyFill="1" applyBorder="1" applyAlignment="1">
      <alignment horizontal="center" vertical="center" wrapText="1"/>
    </xf>
    <xf numFmtId="0" fontId="6" fillId="6" borderId="0" xfId="2" applyFill="1">
      <alignment vertical="center"/>
    </xf>
    <xf numFmtId="177" fontId="12" fillId="6" borderId="11" xfId="2" applyNumberFormat="1" applyFont="1" applyFill="1" applyBorder="1" applyAlignment="1">
      <alignment horizontal="center" vertical="center" shrinkToFit="1"/>
    </xf>
    <xf numFmtId="177" fontId="12" fillId="3" borderId="11" xfId="2" applyNumberFormat="1" applyFont="1" applyFill="1" applyBorder="1" applyAlignment="1">
      <alignment horizontal="center" vertical="center" shrinkToFit="1"/>
    </xf>
    <xf numFmtId="177" fontId="12" fillId="0" borderId="11" xfId="2" applyNumberFormat="1" applyFont="1" applyFill="1" applyBorder="1" applyAlignment="1">
      <alignment horizontal="center" vertical="center" shrinkToFit="1"/>
    </xf>
    <xf numFmtId="177" fontId="23" fillId="6" borderId="12" xfId="2" applyNumberFormat="1" applyFont="1" applyFill="1" applyBorder="1" applyAlignment="1">
      <alignment horizontal="center" vertical="center" wrapText="1"/>
    </xf>
    <xf numFmtId="0" fontId="34" fillId="6" borderId="0" xfId="2" applyFont="1" applyFill="1">
      <alignment vertical="center"/>
    </xf>
    <xf numFmtId="0" fontId="6" fillId="0" borderId="13" xfId="2" applyBorder="1">
      <alignment vertical="center"/>
    </xf>
    <xf numFmtId="0" fontId="23" fillId="6" borderId="15" xfId="2" applyFont="1" applyFill="1" applyBorder="1" applyAlignment="1">
      <alignment horizontal="center" vertical="center"/>
    </xf>
    <xf numFmtId="0" fontId="23" fillId="0" borderId="13" xfId="2" applyFont="1" applyBorder="1">
      <alignment vertical="center"/>
    </xf>
    <xf numFmtId="177" fontId="6" fillId="0" borderId="11" xfId="2" applyNumberFormat="1" applyFont="1" applyFill="1" applyBorder="1" applyAlignment="1">
      <alignment horizontal="center" vertical="center" shrinkToFit="1"/>
    </xf>
    <xf numFmtId="177" fontId="10" fillId="0" borderId="11" xfId="2" applyNumberFormat="1" applyFont="1" applyFill="1" applyBorder="1" applyAlignment="1">
      <alignment horizontal="center" vertical="center" shrinkToFi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0" fillId="0" borderId="11" xfId="0" applyFont="1" applyBorder="1" applyAlignment="1">
      <alignment horizontal="center" vertical="center" wrapText="1"/>
    </xf>
    <xf numFmtId="0" fontId="6" fillId="6" borderId="11" xfId="2" applyFont="1" applyFill="1" applyBorder="1" applyAlignment="1">
      <alignment horizontal="center" vertical="center" wrapText="1"/>
    </xf>
    <xf numFmtId="0" fontId="6" fillId="0" borderId="11" xfId="2" applyFont="1" applyBorder="1" applyAlignment="1">
      <alignment horizontal="center" vertical="center"/>
    </xf>
    <xf numFmtId="177" fontId="6" fillId="6" borderId="11" xfId="2" applyNumberFormat="1" applyFont="1" applyFill="1" applyBorder="1" applyAlignment="1">
      <alignment horizontal="center" vertical="center" shrinkToFit="1"/>
    </xf>
    <xf numFmtId="177" fontId="6" fillId="6" borderId="11" xfId="2" applyNumberFormat="1" applyFont="1" applyFill="1" applyBorder="1" applyAlignment="1">
      <alignment horizontal="center" vertical="center" wrapText="1"/>
    </xf>
    <xf numFmtId="0" fontId="6" fillId="0" borderId="11" xfId="2" applyBorder="1" applyAlignment="1">
      <alignment horizontal="center" vertical="center" wrapText="1"/>
    </xf>
    <xf numFmtId="177" fontId="6" fillId="0" borderId="11" xfId="2" applyNumberFormat="1" applyFont="1" applyFill="1" applyBorder="1" applyAlignment="1">
      <alignment horizontal="center" vertical="center" wrapText="1"/>
    </xf>
    <xf numFmtId="0" fontId="23" fillId="6" borderId="17" xfId="2" applyFont="1" applyFill="1" applyBorder="1" applyAlignment="1">
      <alignment horizontal="center" vertical="center"/>
    </xf>
    <xf numFmtId="177" fontId="6" fillId="8" borderId="11" xfId="2" applyNumberFormat="1" applyFont="1" applyFill="1" applyBorder="1" applyAlignment="1">
      <alignment horizontal="center" vertical="center" wrapText="1"/>
    </xf>
    <xf numFmtId="0" fontId="23" fillId="6" borderId="10" xfId="2" applyFont="1" applyFill="1" applyBorder="1" applyAlignment="1">
      <alignment horizontal="center" vertical="center"/>
    </xf>
    <xf numFmtId="177" fontId="6" fillId="7" borderId="11" xfId="2" applyNumberFormat="1" applyFont="1" applyFill="1" applyBorder="1" applyAlignment="1">
      <alignment horizontal="center" vertical="center" wrapText="1"/>
    </xf>
    <xf numFmtId="0" fontId="23" fillId="0" borderId="10" xfId="2" applyFont="1" applyFill="1" applyBorder="1" applyAlignment="1">
      <alignment horizontal="center" vertical="center"/>
    </xf>
    <xf numFmtId="0" fontId="23" fillId="0" borderId="17" xfId="2" applyFont="1" applyFill="1" applyBorder="1" applyAlignment="1">
      <alignment horizontal="center" vertical="center"/>
    </xf>
    <xf numFmtId="0" fontId="23" fillId="0" borderId="17" xfId="2" applyFont="1" applyBorder="1" applyAlignment="1">
      <alignment horizontal="center" vertical="center"/>
    </xf>
    <xf numFmtId="0" fontId="6" fillId="2" borderId="11" xfId="2" applyFill="1" applyBorder="1" applyAlignment="1">
      <alignment horizontal="center" vertical="center" wrapText="1"/>
    </xf>
    <xf numFmtId="0" fontId="23" fillId="6" borderId="19" xfId="2" applyFont="1" applyFill="1" applyBorder="1" applyAlignment="1">
      <alignment horizontal="center" vertical="center"/>
    </xf>
    <xf numFmtId="177" fontId="6" fillId="6" borderId="0" xfId="2" applyNumberFormat="1" applyFill="1" applyBorder="1" applyAlignment="1">
      <alignment horizontal="center" vertical="center" wrapText="1"/>
    </xf>
    <xf numFmtId="177" fontId="17" fillId="6" borderId="20" xfId="2" applyNumberFormat="1" applyFont="1" applyFill="1" applyBorder="1" applyAlignment="1">
      <alignment horizontal="center" vertical="center" wrapText="1"/>
    </xf>
    <xf numFmtId="0" fontId="23" fillId="6" borderId="13" xfId="2" applyFont="1" applyFill="1" applyBorder="1" applyAlignment="1">
      <alignment horizontal="center" vertical="center"/>
    </xf>
    <xf numFmtId="0" fontId="6" fillId="6" borderId="0" xfId="2" applyFill="1" applyBorder="1" applyAlignment="1">
      <alignment horizontal="center" vertical="center" wrapText="1"/>
    </xf>
    <xf numFmtId="177" fontId="6" fillId="6" borderId="0" xfId="2" applyNumberFormat="1" applyFont="1" applyFill="1" applyBorder="1" applyAlignment="1">
      <alignment horizontal="center" vertical="center" wrapText="1"/>
    </xf>
    <xf numFmtId="0" fontId="6" fillId="6" borderId="19" xfId="2" applyFill="1" applyBorder="1">
      <alignment vertical="center"/>
    </xf>
    <xf numFmtId="0" fontId="6" fillId="6" borderId="0" xfId="2" applyFill="1" applyBorder="1">
      <alignment vertical="center"/>
    </xf>
    <xf numFmtId="0" fontId="6" fillId="6" borderId="20" xfId="2" applyFill="1" applyBorder="1">
      <alignment vertical="center"/>
    </xf>
    <xf numFmtId="0" fontId="6" fillId="6" borderId="13" xfId="2" applyFill="1" applyBorder="1">
      <alignment vertical="center"/>
    </xf>
    <xf numFmtId="0" fontId="6" fillId="6" borderId="21" xfId="2" applyFill="1" applyBorder="1">
      <alignment vertical="center"/>
    </xf>
    <xf numFmtId="0" fontId="14" fillId="6" borderId="22" xfId="2" applyFont="1" applyFill="1" applyBorder="1">
      <alignment vertical="center"/>
    </xf>
    <xf numFmtId="0" fontId="6" fillId="6" borderId="7" xfId="2" applyFill="1" applyBorder="1">
      <alignment vertical="center"/>
    </xf>
    <xf numFmtId="0" fontId="6" fillId="0" borderId="0" xfId="2" applyBorder="1">
      <alignment vertical="center"/>
    </xf>
    <xf numFmtId="0" fontId="6" fillId="0" borderId="21" xfId="2" applyBorder="1">
      <alignment vertical="center"/>
    </xf>
    <xf numFmtId="0" fontId="6" fillId="6" borderId="23" xfId="2" applyFill="1" applyBorder="1">
      <alignment vertical="center"/>
    </xf>
    <xf numFmtId="0" fontId="6" fillId="6" borderId="24" xfId="2" applyFill="1" applyBorder="1">
      <alignment vertical="center"/>
    </xf>
    <xf numFmtId="0" fontId="6" fillId="6" borderId="25" xfId="2" applyFill="1"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6" fillId="0" borderId="29" xfId="2" applyBorder="1">
      <alignment vertical="center"/>
    </xf>
    <xf numFmtId="0" fontId="34" fillId="0" borderId="0" xfId="2" applyFont="1">
      <alignment vertical="center"/>
    </xf>
    <xf numFmtId="0" fontId="18" fillId="3" borderId="30"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8" fillId="0" borderId="36" xfId="1" applyFill="1" applyBorder="1" applyAlignment="1" applyProtection="1">
      <alignment vertical="center"/>
    </xf>
    <xf numFmtId="0" fontId="10" fillId="2" borderId="38" xfId="2" applyFont="1" applyFill="1" applyBorder="1" applyAlignment="1">
      <alignment horizontal="center" vertical="center"/>
    </xf>
    <xf numFmtId="14" fontId="10" fillId="2" borderId="39" xfId="2" applyNumberFormat="1" applyFont="1" applyFill="1" applyBorder="1" applyAlignment="1">
      <alignment horizontal="center" vertical="center"/>
    </xf>
    <xf numFmtId="0" fontId="6" fillId="0" borderId="0" xfId="2" applyFill="1" applyBorder="1" applyAlignment="1">
      <alignment horizontal="center" vertical="center"/>
    </xf>
    <xf numFmtId="177" fontId="6" fillId="8" borderId="11" xfId="2" applyNumberFormat="1" applyFont="1" applyFill="1" applyBorder="1" applyAlignment="1">
      <alignment horizontal="center" vertical="center" shrinkToFit="1"/>
    </xf>
    <xf numFmtId="0" fontId="6" fillId="6" borderId="0" xfId="2" applyFill="1" applyAlignment="1">
      <alignment vertical="center" wrapText="1"/>
    </xf>
    <xf numFmtId="0" fontId="15" fillId="6" borderId="41" xfId="2" applyFont="1" applyFill="1" applyBorder="1" applyAlignment="1">
      <alignment vertical="center" wrapText="1"/>
    </xf>
    <xf numFmtId="0" fontId="6" fillId="6" borderId="42" xfId="2" applyFill="1" applyBorder="1" applyAlignment="1">
      <alignment vertical="center" wrapText="1"/>
    </xf>
    <xf numFmtId="0" fontId="6" fillId="6" borderId="43" xfId="2" applyFill="1" applyBorder="1" applyAlignment="1">
      <alignment vertical="center" wrapText="1"/>
    </xf>
    <xf numFmtId="0" fontId="20" fillId="0" borderId="0" xfId="0" applyFont="1" applyAlignment="1">
      <alignment horizontal="left" vertical="top" wrapText="1"/>
    </xf>
    <xf numFmtId="177" fontId="2" fillId="5" borderId="44" xfId="2"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6" xfId="1" applyFill="1" applyBorder="1" applyAlignment="1" applyProtection="1">
      <alignment vertical="center" wrapText="1"/>
    </xf>
    <xf numFmtId="0" fontId="10" fillId="6" borderId="0" xfId="2" applyFont="1" applyFill="1">
      <alignment vertical="center"/>
    </xf>
    <xf numFmtId="14" fontId="27" fillId="3" borderId="3"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6" fillId="10" borderId="51" xfId="17" applyFont="1" applyFill="1" applyBorder="1" applyAlignment="1">
      <alignment horizontal="left" vertical="center"/>
    </xf>
    <xf numFmtId="0" fontId="36" fillId="10" borderId="52" xfId="17" applyFont="1" applyFill="1" applyBorder="1" applyAlignment="1">
      <alignment horizontal="center" vertical="center"/>
    </xf>
    <xf numFmtId="0" fontId="36" fillId="10" borderId="52" xfId="2" applyFont="1" applyFill="1" applyBorder="1" applyAlignment="1">
      <alignment horizontal="center" vertical="center"/>
    </xf>
    <xf numFmtId="0" fontId="37" fillId="10" borderId="52" xfId="2" applyFont="1" applyFill="1" applyBorder="1" applyAlignment="1">
      <alignment horizontal="center" vertical="center"/>
    </xf>
    <xf numFmtId="0" fontId="37" fillId="10" borderId="53" xfId="2" applyFont="1" applyFill="1" applyBorder="1" applyAlignment="1">
      <alignment horizontal="center" vertical="center"/>
    </xf>
    <xf numFmtId="0" fontId="38" fillId="0" borderId="0" xfId="2" applyFont="1">
      <alignment vertical="center"/>
    </xf>
    <xf numFmtId="0" fontId="39" fillId="0" borderId="0" xfId="17" applyFont="1" applyFill="1">
      <alignment vertical="center"/>
    </xf>
    <xf numFmtId="0" fontId="40" fillId="0" borderId="0" xfId="17" applyFont="1" applyFill="1" applyAlignment="1">
      <alignment vertical="top" wrapText="1"/>
    </xf>
    <xf numFmtId="0" fontId="41" fillId="0" borderId="0" xfId="2" applyFont="1" applyAlignment="1">
      <alignment horizontal="center" vertical="center"/>
    </xf>
    <xf numFmtId="0" fontId="1" fillId="0" borderId="0" xfId="17" applyFont="1" applyFill="1" applyAlignment="1">
      <alignment horizontal="center" vertical="center"/>
    </xf>
    <xf numFmtId="0" fontId="42" fillId="0" borderId="0" xfId="2" applyFont="1" applyAlignment="1">
      <alignment vertical="center" wrapText="1"/>
    </xf>
    <xf numFmtId="0" fontId="1" fillId="0" borderId="0" xfId="17">
      <alignment vertical="center"/>
    </xf>
    <xf numFmtId="0" fontId="43" fillId="0" borderId="0" xfId="17" applyFont="1">
      <alignment vertical="center"/>
    </xf>
    <xf numFmtId="0" fontId="37" fillId="10" borderId="54" xfId="2" applyFont="1" applyFill="1" applyBorder="1" applyAlignment="1">
      <alignment horizontal="center" vertical="center"/>
    </xf>
    <xf numFmtId="0" fontId="37" fillId="10" borderId="0" xfId="2" applyFont="1" applyFill="1" applyBorder="1" applyAlignment="1">
      <alignment horizontal="center" vertical="center"/>
    </xf>
    <xf numFmtId="0" fontId="37" fillId="10" borderId="55" xfId="2" applyFont="1" applyFill="1" applyBorder="1" applyAlignment="1">
      <alignment horizontal="center" vertical="center"/>
    </xf>
    <xf numFmtId="0" fontId="44" fillId="0" borderId="0" xfId="2" applyFont="1" applyAlignment="1">
      <alignment vertical="center" wrapText="1"/>
    </xf>
    <xf numFmtId="0" fontId="45" fillId="0" borderId="0" xfId="17" applyFont="1" applyFill="1">
      <alignment vertical="center"/>
    </xf>
    <xf numFmtId="0" fontId="46" fillId="0" borderId="0" xfId="2" applyFont="1">
      <alignment vertical="center"/>
    </xf>
    <xf numFmtId="0" fontId="14" fillId="0" borderId="0" xfId="17" applyFont="1" applyFill="1" applyAlignment="1">
      <alignment horizontal="center" vertical="center"/>
    </xf>
    <xf numFmtId="0" fontId="47" fillId="0" borderId="0" xfId="2" applyFont="1" applyAlignment="1">
      <alignment horizontal="center" vertical="center"/>
    </xf>
    <xf numFmtId="14" fontId="1" fillId="0" borderId="54" xfId="17" applyNumberFormat="1" applyFont="1" applyFill="1" applyBorder="1" applyAlignment="1">
      <alignment horizontal="center" vertical="center"/>
    </xf>
    <xf numFmtId="14" fontId="1" fillId="0" borderId="0" xfId="17" applyNumberFormat="1" applyFill="1" applyBorder="1" applyAlignment="1">
      <alignment horizontal="center" vertical="center"/>
    </xf>
    <xf numFmtId="0" fontId="1" fillId="0" borderId="0" xfId="17" applyFill="1" applyBorder="1" applyAlignment="1">
      <alignment vertical="center"/>
    </xf>
    <xf numFmtId="0" fontId="1" fillId="11" borderId="0" xfId="17" applyFill="1" applyBorder="1">
      <alignment vertical="center"/>
    </xf>
    <xf numFmtId="0" fontId="1" fillId="11" borderId="55" xfId="17" applyFill="1" applyBorder="1">
      <alignment vertical="center"/>
    </xf>
    <xf numFmtId="0" fontId="40" fillId="0" borderId="0" xfId="17" applyFont="1" applyAlignment="1">
      <alignment horizontal="center" vertical="center"/>
    </xf>
    <xf numFmtId="0" fontId="45" fillId="0" borderId="0" xfId="17" applyFont="1" applyFill="1" applyAlignment="1">
      <alignment vertical="top" wrapText="1"/>
    </xf>
    <xf numFmtId="0" fontId="48" fillId="0" borderId="0" xfId="2" applyFont="1" applyAlignment="1">
      <alignment vertical="center" wrapText="1"/>
    </xf>
    <xf numFmtId="0" fontId="8" fillId="0" borderId="54" xfId="1" applyFill="1" applyBorder="1" applyAlignment="1" applyProtection="1">
      <alignment vertical="center"/>
    </xf>
    <xf numFmtId="0" fontId="1" fillId="0" borderId="0" xfId="17" applyFill="1" applyBorder="1" applyAlignment="1">
      <alignment horizontal="center" vertical="center"/>
    </xf>
    <xf numFmtId="0" fontId="1" fillId="11" borderId="0" xfId="17" applyFill="1" applyBorder="1" applyAlignment="1">
      <alignment vertical="center"/>
    </xf>
    <xf numFmtId="0" fontId="1" fillId="11" borderId="0" xfId="17" applyFill="1" applyBorder="1" applyAlignment="1">
      <alignment horizontal="center" vertical="center"/>
    </xf>
    <xf numFmtId="0" fontId="1" fillId="11" borderId="55" xfId="17" applyFill="1" applyBorder="1" applyAlignment="1">
      <alignment horizontal="center" vertical="center"/>
    </xf>
    <xf numFmtId="0" fontId="44" fillId="0" borderId="0" xfId="2" applyFont="1">
      <alignment vertical="center"/>
    </xf>
    <xf numFmtId="0" fontId="41" fillId="0" borderId="0" xfId="2" applyFont="1" applyFill="1" applyAlignment="1">
      <alignment horizontal="center" vertical="center"/>
    </xf>
    <xf numFmtId="0" fontId="1" fillId="0" borderId="54" xfId="17" applyFill="1" applyBorder="1">
      <alignment vertical="center"/>
    </xf>
    <xf numFmtId="0" fontId="1" fillId="0" borderId="0" xfId="17" applyFill="1" applyBorder="1">
      <alignment vertical="center"/>
    </xf>
    <xf numFmtId="0" fontId="8" fillId="11" borderId="0" xfId="1" applyFill="1" applyBorder="1" applyAlignment="1" applyProtection="1">
      <alignment vertical="center" wrapText="1"/>
    </xf>
    <xf numFmtId="0" fontId="6" fillId="11" borderId="0" xfId="2" applyFill="1" applyBorder="1" applyAlignment="1">
      <alignment vertical="center" wrapText="1"/>
    </xf>
    <xf numFmtId="0" fontId="6" fillId="11" borderId="55" xfId="2" applyFill="1" applyBorder="1" applyAlignment="1">
      <alignment vertical="center" wrapText="1"/>
    </xf>
    <xf numFmtId="0" fontId="40" fillId="0" borderId="0" xfId="17" applyFont="1" applyFill="1">
      <alignment vertical="center"/>
    </xf>
    <xf numFmtId="0" fontId="49" fillId="0" borderId="0" xfId="17" applyFont="1" applyFill="1" applyAlignment="1">
      <alignment horizontal="center" vertical="center" wrapText="1"/>
    </xf>
    <xf numFmtId="0" fontId="50" fillId="0" borderId="0" xfId="17" applyFont="1" applyFill="1">
      <alignment vertical="center"/>
    </xf>
    <xf numFmtId="0" fontId="1" fillId="0" borderId="0" xfId="17" applyAlignment="1">
      <alignment horizontal="left" vertical="center"/>
    </xf>
    <xf numFmtId="0" fontId="6" fillId="0" borderId="0" xfId="2" applyFill="1" applyAlignment="1">
      <alignment horizontal="center" vertical="center"/>
    </xf>
    <xf numFmtId="0" fontId="6" fillId="0" borderId="0" xfId="2" applyFont="1" applyFill="1" applyAlignment="1">
      <alignment horizontal="center" vertical="center"/>
    </xf>
    <xf numFmtId="0" fontId="1" fillId="0" borderId="0" xfId="17" applyFont="1" applyAlignment="1">
      <alignment horizontal="center" vertical="center"/>
    </xf>
    <xf numFmtId="0" fontId="48" fillId="0" borderId="0" xfId="17" applyFont="1" applyAlignment="1">
      <alignment vertical="center" wrapText="1"/>
    </xf>
    <xf numFmtId="0" fontId="50" fillId="0" borderId="0" xfId="17" applyFont="1" applyFill="1" applyAlignment="1">
      <alignment horizontal="left" vertical="center"/>
    </xf>
    <xf numFmtId="0" fontId="50" fillId="0" borderId="0" xfId="17" applyFont="1" applyAlignment="1">
      <alignment horizontal="left" vertical="center"/>
    </xf>
    <xf numFmtId="0" fontId="9" fillId="0" borderId="0" xfId="17" applyFont="1" applyFill="1" applyAlignment="1">
      <alignment horizontal="left" vertical="center"/>
    </xf>
    <xf numFmtId="0" fontId="40" fillId="0" borderId="0" xfId="17" applyFont="1" applyAlignment="1">
      <alignment vertical="top" wrapText="1"/>
    </xf>
    <xf numFmtId="0" fontId="51" fillId="0" borderId="0" xfId="17" applyFont="1" applyFill="1" applyAlignment="1">
      <alignment horizontal="left" vertical="center"/>
    </xf>
    <xf numFmtId="0" fontId="52" fillId="0" borderId="57" xfId="17" applyFont="1" applyFill="1" applyBorder="1">
      <alignment vertical="center"/>
    </xf>
    <xf numFmtId="0" fontId="52" fillId="0" borderId="57" xfId="17" applyFont="1" applyFill="1" applyBorder="1" applyAlignment="1">
      <alignment horizontal="right" vertical="center"/>
    </xf>
    <xf numFmtId="0" fontId="40" fillId="0" borderId="59" xfId="17" applyFont="1" applyFill="1" applyBorder="1" applyAlignment="1">
      <alignment horizontal="center" vertical="center"/>
    </xf>
    <xf numFmtId="0" fontId="40" fillId="0" borderId="60" xfId="17" applyFont="1" applyFill="1" applyBorder="1" applyAlignment="1">
      <alignment horizontal="center" vertical="center" wrapText="1"/>
    </xf>
    <xf numFmtId="0" fontId="53" fillId="0" borderId="0" xfId="17" applyFont="1" applyFill="1" applyAlignment="1">
      <alignment horizontal="center" vertical="center"/>
    </xf>
    <xf numFmtId="0" fontId="8" fillId="0" borderId="0" xfId="1" applyFill="1" applyAlignment="1" applyProtection="1">
      <alignment horizontal="center" vertical="center"/>
    </xf>
    <xf numFmtId="0" fontId="1" fillId="0" borderId="0" xfId="17" applyFill="1">
      <alignment vertical="center"/>
    </xf>
    <xf numFmtId="0" fontId="54" fillId="0" borderId="0" xfId="17" applyFont="1" applyFill="1" applyAlignment="1">
      <alignment horizontal="center" vertical="center"/>
    </xf>
    <xf numFmtId="0" fontId="55" fillId="0" borderId="0" xfId="17" applyFont="1" applyFill="1" applyAlignment="1">
      <alignment horizontal="center" vertical="center" wrapText="1"/>
    </xf>
    <xf numFmtId="0" fontId="50" fillId="0" borderId="0" xfId="17" applyFont="1" applyFill="1" applyAlignment="1">
      <alignment horizontal="right" vertical="center"/>
    </xf>
    <xf numFmtId="0" fontId="56" fillId="0" borderId="0" xfId="17" applyFont="1" applyFill="1" applyAlignment="1">
      <alignment horizontal="center" vertical="center"/>
    </xf>
    <xf numFmtId="0" fontId="1" fillId="0" borderId="0" xfId="17" applyFill="1" applyBorder="1" applyAlignment="1">
      <alignment vertical="center" shrinkToFit="1"/>
    </xf>
    <xf numFmtId="0" fontId="12" fillId="0" borderId="61" xfId="17" applyFont="1" applyFill="1" applyBorder="1" applyAlignment="1">
      <alignment horizontal="center" vertical="center" shrinkToFit="1"/>
    </xf>
    <xf numFmtId="0" fontId="40" fillId="0" borderId="0" xfId="17" applyFont="1" applyFill="1" applyAlignment="1">
      <alignment horizontal="center" vertical="center"/>
    </xf>
    <xf numFmtId="0" fontId="0" fillId="12" borderId="0" xfId="0" applyFill="1" applyAlignment="1">
      <alignment vertical="center" wrapText="1"/>
    </xf>
    <xf numFmtId="0" fontId="1" fillId="12" borderId="0" xfId="17" applyFill="1">
      <alignment vertical="center"/>
    </xf>
    <xf numFmtId="0" fontId="52" fillId="0" borderId="62" xfId="17" applyFont="1" applyFill="1" applyBorder="1" applyAlignment="1">
      <alignment vertical="center" shrinkToFit="1"/>
    </xf>
    <xf numFmtId="0" fontId="52" fillId="13" borderId="63" xfId="17" applyFont="1" applyFill="1" applyBorder="1" applyAlignment="1">
      <alignment horizontal="center" vertical="center"/>
    </xf>
    <xf numFmtId="0" fontId="52" fillId="0" borderId="62" xfId="17" applyFont="1" applyFill="1" applyBorder="1" applyAlignment="1">
      <alignment horizontal="center" vertical="center"/>
    </xf>
    <xf numFmtId="180" fontId="52" fillId="13" borderId="64" xfId="17" applyNumberFormat="1" applyFont="1" applyFill="1" applyBorder="1" applyAlignment="1">
      <alignment horizontal="center" vertical="center"/>
    </xf>
    <xf numFmtId="0" fontId="7" fillId="6" borderId="0" xfId="17" applyFont="1" applyFill="1" applyBorder="1" applyAlignment="1">
      <alignment horizontal="center" vertical="center" wrapText="1"/>
    </xf>
    <xf numFmtId="0" fontId="59" fillId="3" borderId="65" xfId="17" applyFont="1" applyFill="1" applyBorder="1" applyAlignment="1">
      <alignment horizontal="center" vertical="center" wrapText="1"/>
    </xf>
    <xf numFmtId="0" fontId="7" fillId="3" borderId="66" xfId="17" applyFont="1" applyFill="1" applyBorder="1" applyAlignment="1">
      <alignment horizontal="center" vertical="center" wrapText="1"/>
    </xf>
    <xf numFmtId="0" fontId="14" fillId="3" borderId="66" xfId="17" applyFont="1" applyFill="1" applyBorder="1" applyAlignment="1">
      <alignment horizontal="center" vertical="center" wrapText="1"/>
    </xf>
    <xf numFmtId="0" fontId="61" fillId="3" borderId="66" xfId="17" applyFont="1" applyFill="1" applyBorder="1" applyAlignment="1">
      <alignment horizontal="center" vertical="center" wrapText="1"/>
    </xf>
    <xf numFmtId="0" fontId="7" fillId="3" borderId="67" xfId="17"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0" xfId="17" applyFont="1" applyFill="1" applyBorder="1" applyAlignment="1">
      <alignment horizontal="center" vertical="center" wrapText="1"/>
    </xf>
    <xf numFmtId="176" fontId="62" fillId="3" borderId="47" xfId="17" applyNumberFormat="1" applyFont="1" applyFill="1" applyBorder="1" applyAlignment="1">
      <alignment horizontal="center" vertical="center" wrapText="1"/>
    </xf>
    <xf numFmtId="0" fontId="62" fillId="3" borderId="47" xfId="17" applyFont="1" applyFill="1" applyBorder="1" applyAlignment="1">
      <alignment horizontal="left" vertical="center" wrapText="1"/>
    </xf>
    <xf numFmtId="0" fontId="14" fillId="3" borderId="0" xfId="17" applyFont="1" applyFill="1" applyBorder="1" applyAlignment="1">
      <alignment horizontal="center" vertical="center" wrapText="1"/>
    </xf>
    <xf numFmtId="0" fontId="61" fillId="3" borderId="0"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2" fillId="14" borderId="68" xfId="17" applyNumberFormat="1" applyFont="1" applyFill="1" applyBorder="1" applyAlignment="1">
      <alignment horizontal="center" vertical="center" wrapText="1"/>
    </xf>
    <xf numFmtId="0" fontId="62" fillId="14" borderId="68" xfId="17" applyFont="1" applyFill="1" applyBorder="1" applyAlignment="1">
      <alignment horizontal="left" vertical="center" wrapText="1"/>
    </xf>
    <xf numFmtId="0" fontId="66" fillId="15" borderId="69" xfId="17" applyFont="1" applyFill="1" applyBorder="1" applyAlignment="1">
      <alignment horizontal="center" vertical="center" wrapText="1"/>
    </xf>
    <xf numFmtId="176" fontId="64" fillId="15" borderId="69" xfId="17" applyNumberFormat="1" applyFont="1" applyFill="1" applyBorder="1" applyAlignment="1">
      <alignment horizontal="center" vertical="center" wrapText="1"/>
    </xf>
    <xf numFmtId="181" fontId="66" fillId="11" borderId="69" xfId="0" applyNumberFormat="1" applyFont="1" applyFill="1" applyBorder="1" applyAlignment="1">
      <alignment horizontal="center" vertical="center"/>
    </xf>
    <xf numFmtId="0" fontId="66" fillId="15" borderId="70" xfId="17" applyFont="1" applyFill="1" applyBorder="1" applyAlignment="1">
      <alignment horizontal="center" vertical="center" wrapText="1"/>
    </xf>
    <xf numFmtId="182" fontId="68" fillId="15" borderId="71" xfId="17" applyNumberFormat="1" applyFont="1" applyFill="1" applyBorder="1" applyAlignment="1">
      <alignment horizontal="center" vertical="center" wrapText="1"/>
    </xf>
    <xf numFmtId="0" fontId="7"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4" fillId="3" borderId="42" xfId="17" applyFont="1" applyFill="1" applyBorder="1" applyAlignment="1">
      <alignment horizontal="center" vertical="center" wrapText="1"/>
    </xf>
    <xf numFmtId="0" fontId="61" fillId="3" borderId="42" xfId="17" applyFont="1" applyFill="1" applyBorder="1" applyAlignment="1">
      <alignment horizontal="center" vertical="center" wrapText="1"/>
    </xf>
    <xf numFmtId="0" fontId="7" fillId="3" borderId="43" xfId="17" applyFont="1" applyFill="1" applyBorder="1" applyAlignment="1">
      <alignment horizontal="center" vertical="center" wrapText="1"/>
    </xf>
    <xf numFmtId="0" fontId="1" fillId="6" borderId="0" xfId="2" applyFont="1" applyFill="1" applyBorder="1" applyAlignment="1">
      <alignment vertical="center"/>
    </xf>
    <xf numFmtId="0" fontId="1" fillId="6" borderId="0" xfId="2" applyFont="1" applyFill="1" applyBorder="1" applyAlignment="1">
      <alignment horizontal="center" vertical="center"/>
    </xf>
    <xf numFmtId="0" fontId="48" fillId="6" borderId="0" xfId="0" applyFont="1" applyFill="1" applyBorder="1" applyAlignment="1">
      <alignment horizontal="center" vertical="center" wrapText="1"/>
    </xf>
    <xf numFmtId="180" fontId="52" fillId="6" borderId="0" xfId="17" applyNumberFormat="1" applyFont="1" applyFill="1" applyBorder="1" applyAlignment="1">
      <alignment horizontal="center" vertical="center"/>
    </xf>
    <xf numFmtId="0" fontId="1" fillId="6" borderId="0" xfId="17" applyFill="1" applyBorder="1">
      <alignment vertical="center"/>
    </xf>
    <xf numFmtId="0" fontId="1" fillId="6" borderId="0" xfId="17" applyFont="1" applyFill="1" applyBorder="1" applyAlignment="1">
      <alignment horizontal="center" vertical="center"/>
    </xf>
    <xf numFmtId="0" fontId="48" fillId="6" borderId="0" xfId="17" applyFont="1" applyFill="1" applyBorder="1">
      <alignment vertical="center"/>
    </xf>
    <xf numFmtId="0" fontId="52" fillId="0" borderId="0" xfId="16" applyFont="1" applyFill="1" applyBorder="1">
      <alignment vertical="center"/>
    </xf>
    <xf numFmtId="0" fontId="10" fillId="0" borderId="0" xfId="16" applyFont="1" applyFill="1" applyBorder="1">
      <alignment vertical="center"/>
    </xf>
    <xf numFmtId="0" fontId="1" fillId="0" borderId="0" xfId="17" applyAlignment="1">
      <alignment horizontal="center" vertical="center"/>
    </xf>
    <xf numFmtId="0" fontId="6" fillId="0" borderId="0" xfId="2" applyAlignment="1">
      <alignment vertical="top" wrapText="1"/>
    </xf>
    <xf numFmtId="0" fontId="6" fillId="0" borderId="18" xfId="2" applyBorder="1" applyAlignment="1">
      <alignment vertical="top" wrapText="1"/>
    </xf>
    <xf numFmtId="0" fontId="6" fillId="16" borderId="18" xfId="2" applyFill="1" applyBorder="1" applyAlignment="1">
      <alignment vertical="top" wrapText="1"/>
    </xf>
    <xf numFmtId="0" fontId="23" fillId="0" borderId="0" xfId="2" applyFont="1" applyAlignment="1">
      <alignment vertical="top" wrapText="1"/>
    </xf>
    <xf numFmtId="0" fontId="6" fillId="2" borderId="18" xfId="2" applyFill="1" applyBorder="1" applyAlignment="1">
      <alignment vertical="top" wrapText="1"/>
    </xf>
    <xf numFmtId="0" fontId="6" fillId="2" borderId="73" xfId="2" applyFill="1" applyBorder="1" applyAlignment="1">
      <alignment vertical="top" wrapText="1"/>
    </xf>
    <xf numFmtId="0" fontId="6" fillId="2" borderId="74" xfId="2" applyFill="1" applyBorder="1" applyAlignment="1">
      <alignment vertical="top" wrapText="1"/>
    </xf>
    <xf numFmtId="0" fontId="1" fillId="2" borderId="75" xfId="2" applyFont="1" applyFill="1" applyBorder="1" applyAlignment="1">
      <alignment vertical="top" wrapText="1"/>
    </xf>
    <xf numFmtId="0" fontId="1" fillId="2" borderId="73" xfId="2" applyFont="1" applyFill="1" applyBorder="1" applyAlignment="1">
      <alignment vertical="top" wrapText="1"/>
    </xf>
    <xf numFmtId="0" fontId="1" fillId="2" borderId="72" xfId="2" applyFont="1" applyFill="1" applyBorder="1" applyAlignment="1">
      <alignment vertical="top" wrapText="1"/>
    </xf>
    <xf numFmtId="0" fontId="6" fillId="3" borderId="18" xfId="2" applyFill="1" applyBorder="1">
      <alignment vertical="center"/>
    </xf>
    <xf numFmtId="0" fontId="1" fillId="3" borderId="76" xfId="2" applyFont="1" applyFill="1" applyBorder="1" applyAlignment="1">
      <alignment vertical="top" wrapText="1"/>
    </xf>
    <xf numFmtId="0" fontId="6" fillId="17" borderId="18" xfId="2" applyFill="1" applyBorder="1">
      <alignment vertical="center"/>
    </xf>
    <xf numFmtId="0" fontId="0" fillId="0" borderId="79" xfId="0" applyBorder="1">
      <alignment vertical="center"/>
    </xf>
    <xf numFmtId="0" fontId="15" fillId="0" borderId="79" xfId="0" applyFont="1" applyBorder="1">
      <alignment vertical="center"/>
    </xf>
    <xf numFmtId="0" fontId="0" fillId="0" borderId="80" xfId="0" applyBorder="1">
      <alignment vertical="center"/>
    </xf>
    <xf numFmtId="0" fontId="0" fillId="0" borderId="57" xfId="0" applyBorder="1">
      <alignment vertical="center"/>
    </xf>
    <xf numFmtId="0" fontId="1" fillId="22" borderId="1" xfId="17" applyFont="1" applyFill="1" applyBorder="1" applyAlignment="1">
      <alignment horizontal="center" vertical="center" wrapText="1"/>
    </xf>
    <xf numFmtId="14" fontId="1" fillId="22" borderId="77" xfId="17" applyNumberFormat="1" applyFont="1" applyFill="1" applyBorder="1" applyAlignment="1">
      <alignment horizontal="center" vertical="center"/>
    </xf>
    <xf numFmtId="177" fontId="12" fillId="22" borderId="11" xfId="2" applyNumberFormat="1" applyFont="1" applyFill="1" applyBorder="1" applyAlignment="1">
      <alignment horizontal="center" vertical="center" shrinkToFit="1"/>
    </xf>
    <xf numFmtId="177" fontId="23" fillId="22" borderId="14"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4"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0" borderId="0" xfId="2">
      <alignment vertical="center"/>
    </xf>
    <xf numFmtId="0" fontId="52" fillId="22" borderId="1" xfId="17" applyFont="1" applyFill="1" applyBorder="1" applyAlignment="1">
      <alignment horizontal="center" vertical="center" wrapText="1"/>
    </xf>
    <xf numFmtId="177" fontId="6" fillId="7" borderId="11" xfId="2" applyNumberFormat="1" applyFont="1" applyFill="1" applyBorder="1" applyAlignment="1">
      <alignment horizontal="center" vertical="center" shrinkToFit="1"/>
    </xf>
    <xf numFmtId="177" fontId="6" fillId="9" borderId="11" xfId="2" applyNumberFormat="1" applyFont="1" applyFill="1" applyBorder="1" applyAlignment="1">
      <alignment horizontal="center" vertical="center" shrinkToFit="1"/>
    </xf>
    <xf numFmtId="177" fontId="10" fillId="6" borderId="117" xfId="2" applyNumberFormat="1" applyFont="1" applyFill="1" applyBorder="1" applyAlignment="1">
      <alignment horizontal="center" vertical="center" wrapText="1"/>
    </xf>
    <xf numFmtId="177" fontId="6" fillId="0" borderId="117" xfId="2" applyNumberFormat="1" applyFont="1" applyFill="1" applyBorder="1" applyAlignment="1">
      <alignment horizontal="center" vertical="center" wrapText="1"/>
    </xf>
    <xf numFmtId="177" fontId="6" fillId="8" borderId="117" xfId="2" applyNumberFormat="1" applyFont="1" applyFill="1" applyBorder="1" applyAlignment="1">
      <alignment horizontal="center" vertical="center" wrapText="1"/>
    </xf>
    <xf numFmtId="0" fontId="6" fillId="7" borderId="11" xfId="2" applyFill="1" applyBorder="1" applyAlignment="1">
      <alignment horizontal="center" vertical="center" wrapText="1"/>
    </xf>
    <xf numFmtId="177" fontId="6" fillId="0" borderId="117" xfId="2" applyNumberFormat="1" applyFill="1" applyBorder="1" applyAlignment="1">
      <alignment horizontal="center" vertical="center" wrapText="1"/>
    </xf>
    <xf numFmtId="0" fontId="6" fillId="0" borderId="118" xfId="2" applyBorder="1" applyAlignment="1">
      <alignment horizontal="center" vertical="center" wrapText="1"/>
    </xf>
    <xf numFmtId="0" fontId="6" fillId="7" borderId="118" xfId="2" applyFill="1" applyBorder="1" applyAlignment="1">
      <alignment horizontal="center" vertical="center" wrapText="1"/>
    </xf>
    <xf numFmtId="177" fontId="6" fillId="0" borderId="119" xfId="2" applyNumberFormat="1" applyFill="1" applyBorder="1" applyAlignment="1">
      <alignment horizontal="center" vertical="center" wrapText="1"/>
    </xf>
    <xf numFmtId="177" fontId="6" fillId="2" borderId="11" xfId="2" applyNumberFormat="1" applyFont="1" applyFill="1" applyBorder="1" applyAlignment="1">
      <alignment horizontal="center" vertical="center" shrinkToFit="1"/>
    </xf>
    <xf numFmtId="177" fontId="34" fillId="0" borderId="11" xfId="2" applyNumberFormat="1" applyFont="1" applyFill="1" applyBorder="1" applyAlignment="1">
      <alignment horizontal="center" vertical="center" shrinkToFit="1"/>
    </xf>
    <xf numFmtId="177" fontId="2" fillId="0" borderId="11" xfId="2" applyNumberFormat="1" applyFont="1" applyFill="1" applyBorder="1" applyAlignment="1">
      <alignment horizontal="center" vertical="center" shrinkToFit="1"/>
    </xf>
    <xf numFmtId="177" fontId="6" fillId="25" borderId="11" xfId="2" applyNumberFormat="1" applyFont="1" applyFill="1" applyBorder="1" applyAlignment="1">
      <alignment horizontal="center" vertical="center" shrinkToFit="1"/>
    </xf>
    <xf numFmtId="177" fontId="6" fillId="6" borderId="117" xfId="2" applyNumberFormat="1" applyFont="1" applyFill="1" applyBorder="1" applyAlignment="1">
      <alignment horizontal="center" vertical="center" wrapText="1"/>
    </xf>
    <xf numFmtId="0" fontId="23" fillId="24" borderId="15" xfId="2" applyFont="1" applyFill="1" applyBorder="1" applyAlignment="1">
      <alignment horizontal="center" vertical="center"/>
    </xf>
    <xf numFmtId="0" fontId="1" fillId="6" borderId="0" xfId="2" applyFont="1" applyFill="1">
      <alignment vertical="center"/>
    </xf>
    <xf numFmtId="0" fontId="21" fillId="0" borderId="49" xfId="1" applyFont="1" applyFill="1" applyBorder="1" applyAlignment="1" applyProtection="1">
      <alignment vertical="top" wrapText="1"/>
    </xf>
    <xf numFmtId="0" fontId="73"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177" fontId="6" fillId="22" borderId="16" xfId="2" applyNumberFormat="1" applyFont="1" applyFill="1" applyBorder="1" applyAlignment="1">
      <alignment horizontal="center" vertical="center" shrinkToFit="1"/>
    </xf>
    <xf numFmtId="0" fontId="0" fillId="0" borderId="79" xfId="0" applyBorder="1" applyAlignment="1">
      <alignment vertical="top"/>
    </xf>
    <xf numFmtId="0" fontId="0" fillId="0" borderId="0" xfId="0" applyAlignment="1">
      <alignment vertical="top"/>
    </xf>
    <xf numFmtId="0" fontId="78" fillId="22" borderId="0" xfId="0" applyFont="1" applyFill="1">
      <alignment vertical="center"/>
    </xf>
    <xf numFmtId="0" fontId="77" fillId="22" borderId="0" xfId="0" applyFont="1" applyFill="1">
      <alignment vertical="center"/>
    </xf>
    <xf numFmtId="0" fontId="1" fillId="16" borderId="75" xfId="2" applyFont="1" applyFill="1" applyBorder="1" applyAlignment="1">
      <alignment vertical="top" wrapText="1"/>
    </xf>
    <xf numFmtId="0" fontId="81" fillId="0" borderId="0" xfId="0" applyFont="1" applyAlignment="1">
      <alignment horizontal="justify" vertical="center"/>
    </xf>
    <xf numFmtId="0" fontId="84" fillId="0" borderId="67" xfId="0" applyFont="1" applyBorder="1" applyAlignment="1">
      <alignment horizontal="justify" vertical="center" wrapText="1"/>
    </xf>
    <xf numFmtId="0" fontId="84" fillId="0" borderId="43" xfId="0" applyFont="1" applyBorder="1" applyAlignment="1">
      <alignment horizontal="justify" vertical="center" wrapText="1"/>
    </xf>
    <xf numFmtId="0" fontId="81" fillId="0" borderId="124" xfId="0" applyFont="1" applyBorder="1" applyAlignment="1">
      <alignment horizontal="center" vertical="center" wrapText="1"/>
    </xf>
    <xf numFmtId="0" fontId="81" fillId="0" borderId="43" xfId="0" applyFont="1" applyBorder="1" applyAlignment="1">
      <alignment horizontal="center" vertical="center" wrapText="1"/>
    </xf>
    <xf numFmtId="0" fontId="81" fillId="30" borderId="43" xfId="0" applyFont="1" applyFill="1" applyBorder="1" applyAlignment="1">
      <alignment horizontal="justify" vertical="center" wrapText="1"/>
    </xf>
    <xf numFmtId="0" fontId="81" fillId="0" borderId="43" xfId="0" applyFont="1" applyBorder="1" applyAlignment="1">
      <alignment horizontal="justify" vertical="center" wrapText="1"/>
    </xf>
    <xf numFmtId="0" fontId="7" fillId="31" borderId="66"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6" fillId="0" borderId="0" xfId="0" applyFont="1" applyAlignment="1">
      <alignment horizontal="left" vertical="center"/>
    </xf>
    <xf numFmtId="0" fontId="87" fillId="0" borderId="0" xfId="0" applyFont="1" applyAlignment="1">
      <alignment horizontal="center" vertical="center" wrapText="1"/>
    </xf>
    <xf numFmtId="0" fontId="87" fillId="0" borderId="0" xfId="0" applyFont="1" applyAlignment="1">
      <alignment horizontal="left" vertical="center" wrapText="1"/>
    </xf>
    <xf numFmtId="0" fontId="81" fillId="26" borderId="124" xfId="0" applyFont="1" applyFill="1" applyBorder="1" applyAlignment="1">
      <alignment horizontal="center" vertical="center" wrapText="1"/>
    </xf>
    <xf numFmtId="0" fontId="81" fillId="26" borderId="43" xfId="0" applyFont="1" applyFill="1" applyBorder="1" applyAlignment="1">
      <alignment horizontal="center" vertical="center" wrapText="1"/>
    </xf>
    <xf numFmtId="0" fontId="81" fillId="26" borderId="43" xfId="0" applyFont="1" applyFill="1" applyBorder="1" applyAlignment="1">
      <alignment horizontal="justify" vertical="center" wrapText="1"/>
    </xf>
    <xf numFmtId="0" fontId="94" fillId="6" borderId="0" xfId="2" applyFont="1" applyFill="1" applyBorder="1" applyAlignment="1">
      <alignment horizontal="center" vertical="center"/>
    </xf>
    <xf numFmtId="0" fontId="80" fillId="6" borderId="0" xfId="2" applyFont="1" applyFill="1" applyBorder="1" applyAlignment="1">
      <alignment horizontal="left" vertical="center"/>
    </xf>
    <xf numFmtId="0" fontId="76" fillId="22" borderId="0" xfId="0" applyFont="1" applyFill="1" applyAlignment="1">
      <alignment horizontal="center" vertical="center"/>
    </xf>
    <xf numFmtId="0" fontId="81" fillId="22" borderId="124" xfId="0" applyFont="1" applyFill="1" applyBorder="1" applyAlignment="1">
      <alignment horizontal="center" vertical="center" wrapText="1"/>
    </xf>
    <xf numFmtId="0" fontId="81" fillId="22" borderId="43" xfId="0" applyFont="1" applyFill="1" applyBorder="1" applyAlignment="1">
      <alignment horizontal="center" vertical="center" wrapText="1"/>
    </xf>
    <xf numFmtId="0" fontId="81" fillId="22" borderId="43" xfId="0" applyFont="1" applyFill="1" applyBorder="1" applyAlignment="1">
      <alignment horizontal="justify" vertical="center" wrapText="1"/>
    </xf>
    <xf numFmtId="0" fontId="96" fillId="0" borderId="0" xfId="17" applyFont="1" applyFill="1" applyAlignment="1">
      <alignment horizontal="left" vertical="center"/>
    </xf>
    <xf numFmtId="0" fontId="73" fillId="26" borderId="0" xfId="0" applyFont="1" applyFill="1" applyAlignment="1">
      <alignment vertical="top" wrapText="1"/>
    </xf>
    <xf numFmtId="0" fontId="8" fillId="0" borderId="147" xfId="1" applyFill="1" applyBorder="1" applyAlignment="1" applyProtection="1">
      <alignment vertical="center" wrapText="1"/>
    </xf>
    <xf numFmtId="0" fontId="100" fillId="0" borderId="67" xfId="0" applyFont="1" applyBorder="1" applyAlignment="1">
      <alignment horizontal="justify" vertical="center" wrapText="1"/>
    </xf>
    <xf numFmtId="0" fontId="100" fillId="0" borderId="43" xfId="0" applyFont="1" applyBorder="1" applyAlignment="1">
      <alignment horizontal="justify" vertical="center" wrapText="1"/>
    </xf>
    <xf numFmtId="0" fontId="100" fillId="30" borderId="43" xfId="0" applyFont="1" applyFill="1" applyBorder="1" applyAlignment="1">
      <alignment horizontal="justify" vertical="center" wrapText="1"/>
    </xf>
    <xf numFmtId="0" fontId="80" fillId="32" borderId="0" xfId="17" applyFont="1" applyFill="1">
      <alignment vertical="center"/>
    </xf>
    <xf numFmtId="0" fontId="105" fillId="0" borderId="0" xfId="17" applyFont="1">
      <alignment vertical="center"/>
    </xf>
    <xf numFmtId="0" fontId="104" fillId="0" borderId="0" xfId="2" applyFont="1">
      <alignment vertical="center"/>
    </xf>
    <xf numFmtId="0" fontId="106" fillId="23" borderId="151" xfId="0" applyFont="1" applyFill="1" applyBorder="1" applyAlignment="1">
      <alignment horizontal="center" vertical="center" wrapText="1"/>
    </xf>
    <xf numFmtId="0" fontId="106" fillId="0" borderId="151" xfId="0" applyFont="1" applyBorder="1" applyAlignment="1">
      <alignment horizontal="center" vertical="center" wrapText="1"/>
    </xf>
    <xf numFmtId="0" fontId="0" fillId="27" borderId="0" xfId="0" applyFill="1">
      <alignment vertical="center"/>
    </xf>
    <xf numFmtId="0" fontId="81" fillId="22" borderId="0" xfId="0" applyFont="1" applyFill="1" applyAlignment="1">
      <alignment horizontal="justify" vertical="center"/>
    </xf>
    <xf numFmtId="0" fontId="21" fillId="0" borderId="0" xfId="0" applyFont="1" applyAlignment="1">
      <alignment horizontal="left" vertical="top" wrapText="1"/>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50" xfId="2" applyFont="1" applyFill="1" applyBorder="1" applyAlignment="1">
      <alignment horizontal="center" vertical="center" wrapText="1"/>
    </xf>
    <xf numFmtId="0" fontId="1" fillId="0" borderId="14" xfId="0" applyFont="1" applyBorder="1" applyAlignment="1">
      <alignment horizontal="center" vertical="center" wrapText="1"/>
    </xf>
    <xf numFmtId="177" fontId="6" fillId="7" borderId="14" xfId="2" applyNumberFormat="1" applyFont="1" applyFill="1" applyBorder="1" applyAlignment="1">
      <alignment horizontal="center" vertical="center" shrinkToFit="1"/>
    </xf>
    <xf numFmtId="177" fontId="6" fillId="6" borderId="14" xfId="2" applyNumberFormat="1" applyFont="1" applyFill="1" applyBorder="1" applyAlignment="1">
      <alignment horizontal="center" vertical="center" shrinkToFit="1"/>
    </xf>
    <xf numFmtId="0" fontId="0" fillId="0" borderId="14" xfId="0" applyBorder="1" applyAlignment="1">
      <alignment horizontal="center" vertical="center" wrapText="1"/>
    </xf>
    <xf numFmtId="0" fontId="32" fillId="0" borderId="14" xfId="0" applyFont="1" applyBorder="1" applyAlignment="1">
      <alignment horizontal="center" vertical="center" wrapText="1"/>
    </xf>
    <xf numFmtId="0" fontId="21" fillId="0" borderId="153" xfId="1" applyFont="1" applyFill="1" applyBorder="1" applyAlignment="1" applyProtection="1">
      <alignment vertical="top" wrapText="1"/>
    </xf>
    <xf numFmtId="0" fontId="6" fillId="0" borderId="72" xfId="2" applyBorder="1" applyAlignment="1">
      <alignment vertical="top" wrapText="1"/>
    </xf>
    <xf numFmtId="0" fontId="6" fillId="0" borderId="0" xfId="2">
      <alignment vertical="center"/>
    </xf>
    <xf numFmtId="0" fontId="97" fillId="26" borderId="0" xfId="0" applyFont="1" applyFill="1" applyAlignment="1">
      <alignment vertical="top" wrapText="1"/>
    </xf>
    <xf numFmtId="0" fontId="74" fillId="27" borderId="0" xfId="0" applyFont="1" applyFill="1" applyAlignment="1">
      <alignment vertical="top" wrapText="1"/>
    </xf>
    <xf numFmtId="0" fontId="98" fillId="27" borderId="0" xfId="0" applyFont="1" applyFill="1" applyAlignment="1">
      <alignment vertical="top" wrapText="1"/>
    </xf>
    <xf numFmtId="0" fontId="75" fillId="27" borderId="0" xfId="0" applyFont="1" applyFill="1" applyAlignment="1">
      <alignment vertical="top" wrapText="1"/>
    </xf>
    <xf numFmtId="0" fontId="99" fillId="27" borderId="0" xfId="0" applyFont="1" applyFill="1" applyAlignment="1">
      <alignment horizontal="center" vertical="center" wrapText="1"/>
    </xf>
    <xf numFmtId="0" fontId="99" fillId="27" borderId="0" xfId="0" applyFont="1" applyFill="1" applyAlignment="1">
      <alignment horizontal="center" vertical="top" wrapText="1"/>
    </xf>
    <xf numFmtId="0" fontId="101" fillId="27" borderId="0" xfId="0" applyFont="1" applyFill="1" applyAlignment="1">
      <alignment horizontal="center" vertical="top" wrapText="1"/>
    </xf>
    <xf numFmtId="0" fontId="99" fillId="27" borderId="0" xfId="0" applyFont="1" applyFill="1" applyAlignment="1">
      <alignment vertical="top" wrapText="1"/>
    </xf>
    <xf numFmtId="0" fontId="97"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4" xfId="2" applyNumberFormat="1" applyFont="1" applyFill="1" applyBorder="1" applyAlignment="1">
      <alignment horizontal="center" vertical="center" shrinkToFit="1"/>
    </xf>
    <xf numFmtId="14" fontId="30" fillId="24" borderId="5" xfId="2" applyNumberFormat="1" applyFont="1" applyFill="1" applyBorder="1" applyAlignment="1">
      <alignment horizontal="center" vertical="center" shrinkToFit="1"/>
    </xf>
    <xf numFmtId="0" fontId="28" fillId="24" borderId="45" xfId="0" applyFont="1" applyFill="1" applyBorder="1" applyAlignment="1">
      <alignment horizontal="center" vertical="center" wrapText="1"/>
    </xf>
    <xf numFmtId="0" fontId="114" fillId="24" borderId="37" xfId="2" applyFont="1" applyFill="1" applyBorder="1" applyAlignment="1">
      <alignment horizontal="center" vertical="center" wrapText="1"/>
    </xf>
    <xf numFmtId="0" fontId="119" fillId="3" borderId="31" xfId="2" applyFont="1" applyFill="1" applyBorder="1" applyAlignment="1">
      <alignment horizontal="center" vertical="center"/>
    </xf>
    <xf numFmtId="14" fontId="119" fillId="3" borderId="32" xfId="2" applyNumberFormat="1" applyFont="1" applyFill="1" applyBorder="1" applyAlignment="1">
      <alignment horizontal="center" vertical="center"/>
    </xf>
    <xf numFmtId="0" fontId="119" fillId="3" borderId="48" xfId="2" applyFont="1" applyFill="1" applyBorder="1" applyAlignment="1">
      <alignment horizontal="center" vertical="center"/>
    </xf>
    <xf numFmtId="14" fontId="119" fillId="3" borderId="47" xfId="2" applyNumberFormat="1" applyFont="1" applyFill="1" applyBorder="1" applyAlignment="1">
      <alignment horizontal="center" vertical="center"/>
    </xf>
    <xf numFmtId="0" fontId="119" fillId="3" borderId="13" xfId="2" applyFont="1" applyFill="1" applyBorder="1" applyAlignment="1">
      <alignment horizontal="center" vertical="center" wrapText="1"/>
    </xf>
    <xf numFmtId="14" fontId="119" fillId="3" borderId="3" xfId="2" applyNumberFormat="1" applyFont="1" applyFill="1" applyBorder="1" applyAlignment="1">
      <alignment horizontal="center" vertical="center"/>
    </xf>
    <xf numFmtId="0" fontId="119" fillId="3" borderId="46" xfId="2" applyFont="1" applyFill="1" applyBorder="1" applyAlignment="1">
      <alignment horizontal="center" vertical="center"/>
    </xf>
    <xf numFmtId="14" fontId="119" fillId="3" borderId="4" xfId="2" applyNumberFormat="1" applyFont="1" applyFill="1" applyBorder="1" applyAlignment="1">
      <alignment horizontal="center" vertical="center"/>
    </xf>
    <xf numFmtId="0" fontId="119" fillId="3" borderId="13" xfId="2" applyFont="1" applyFill="1" applyBorder="1" applyAlignment="1">
      <alignment horizontal="center" vertical="center"/>
    </xf>
    <xf numFmtId="0" fontId="119" fillId="22" borderId="0" xfId="2" applyFont="1" applyFill="1" applyBorder="1" applyAlignment="1">
      <alignment horizontal="center" vertical="center"/>
    </xf>
    <xf numFmtId="14" fontId="119"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20" fillId="0" borderId="0" xfId="2" applyFont="1" applyFill="1" applyBorder="1" applyAlignment="1">
      <alignment horizontal="center" vertical="center"/>
    </xf>
    <xf numFmtId="14" fontId="119" fillId="0" borderId="0" xfId="2" applyNumberFormat="1" applyFont="1" applyFill="1" applyBorder="1" applyAlignment="1">
      <alignment horizontal="center" vertical="center"/>
    </xf>
    <xf numFmtId="177" fontId="6" fillId="22" borderId="11" xfId="2" applyNumberFormat="1" applyFont="1" applyFill="1" applyBorder="1" applyAlignment="1">
      <alignment horizontal="center" vertical="center" shrinkToFit="1"/>
    </xf>
    <xf numFmtId="0" fontId="111" fillId="26" borderId="127" xfId="0" applyFont="1" applyFill="1" applyBorder="1" applyAlignment="1">
      <alignment horizontal="left" vertical="center"/>
    </xf>
    <xf numFmtId="0" fontId="111" fillId="26" borderId="128" xfId="0" applyFont="1" applyFill="1" applyBorder="1" applyAlignment="1">
      <alignment horizontal="left" vertical="center"/>
    </xf>
    <xf numFmtId="0" fontId="124" fillId="26" borderId="126" xfId="0" applyFont="1" applyFill="1" applyBorder="1" applyAlignment="1">
      <alignment horizontal="left" vertical="center"/>
    </xf>
    <xf numFmtId="0" fontId="121" fillId="22" borderId="1" xfId="17" applyFont="1" applyFill="1" applyBorder="1" applyAlignment="1">
      <alignment horizontal="center" vertical="center" wrapText="1"/>
    </xf>
    <xf numFmtId="14" fontId="121" fillId="22" borderId="77" xfId="17" applyNumberFormat="1" applyFont="1" applyFill="1" applyBorder="1" applyAlignment="1">
      <alignment horizontal="center" vertical="center"/>
    </xf>
    <xf numFmtId="0" fontId="71" fillId="0" borderId="0" xfId="1" applyFont="1" applyAlignment="1" applyProtection="1">
      <alignment vertical="center"/>
    </xf>
    <xf numFmtId="0" fontId="6" fillId="0" borderId="0" xfId="2" applyAlignment="1">
      <alignment vertical="center"/>
    </xf>
    <xf numFmtId="0" fontId="0" fillId="0" borderId="18" xfId="0" applyBorder="1" applyAlignment="1">
      <alignment vertical="top" wrapText="1"/>
    </xf>
    <xf numFmtId="177" fontId="23" fillId="22" borderId="63" xfId="2" applyNumberFormat="1" applyFont="1" applyFill="1" applyBorder="1" applyAlignment="1">
      <alignment horizontal="center" vertical="center" shrinkToFit="1"/>
    </xf>
    <xf numFmtId="177" fontId="6" fillId="0" borderId="14" xfId="2" applyNumberFormat="1" applyFont="1" applyFill="1" applyBorder="1" applyAlignment="1">
      <alignment horizontal="center" vertical="center" shrinkToFit="1"/>
    </xf>
    <xf numFmtId="0" fontId="6" fillId="0" borderId="0" xfId="2">
      <alignment vertical="center"/>
    </xf>
    <xf numFmtId="0" fontId="23" fillId="22" borderId="15" xfId="2" applyFont="1" applyFill="1" applyBorder="1" applyAlignment="1">
      <alignment horizontal="center" vertical="center"/>
    </xf>
    <xf numFmtId="0" fontId="24" fillId="22" borderId="44" xfId="2" applyFont="1" applyFill="1" applyBorder="1" applyAlignment="1">
      <alignment horizontal="center" vertical="center" wrapText="1"/>
    </xf>
    <xf numFmtId="177" fontId="2" fillId="22" borderId="44" xfId="2" applyNumberFormat="1" applyFont="1" applyFill="1" applyBorder="1" applyAlignment="1">
      <alignment horizontal="center" vertical="center" wrapText="1"/>
    </xf>
    <xf numFmtId="0" fontId="23" fillId="24" borderId="6" xfId="2" applyFont="1" applyFill="1" applyBorder="1" applyAlignment="1">
      <alignment horizontal="center" vertical="center" wrapText="1"/>
    </xf>
    <xf numFmtId="177" fontId="6" fillId="22" borderId="63" xfId="2" applyNumberFormat="1" applyFont="1" applyFill="1" applyBorder="1" applyAlignment="1">
      <alignment horizontal="center" vertical="center" shrinkToFit="1"/>
    </xf>
    <xf numFmtId="177" fontId="10" fillId="22" borderId="116" xfId="2" applyNumberFormat="1" applyFont="1" applyFill="1" applyBorder="1" applyAlignment="1">
      <alignment horizontal="center" vertical="center" wrapText="1"/>
    </xf>
    <xf numFmtId="14" fontId="26" fillId="6" borderId="0" xfId="2" applyNumberFormat="1" applyFont="1" applyFill="1" applyAlignment="1">
      <alignment horizontal="left" vertical="center"/>
    </xf>
    <xf numFmtId="14" fontId="26" fillId="6" borderId="0" xfId="2" applyNumberFormat="1" applyFont="1" applyFill="1" applyBorder="1" applyAlignment="1">
      <alignment horizontal="left" vertical="center"/>
    </xf>
    <xf numFmtId="0" fontId="26" fillId="0" borderId="0" xfId="2" applyFont="1" applyAlignment="1">
      <alignment horizontal="left" vertical="center"/>
    </xf>
    <xf numFmtId="0" fontId="0" fillId="22" borderId="0" xfId="0" applyFill="1" applyAlignment="1">
      <alignment horizontal="center" vertical="center" wrapText="1"/>
    </xf>
    <xf numFmtId="177" fontId="6" fillId="3" borderId="11" xfId="2" applyNumberFormat="1" applyFont="1" applyFill="1" applyBorder="1" applyAlignment="1">
      <alignment horizontal="center" vertical="center" shrinkToFit="1"/>
    </xf>
    <xf numFmtId="177" fontId="10" fillId="22" borderId="117" xfId="2" applyNumberFormat="1" applyFont="1" applyFill="1" applyBorder="1" applyAlignment="1">
      <alignment horizontal="center" vertical="center" wrapText="1"/>
    </xf>
    <xf numFmtId="0" fontId="24" fillId="22" borderId="11" xfId="2" applyFont="1" applyFill="1" applyBorder="1" applyAlignment="1">
      <alignment horizontal="center" vertical="center" wrapText="1"/>
    </xf>
    <xf numFmtId="0" fontId="6" fillId="0" borderId="11" xfId="2" applyBorder="1">
      <alignment vertical="center"/>
    </xf>
    <xf numFmtId="180" fontId="52" fillId="13" borderId="160" xfId="17" applyNumberFormat="1" applyFont="1" applyFill="1" applyBorder="1" applyAlignment="1">
      <alignment horizontal="center" vertical="center"/>
    </xf>
    <xf numFmtId="0" fontId="8" fillId="0" borderId="0" xfId="1" applyAlignment="1" applyProtection="1">
      <alignment vertical="center" wrapText="1"/>
    </xf>
    <xf numFmtId="0" fontId="39" fillId="22" borderId="1" xfId="17" applyFont="1" applyFill="1" applyBorder="1" applyAlignment="1">
      <alignment horizontal="center" vertical="center" wrapText="1"/>
    </xf>
    <xf numFmtId="14" fontId="39" fillId="22" borderId="77" xfId="17" applyNumberFormat="1" applyFont="1" applyFill="1" applyBorder="1" applyAlignment="1">
      <alignment horizontal="center" vertical="center"/>
    </xf>
    <xf numFmtId="0" fontId="8" fillId="0" borderId="152" xfId="1" applyFill="1" applyBorder="1" applyAlignment="1" applyProtection="1">
      <alignment vertical="center" wrapText="1"/>
    </xf>
    <xf numFmtId="0" fontId="126" fillId="22" borderId="0" xfId="0" applyFont="1" applyFill="1" applyAlignment="1">
      <alignment vertical="center" wrapText="1"/>
    </xf>
    <xf numFmtId="0" fontId="135" fillId="35" borderId="154" xfId="2" applyFont="1" applyFill="1" applyBorder="1" applyAlignment="1">
      <alignment horizontal="center" vertical="center" wrapText="1"/>
    </xf>
    <xf numFmtId="0" fontId="128" fillId="35" borderId="155" xfId="2" applyFont="1" applyFill="1" applyBorder="1" applyAlignment="1">
      <alignment horizontal="center" vertical="center"/>
    </xf>
    <xf numFmtId="0" fontId="128" fillId="35" borderId="156" xfId="2" applyFont="1" applyFill="1" applyBorder="1" applyAlignment="1">
      <alignment horizontal="center" vertical="center"/>
    </xf>
    <xf numFmtId="0" fontId="0" fillId="38" borderId="0" xfId="0" applyFill="1">
      <alignment vertical="center"/>
    </xf>
    <xf numFmtId="0" fontId="139" fillId="38" borderId="0" xfId="0" applyFont="1" applyFill="1">
      <alignment vertical="center"/>
    </xf>
    <xf numFmtId="0" fontId="140" fillId="38" borderId="0" xfId="0" applyFont="1" applyFill="1">
      <alignment vertical="center"/>
    </xf>
    <xf numFmtId="0" fontId="141" fillId="38" borderId="0" xfId="0" applyFont="1" applyFill="1">
      <alignment vertical="center"/>
    </xf>
    <xf numFmtId="0" fontId="142" fillId="38" borderId="0" xfId="0" applyFont="1" applyFill="1">
      <alignment vertical="center"/>
    </xf>
    <xf numFmtId="0" fontId="79" fillId="38" borderId="0" xfId="0" applyFont="1" applyFill="1">
      <alignment vertical="center"/>
    </xf>
    <xf numFmtId="0" fontId="23" fillId="36" borderId="8" xfId="2" applyFont="1" applyFill="1" applyBorder="1" applyAlignment="1">
      <alignment horizontal="center" vertical="center" wrapText="1"/>
    </xf>
    <xf numFmtId="0" fontId="23" fillId="36" borderId="6" xfId="2" applyFont="1" applyFill="1" applyBorder="1" applyAlignment="1">
      <alignment horizontal="center" vertical="center" wrapText="1"/>
    </xf>
    <xf numFmtId="184" fontId="146" fillId="27" borderId="0" xfId="0" applyNumberFormat="1" applyFont="1" applyFill="1" applyAlignment="1">
      <alignment vertical="center" wrapText="1"/>
    </xf>
    <xf numFmtId="0" fontId="134" fillId="26" borderId="0" xfId="0" applyFont="1" applyFill="1">
      <alignment vertical="center"/>
    </xf>
    <xf numFmtId="0" fontId="1" fillId="0" borderId="164" xfId="17" applyFont="1" applyFill="1" applyBorder="1" applyAlignment="1">
      <alignment horizontal="center" vertical="center" wrapText="1"/>
    </xf>
    <xf numFmtId="0" fontId="1" fillId="0" borderId="165" xfId="17" applyFont="1" applyFill="1" applyBorder="1" applyAlignment="1">
      <alignment horizontal="center" vertical="center"/>
    </xf>
    <xf numFmtId="180" fontId="52" fillId="13" borderId="166" xfId="17" applyNumberFormat="1" applyFont="1" applyFill="1" applyBorder="1" applyAlignment="1">
      <alignment horizontal="center" vertical="center"/>
    </xf>
    <xf numFmtId="184" fontId="137" fillId="27" borderId="0" xfId="0" applyNumberFormat="1" applyFont="1" applyFill="1" applyAlignment="1">
      <alignment vertical="center" wrapText="1"/>
    </xf>
    <xf numFmtId="177" fontId="146" fillId="27" borderId="0" xfId="0" applyNumberFormat="1" applyFont="1" applyFill="1" applyBorder="1" applyAlignment="1">
      <alignment horizontal="right" vertical="center" wrapText="1"/>
    </xf>
    <xf numFmtId="0" fontId="147" fillId="27" borderId="0" xfId="0" applyFont="1" applyFill="1" applyAlignment="1">
      <alignment vertical="center" wrapText="1"/>
    </xf>
    <xf numFmtId="184" fontId="147" fillId="27" borderId="0" xfId="0" applyNumberFormat="1" applyFont="1" applyFill="1" applyAlignment="1">
      <alignment horizontal="center" vertical="center" wrapText="1"/>
    </xf>
    <xf numFmtId="0" fontId="6" fillId="0" borderId="78" xfId="0" applyFont="1" applyBorder="1">
      <alignment vertical="center"/>
    </xf>
    <xf numFmtId="0" fontId="6" fillId="0" borderId="52" xfId="0" applyFont="1" applyBorder="1">
      <alignment vertical="center"/>
    </xf>
    <xf numFmtId="0" fontId="6" fillId="0" borderId="79" xfId="0" applyFont="1" applyBorder="1">
      <alignment vertical="center"/>
    </xf>
    <xf numFmtId="0" fontId="6" fillId="0" borderId="0" xfId="0" applyFont="1">
      <alignment vertical="center"/>
    </xf>
    <xf numFmtId="0" fontId="116" fillId="0" borderId="79" xfId="0" applyFont="1" applyBorder="1">
      <alignment vertical="center"/>
    </xf>
    <xf numFmtId="0" fontId="116" fillId="0" borderId="0" xfId="0" applyFont="1">
      <alignment vertical="center"/>
    </xf>
    <xf numFmtId="0" fontId="116" fillId="6" borderId="79" xfId="0" applyFont="1" applyFill="1" applyBorder="1">
      <alignment vertical="center"/>
    </xf>
    <xf numFmtId="0" fontId="116" fillId="6" borderId="0" xfId="0" applyFont="1" applyFill="1">
      <alignment vertical="center"/>
    </xf>
    <xf numFmtId="0" fontId="13" fillId="0" borderId="167" xfId="2" applyFont="1" applyFill="1" applyBorder="1" applyAlignment="1">
      <alignment horizontal="center" vertical="center" wrapText="1"/>
    </xf>
    <xf numFmtId="0" fontId="13" fillId="0" borderId="168" xfId="2" applyFont="1" applyFill="1" applyBorder="1" applyAlignment="1">
      <alignment horizontal="center" vertical="center" wrapText="1"/>
    </xf>
    <xf numFmtId="0" fontId="13" fillId="0" borderId="169" xfId="2" applyFont="1" applyFill="1" applyBorder="1" applyAlignment="1">
      <alignment horizontal="center" vertical="center" wrapText="1"/>
    </xf>
    <xf numFmtId="0" fontId="13" fillId="0" borderId="170" xfId="2" applyFont="1" applyFill="1" applyBorder="1" applyAlignment="1">
      <alignment horizontal="center" vertical="center" wrapText="1"/>
    </xf>
    <xf numFmtId="0" fontId="13" fillId="0" borderId="171" xfId="2" applyFont="1" applyFill="1" applyBorder="1" applyAlignment="1">
      <alignment horizontal="center" vertical="center" wrapText="1"/>
    </xf>
    <xf numFmtId="0" fontId="13" fillId="0" borderId="169" xfId="2" applyFont="1" applyFill="1" applyBorder="1" applyAlignment="1">
      <alignment horizontal="center" vertical="center"/>
    </xf>
    <xf numFmtId="0" fontId="13" fillId="6" borderId="169" xfId="2" applyFont="1" applyFill="1" applyBorder="1" applyAlignment="1">
      <alignment horizontal="center" vertical="center" wrapText="1"/>
    </xf>
    <xf numFmtId="0" fontId="13" fillId="0" borderId="22" xfId="2" applyFont="1" applyFill="1" applyBorder="1" applyAlignment="1">
      <alignment horizontal="center" vertical="center" wrapText="1"/>
    </xf>
    <xf numFmtId="180" fontId="52" fillId="13" borderId="174" xfId="17" applyNumberFormat="1" applyFont="1" applyFill="1" applyBorder="1" applyAlignment="1">
      <alignment horizontal="center" vertical="center"/>
    </xf>
    <xf numFmtId="0" fontId="1" fillId="22" borderId="177" xfId="17" applyFont="1" applyFill="1" applyBorder="1" applyAlignment="1">
      <alignment horizontal="center" vertical="center" wrapText="1"/>
    </xf>
    <xf numFmtId="14" fontId="1" fillId="22" borderId="178" xfId="17" applyNumberFormat="1" applyFont="1" applyFill="1" applyBorder="1" applyAlignment="1">
      <alignment horizontal="center" vertical="center"/>
    </xf>
    <xf numFmtId="0" fontId="6" fillId="6" borderId="182" xfId="2" applyFill="1" applyBorder="1">
      <alignment vertical="center"/>
    </xf>
    <xf numFmtId="0" fontId="6" fillId="0" borderId="182" xfId="2" applyBorder="1">
      <alignment vertical="center"/>
    </xf>
    <xf numFmtId="3" fontId="155" fillId="22" borderId="0" xfId="0" applyNumberFormat="1" applyFont="1" applyFill="1" applyAlignment="1">
      <alignment vertical="center" wrapText="1"/>
    </xf>
    <xf numFmtId="0" fontId="121" fillId="22" borderId="179" xfId="17" applyFont="1" applyFill="1" applyBorder="1" applyAlignment="1">
      <alignment horizontal="center" vertical="center" wrapText="1"/>
    </xf>
    <xf numFmtId="14" fontId="121" fillId="22" borderId="181" xfId="17" applyNumberFormat="1" applyFont="1" applyFill="1" applyBorder="1" applyAlignment="1">
      <alignment horizontal="center" vertical="center"/>
    </xf>
    <xf numFmtId="0" fontId="112" fillId="0" borderId="186" xfId="0" applyFont="1" applyBorder="1" applyAlignment="1">
      <alignment horizontal="left" vertical="top" wrapText="1"/>
    </xf>
    <xf numFmtId="185" fontId="155" fillId="22" borderId="0" xfId="0" applyNumberFormat="1" applyFont="1" applyFill="1" applyAlignment="1">
      <alignment horizontal="right" vertical="center" wrapText="1"/>
    </xf>
    <xf numFmtId="14" fontId="119" fillId="3" borderId="3" xfId="2" applyNumberFormat="1" applyFont="1" applyFill="1" applyBorder="1" applyAlignment="1">
      <alignment horizontal="center" vertical="center" wrapText="1"/>
    </xf>
    <xf numFmtId="0" fontId="10" fillId="0" borderId="66" xfId="2" applyFont="1" applyBorder="1" applyAlignment="1">
      <alignment vertical="center"/>
    </xf>
    <xf numFmtId="0" fontId="6" fillId="0" borderId="0" xfId="2">
      <alignment vertical="center"/>
    </xf>
    <xf numFmtId="0" fontId="6" fillId="0" borderId="0" xfId="2" applyAlignment="1">
      <alignment horizontal="left" vertical="top"/>
    </xf>
    <xf numFmtId="0" fontId="6" fillId="39" borderId="194" xfId="2" applyFill="1" applyBorder="1" applyAlignment="1">
      <alignment horizontal="left" vertical="top"/>
    </xf>
    <xf numFmtId="0" fontId="6" fillId="39" borderId="196" xfId="2" applyFill="1" applyBorder="1" applyAlignment="1">
      <alignment horizontal="left" vertical="top"/>
    </xf>
    <xf numFmtId="0" fontId="8" fillId="39" borderId="160" xfId="1" applyFill="1" applyBorder="1" applyAlignment="1" applyProtection="1">
      <alignment horizontal="left" vertical="top"/>
    </xf>
    <xf numFmtId="0" fontId="8" fillId="39" borderId="195" xfId="1" applyFill="1" applyBorder="1" applyAlignment="1" applyProtection="1">
      <alignment horizontal="left" vertical="top"/>
    </xf>
    <xf numFmtId="14" fontId="19" fillId="3" borderId="116" xfId="2" applyNumberFormat="1" applyFont="1" applyFill="1" applyBorder="1" applyAlignment="1">
      <alignment horizontal="center" vertical="center" shrinkToFit="1"/>
    </xf>
    <xf numFmtId="14" fontId="27" fillId="3" borderId="116" xfId="1" applyNumberFormat="1" applyFont="1" applyFill="1" applyBorder="1" applyAlignment="1" applyProtection="1">
      <alignment horizontal="center" vertical="center" wrapText="1" shrinkToFit="1"/>
    </xf>
    <xf numFmtId="0" fontId="8" fillId="0" borderId="124" xfId="1" applyFill="1" applyBorder="1" applyAlignment="1" applyProtection="1">
      <alignment vertical="center" wrapText="1"/>
    </xf>
    <xf numFmtId="0" fontId="21" fillId="24" borderId="4" xfId="2" applyFont="1" applyFill="1" applyBorder="1" applyAlignment="1">
      <alignment vertical="center"/>
    </xf>
    <xf numFmtId="177" fontId="41" fillId="22" borderId="14" xfId="2" applyNumberFormat="1" applyFont="1" applyFill="1" applyBorder="1" applyAlignment="1">
      <alignment horizontal="center" vertical="center" shrinkToFit="1"/>
    </xf>
    <xf numFmtId="0" fontId="105" fillId="0" borderId="0" xfId="17" applyFont="1" applyAlignment="1">
      <alignment horizontal="left" vertical="center"/>
    </xf>
    <xf numFmtId="0" fontId="8" fillId="0" borderId="184" xfId="1" applyFill="1" applyBorder="1" applyAlignment="1" applyProtection="1">
      <alignment vertical="center"/>
    </xf>
    <xf numFmtId="0" fontId="107" fillId="27" borderId="0" xfId="0" applyFont="1" applyFill="1" applyAlignment="1">
      <alignment horizontal="left" vertical="top" wrapText="1"/>
    </xf>
    <xf numFmtId="0" fontId="73" fillId="27" borderId="0" xfId="0" applyFont="1" applyFill="1" applyAlignment="1">
      <alignment vertical="top" wrapText="1"/>
    </xf>
    <xf numFmtId="0" fontId="75" fillId="27" borderId="0" xfId="0" applyFont="1" applyFill="1" applyAlignment="1">
      <alignment horizontal="left" vertical="top" wrapText="1"/>
    </xf>
    <xf numFmtId="3" fontId="74"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3"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9" fillId="22" borderId="0" xfId="0" applyNumberFormat="1" applyFont="1" applyFill="1" applyAlignment="1">
      <alignment horizontal="right" vertical="center"/>
    </xf>
    <xf numFmtId="0" fontId="155" fillId="0" borderId="0" xfId="0" applyFont="1" applyAlignment="1">
      <alignment vertical="center" wrapText="1"/>
    </xf>
    <xf numFmtId="185" fontId="159" fillId="0" borderId="0" xfId="0" applyNumberFormat="1" applyFont="1" applyAlignment="1">
      <alignment horizontal="right" vertical="center"/>
    </xf>
    <xf numFmtId="184" fontId="147" fillId="27" borderId="0" xfId="0" applyNumberFormat="1" applyFont="1" applyFill="1" applyBorder="1" applyAlignment="1">
      <alignment horizontal="center" vertical="center" wrapText="1"/>
    </xf>
    <xf numFmtId="184" fontId="147" fillId="27" borderId="0" xfId="0" applyNumberFormat="1" applyFont="1" applyFill="1" applyAlignment="1">
      <alignment vertical="center" wrapText="1"/>
    </xf>
    <xf numFmtId="0" fontId="159" fillId="22" borderId="0" xfId="0" applyFont="1" applyFill="1" applyAlignment="1">
      <alignment horizontal="center" vertical="center" wrapText="1"/>
    </xf>
    <xf numFmtId="14" fontId="39" fillId="22" borderId="77" xfId="17" applyNumberFormat="1" applyFont="1" applyFill="1" applyBorder="1" applyAlignment="1">
      <alignment horizontal="center" vertical="center" wrapText="1"/>
    </xf>
    <xf numFmtId="0" fontId="146" fillId="27" borderId="0" xfId="0" applyFont="1" applyFill="1" applyAlignment="1">
      <alignment horizontal="left" vertical="center" wrapText="1"/>
    </xf>
    <xf numFmtId="177" fontId="146" fillId="27" borderId="0" xfId="0" applyNumberFormat="1" applyFont="1" applyFill="1" applyAlignment="1">
      <alignment horizontal="right" vertical="center" wrapText="1"/>
    </xf>
    <xf numFmtId="14" fontId="121" fillId="22" borderId="77" xfId="17" applyNumberFormat="1" applyFont="1" applyFill="1" applyBorder="1" applyAlignment="1">
      <alignment horizontal="center" vertical="center" wrapText="1"/>
    </xf>
    <xf numFmtId="0" fontId="168" fillId="22" borderId="0" xfId="0" applyFont="1" applyFill="1">
      <alignment vertical="center"/>
    </xf>
    <xf numFmtId="0" fontId="168" fillId="22" borderId="0" xfId="0" applyFont="1" applyFill="1" applyBorder="1">
      <alignment vertical="center"/>
    </xf>
    <xf numFmtId="0" fontId="169" fillId="22" borderId="0" xfId="0" applyFont="1" applyFill="1">
      <alignment vertical="center"/>
    </xf>
    <xf numFmtId="0" fontId="33" fillId="0" borderId="35" xfId="1" applyFont="1" applyBorder="1" applyAlignment="1" applyProtection="1">
      <alignment horizontal="left" vertical="top" wrapText="1"/>
    </xf>
    <xf numFmtId="0" fontId="33" fillId="0" borderId="200" xfId="1" applyFont="1" applyBorder="1" applyAlignment="1" applyProtection="1">
      <alignment horizontal="left" vertical="top" wrapText="1"/>
    </xf>
    <xf numFmtId="0" fontId="106" fillId="0" borderId="183" xfId="0" applyFont="1" applyBorder="1" applyAlignment="1">
      <alignment horizontal="center" vertical="center" wrapText="1"/>
    </xf>
    <xf numFmtId="0" fontId="171" fillId="2" borderId="73" xfId="2" applyFont="1" applyFill="1" applyBorder="1" applyAlignment="1">
      <alignment vertical="top" wrapText="1"/>
    </xf>
    <xf numFmtId="0" fontId="78" fillId="22" borderId="0" xfId="0" applyFont="1" applyFill="1" applyAlignment="1">
      <alignment vertical="center" wrapText="1"/>
    </xf>
    <xf numFmtId="0" fontId="119" fillId="24" borderId="48" xfId="2" applyFont="1" applyFill="1" applyBorder="1" applyAlignment="1">
      <alignment horizontal="center" vertical="center"/>
    </xf>
    <xf numFmtId="0" fontId="119" fillId="24" borderId="13" xfId="2" applyFont="1" applyFill="1" applyBorder="1" applyAlignment="1">
      <alignment horizontal="center" vertical="center" wrapText="1"/>
    </xf>
    <xf numFmtId="0" fontId="119" fillId="24" borderId="46" xfId="2" applyFont="1" applyFill="1" applyBorder="1" applyAlignment="1">
      <alignment horizontal="center" vertical="center"/>
    </xf>
    <xf numFmtId="0" fontId="167" fillId="40" borderId="201" xfId="0" applyFont="1" applyFill="1" applyBorder="1" applyAlignment="1">
      <alignment horizontal="left" vertical="center" wrapText="1"/>
    </xf>
    <xf numFmtId="0" fontId="170" fillId="22" borderId="202" xfId="0" applyFont="1" applyFill="1" applyBorder="1" applyAlignment="1">
      <alignment horizontal="right" vertical="center" wrapText="1"/>
    </xf>
    <xf numFmtId="0" fontId="109" fillId="35" borderId="155" xfId="2" applyFont="1" applyFill="1" applyBorder="1" applyAlignment="1">
      <alignment horizontal="left" vertical="center"/>
    </xf>
    <xf numFmtId="0" fontId="119" fillId="3" borderId="4" xfId="2" applyFont="1" applyFill="1" applyBorder="1" applyAlignment="1">
      <alignment horizontal="center" vertical="center" shrinkToFit="1"/>
    </xf>
    <xf numFmtId="3" fontId="172"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73" fillId="22" borderId="202" xfId="0" applyFont="1" applyFill="1" applyBorder="1" applyAlignment="1">
      <alignment horizontal="right" vertical="center" wrapText="1"/>
    </xf>
    <xf numFmtId="3" fontId="174" fillId="22" borderId="0" xfId="0" applyNumberFormat="1" applyFont="1" applyFill="1" applyBorder="1" applyAlignment="1">
      <alignment horizontal="right" vertical="center" wrapText="1"/>
    </xf>
    <xf numFmtId="0" fontId="175" fillId="26" borderId="0" xfId="0" applyFont="1" applyFill="1" applyAlignment="1">
      <alignment horizontal="center" vertical="center" wrapText="1"/>
    </xf>
    <xf numFmtId="0" fontId="176" fillId="26" borderId="123"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9" xfId="2" applyNumberFormat="1" applyFont="1" applyFill="1" applyBorder="1" applyAlignment="1">
      <alignment horizontal="center" vertical="center"/>
    </xf>
    <xf numFmtId="14" fontId="13" fillId="22" borderId="150"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7" fillId="22" borderId="148" xfId="2" applyFont="1" applyFill="1" applyBorder="1" applyAlignment="1">
      <alignment horizontal="center" vertical="center" wrapText="1"/>
    </xf>
    <xf numFmtId="0" fontId="118" fillId="22" borderId="149" xfId="2" applyFont="1" applyFill="1" applyBorder="1" applyAlignment="1">
      <alignment horizontal="left" vertical="center"/>
    </xf>
    <xf numFmtId="184" fontId="78" fillId="22" borderId="0" xfId="0" applyNumberFormat="1" applyFont="1" applyFill="1" applyAlignment="1">
      <alignment horizontal="center" vertical="center"/>
    </xf>
    <xf numFmtId="0" fontId="129" fillId="24" borderId="203" xfId="0" applyFont="1" applyFill="1" applyBorder="1" applyAlignment="1">
      <alignment horizontal="center" vertical="center" wrapText="1"/>
    </xf>
    <xf numFmtId="0" fontId="18" fillId="24" borderId="209" xfId="2" applyFont="1" applyFill="1" applyBorder="1" applyAlignment="1">
      <alignment horizontal="center" vertical="center" wrapText="1"/>
    </xf>
    <xf numFmtId="0" fontId="21" fillId="0" borderId="211" xfId="1" applyFont="1" applyFill="1" applyBorder="1" applyAlignment="1" applyProtection="1">
      <alignment vertical="top" wrapText="1"/>
    </xf>
    <xf numFmtId="0" fontId="8" fillId="0" borderId="212" xfId="1" applyFill="1" applyBorder="1" applyAlignment="1" applyProtection="1">
      <alignment vertical="center" wrapText="1"/>
    </xf>
    <xf numFmtId="0" fontId="18" fillId="24" borderId="213" xfId="2" applyFont="1" applyFill="1" applyBorder="1" applyAlignment="1">
      <alignment horizontal="center" vertical="center" wrapText="1"/>
    </xf>
    <xf numFmtId="0" fontId="21" fillId="0" borderId="201" xfId="1" applyFont="1" applyBorder="1" applyAlignment="1" applyProtection="1">
      <alignment horizontal="left" vertical="top" wrapText="1"/>
    </xf>
    <xf numFmtId="0" fontId="18" fillId="24" borderId="213" xfId="1" applyFont="1" applyFill="1" applyBorder="1" applyAlignment="1" applyProtection="1">
      <alignment horizontal="center" vertical="center" wrapText="1"/>
    </xf>
    <xf numFmtId="0" fontId="21" fillId="0" borderId="211" xfId="2" applyFont="1" applyFill="1" applyBorder="1" applyAlignment="1">
      <alignment vertical="top" wrapText="1"/>
    </xf>
    <xf numFmtId="0" fontId="8" fillId="0" borderId="214" xfId="1" applyBorder="1" applyAlignment="1" applyProtection="1">
      <alignment vertical="center" wrapText="1"/>
    </xf>
    <xf numFmtId="0" fontId="115" fillId="24" borderId="216" xfId="0" applyFont="1" applyFill="1" applyBorder="1" applyAlignment="1">
      <alignment horizontal="center" vertical="center" wrapText="1"/>
    </xf>
    <xf numFmtId="0" fontId="112" fillId="0" borderId="201" xfId="0" applyFont="1" applyBorder="1" applyAlignment="1">
      <alignment horizontal="left" vertical="top" wrapText="1"/>
    </xf>
    <xf numFmtId="0" fontId="28" fillId="24" borderId="217" xfId="0" applyFont="1" applyFill="1" applyBorder="1" applyAlignment="1">
      <alignment horizontal="center" vertical="center" wrapText="1"/>
    </xf>
    <xf numFmtId="0" fontId="21" fillId="0" borderId="201" xfId="0" applyFont="1" applyBorder="1" applyAlignment="1">
      <alignment horizontal="left" vertical="top" wrapText="1"/>
    </xf>
    <xf numFmtId="0" fontId="21" fillId="0" borderId="0" xfId="1" applyFont="1" applyAlignment="1" applyProtection="1">
      <alignment horizontal="left" vertical="top" wrapText="1"/>
    </xf>
    <xf numFmtId="3" fontId="157" fillId="22" borderId="0" xfId="0" applyNumberFormat="1" applyFont="1" applyFill="1">
      <alignment vertical="center"/>
    </xf>
    <xf numFmtId="0" fontId="165" fillId="22" borderId="0" xfId="0" applyFont="1" applyFill="1">
      <alignment vertical="center"/>
    </xf>
    <xf numFmtId="0" fontId="161" fillId="22" borderId="0" xfId="0" applyFont="1" applyFill="1" applyAlignment="1">
      <alignment vertical="center" wrapText="1"/>
    </xf>
    <xf numFmtId="0" fontId="155" fillId="22" borderId="0" xfId="0" applyFont="1" applyFill="1" applyAlignment="1">
      <alignment vertical="center" wrapText="1"/>
    </xf>
    <xf numFmtId="0" fontId="159" fillId="22" borderId="0" xfId="0" applyFont="1" applyFill="1">
      <alignment vertical="center"/>
    </xf>
    <xf numFmtId="0" fontId="159" fillId="0" borderId="0" xfId="0" applyFont="1">
      <alignment vertical="center"/>
    </xf>
    <xf numFmtId="3" fontId="177" fillId="0" borderId="0" xfId="0" applyNumberFormat="1" applyFont="1">
      <alignment vertical="center"/>
    </xf>
    <xf numFmtId="0" fontId="151" fillId="27" borderId="0" xfId="0" applyFont="1" applyFill="1" applyBorder="1" applyAlignment="1">
      <alignment horizontal="left" vertical="center" wrapText="1"/>
    </xf>
    <xf numFmtId="186" fontId="152" fillId="27" borderId="0" xfId="0" applyNumberFormat="1" applyFont="1" applyFill="1" applyBorder="1" applyAlignment="1">
      <alignment horizontal="right" vertical="center" wrapText="1"/>
    </xf>
    <xf numFmtId="3" fontId="146" fillId="27" borderId="0" xfId="0" applyNumberFormat="1" applyFont="1" applyFill="1" applyBorder="1" applyAlignment="1">
      <alignment vertical="center" wrapText="1"/>
    </xf>
    <xf numFmtId="3" fontId="146" fillId="43" borderId="0" xfId="0" applyNumberFormat="1" applyFont="1" applyFill="1" applyBorder="1" applyAlignment="1">
      <alignment horizontal="right" vertical="center" wrapText="1"/>
    </xf>
    <xf numFmtId="184" fontId="146" fillId="43" borderId="0" xfId="0" applyNumberFormat="1" applyFont="1" applyFill="1" applyAlignment="1">
      <alignment vertical="center" wrapText="1"/>
    </xf>
    <xf numFmtId="184" fontId="138" fillId="43" borderId="0" xfId="0" applyNumberFormat="1" applyFont="1" applyFill="1" applyBorder="1" applyAlignment="1">
      <alignment horizontal="center" vertical="center" wrapText="1"/>
    </xf>
    <xf numFmtId="184" fontId="138" fillId="43" borderId="0" xfId="0" applyNumberFormat="1" applyFont="1" applyFill="1" applyAlignment="1">
      <alignment vertical="center" wrapText="1"/>
    </xf>
    <xf numFmtId="0" fontId="179" fillId="26" borderId="0" xfId="0" applyFont="1" applyFill="1" applyAlignment="1">
      <alignment horizontal="center" vertical="center" wrapText="1"/>
    </xf>
    <xf numFmtId="0" fontId="113" fillId="0" borderId="33" xfId="2" applyFont="1" applyBorder="1" applyAlignment="1">
      <alignment vertical="center" shrinkToFit="1"/>
    </xf>
    <xf numFmtId="0" fontId="113" fillId="0" borderId="113" xfId="2" applyFont="1" applyBorder="1" applyAlignment="1">
      <alignment vertical="center" shrinkToFit="1"/>
    </xf>
    <xf numFmtId="0" fontId="180" fillId="26" borderId="112" xfId="2" applyFont="1" applyFill="1" applyBorder="1" applyAlignment="1">
      <alignment horizontal="center" vertical="center" wrapText="1" shrinkToFit="1"/>
    </xf>
    <xf numFmtId="0" fontId="181" fillId="0" borderId="0" xfId="0" applyFont="1" applyAlignment="1">
      <alignment vertical="center" wrapText="1"/>
    </xf>
    <xf numFmtId="0" fontId="182" fillId="0" borderId="0" xfId="0" applyFont="1" applyAlignment="1">
      <alignment vertical="center" wrapText="1"/>
    </xf>
    <xf numFmtId="0" fontId="146" fillId="27" borderId="0" xfId="0" applyFont="1" applyFill="1" applyAlignment="1">
      <alignment horizontal="left" vertical="center" shrinkToFit="1"/>
    </xf>
    <xf numFmtId="3" fontId="152" fillId="27" borderId="0" xfId="0" applyNumberFormat="1" applyFont="1" applyFill="1">
      <alignment vertical="center"/>
    </xf>
    <xf numFmtId="0" fontId="146" fillId="27" borderId="0" xfId="0" applyFont="1" applyFill="1" applyBorder="1" applyAlignment="1">
      <alignment horizontal="left" vertical="center" shrinkToFit="1"/>
    </xf>
    <xf numFmtId="0" fontId="164" fillId="22" borderId="0" xfId="0" applyFont="1" applyFill="1" applyAlignment="1">
      <alignment vertical="top" wrapText="1"/>
    </xf>
    <xf numFmtId="0" fontId="147" fillId="27" borderId="0" xfId="0" applyFont="1" applyFill="1" applyBorder="1" applyAlignment="1">
      <alignment horizontal="left" vertical="center" shrinkToFit="1"/>
    </xf>
    <xf numFmtId="184" fontId="146" fillId="27" borderId="0" xfId="0" applyNumberFormat="1" applyFont="1" applyFill="1" applyBorder="1" applyAlignment="1">
      <alignment horizontal="center" vertical="center" wrapText="1"/>
    </xf>
    <xf numFmtId="0" fontId="146" fillId="43" borderId="0" xfId="0" applyFont="1" applyFill="1" applyBorder="1" applyAlignment="1">
      <alignment horizontal="left" vertical="center" wrapText="1"/>
    </xf>
    <xf numFmtId="0" fontId="146" fillId="27" borderId="0" xfId="0" applyFont="1" applyFill="1" applyBorder="1" applyAlignment="1">
      <alignment horizontal="left" vertical="center" wrapText="1"/>
    </xf>
    <xf numFmtId="3" fontId="146" fillId="27" borderId="0" xfId="0" applyNumberFormat="1" applyFont="1" applyFill="1" applyBorder="1" applyAlignment="1">
      <alignment horizontal="right" vertical="center" wrapText="1"/>
    </xf>
    <xf numFmtId="184" fontId="183" fillId="27" borderId="0" xfId="0" applyNumberFormat="1" applyFont="1" applyFill="1" applyAlignment="1">
      <alignment vertical="center" wrapText="1"/>
    </xf>
    <xf numFmtId="177" fontId="147" fillId="27" borderId="0" xfId="0" applyNumberFormat="1" applyFont="1" applyFill="1" applyBorder="1" applyAlignment="1">
      <alignment horizontal="right" vertical="center" wrapText="1"/>
    </xf>
    <xf numFmtId="0" fontId="173" fillId="22" borderId="0" xfId="0" applyFont="1" applyFill="1" applyBorder="1" applyAlignment="1">
      <alignment horizontal="right" vertical="center" wrapText="1"/>
    </xf>
    <xf numFmtId="0" fontId="0" fillId="22" borderId="0" xfId="0" applyFill="1" applyAlignment="1">
      <alignment horizontal="left" vertical="top"/>
    </xf>
    <xf numFmtId="177" fontId="6" fillId="22" borderId="14" xfId="2" applyNumberFormat="1" applyFont="1" applyFill="1" applyBorder="1" applyAlignment="1">
      <alignment horizontal="center" vertical="center" shrinkToFit="1"/>
    </xf>
    <xf numFmtId="0" fontId="118" fillId="22" borderId="223" xfId="2" applyFont="1" applyFill="1" applyBorder="1" applyAlignment="1">
      <alignment horizontal="center" vertical="center"/>
    </xf>
    <xf numFmtId="14" fontId="13" fillId="22" borderId="223" xfId="2" applyNumberFormat="1" applyFont="1" applyFill="1" applyBorder="1" applyAlignment="1">
      <alignment horizontal="center" vertical="center"/>
    </xf>
    <xf numFmtId="14" fontId="13" fillId="22" borderId="224" xfId="2" applyNumberFormat="1" applyFont="1" applyFill="1" applyBorder="1" applyAlignment="1">
      <alignment horizontal="center" vertical="center"/>
    </xf>
    <xf numFmtId="0" fontId="13" fillId="22" borderId="222" xfId="2" applyFont="1" applyFill="1" applyBorder="1" applyAlignment="1">
      <alignment horizontal="center" vertical="center" wrapText="1"/>
    </xf>
    <xf numFmtId="0" fontId="13" fillId="22" borderId="223" xfId="2" applyFont="1" applyFill="1" applyBorder="1" applyAlignment="1">
      <alignment horizontal="left" vertical="center"/>
    </xf>
    <xf numFmtId="0" fontId="27" fillId="0" borderId="109" xfId="1" applyFont="1" applyBorder="1" applyAlignment="1" applyProtection="1">
      <alignment vertical="top" wrapText="1"/>
    </xf>
    <xf numFmtId="0" fontId="27" fillId="0" borderId="110" xfId="2" applyFont="1" applyBorder="1" applyAlignment="1">
      <alignment vertical="top" wrapText="1"/>
    </xf>
    <xf numFmtId="0" fontId="27" fillId="0" borderId="111" xfId="2" applyFont="1" applyBorder="1" applyAlignment="1">
      <alignment vertical="top" wrapText="1"/>
    </xf>
    <xf numFmtId="0" fontId="78" fillId="0" borderId="0" xfId="0" applyFont="1">
      <alignment vertical="center"/>
    </xf>
    <xf numFmtId="186" fontId="78" fillId="22" borderId="0" xfId="0" applyNumberFormat="1" applyFont="1" applyFill="1">
      <alignment vertical="center"/>
    </xf>
    <xf numFmtId="186" fontId="78" fillId="22" borderId="0" xfId="0" applyNumberFormat="1" applyFont="1" applyFill="1" applyAlignment="1">
      <alignment horizontal="center" vertical="center"/>
    </xf>
    <xf numFmtId="0" fontId="18" fillId="26" borderId="205" xfId="2" applyFont="1" applyFill="1" applyBorder="1" applyAlignment="1">
      <alignment horizontal="center" vertical="center" wrapText="1"/>
    </xf>
    <xf numFmtId="0" fontId="112" fillId="26" borderId="206" xfId="2" applyFont="1" applyFill="1" applyBorder="1" applyAlignment="1">
      <alignment horizontal="center" vertical="center"/>
    </xf>
    <xf numFmtId="0" fontId="112" fillId="26" borderId="207" xfId="2" applyFont="1" applyFill="1" applyBorder="1" applyAlignment="1">
      <alignment horizontal="center" vertical="center"/>
    </xf>
    <xf numFmtId="14" fontId="21" fillId="26" borderId="208" xfId="2" applyNumberFormat="1" applyFont="1" applyFill="1" applyBorder="1" applyAlignment="1">
      <alignment horizontal="center" vertical="center"/>
    </xf>
    <xf numFmtId="3" fontId="152" fillId="27" borderId="0" xfId="0" applyNumberFormat="1" applyFont="1" applyFill="1" applyBorder="1" applyAlignment="1">
      <alignment vertical="center"/>
    </xf>
    <xf numFmtId="0" fontId="178" fillId="27" borderId="0" xfId="0" applyFont="1" applyFill="1" applyBorder="1" applyAlignment="1">
      <alignment horizontal="left" vertical="center" shrinkToFit="1"/>
    </xf>
    <xf numFmtId="0" fontId="185" fillId="27" borderId="0" xfId="0" applyFont="1" applyFill="1" applyBorder="1" applyAlignment="1">
      <alignment horizontal="left" vertical="center"/>
    </xf>
    <xf numFmtId="177" fontId="186" fillId="27" borderId="0" xfId="0" applyNumberFormat="1" applyFont="1" applyFill="1" applyBorder="1" applyAlignment="1">
      <alignment vertical="center"/>
    </xf>
    <xf numFmtId="0" fontId="188" fillId="22" borderId="11" xfId="0" applyFont="1" applyFill="1" applyBorder="1" applyAlignment="1">
      <alignment horizontal="center" vertical="center" wrapText="1"/>
    </xf>
    <xf numFmtId="177" fontId="189" fillId="22" borderId="11" xfId="2" applyNumberFormat="1" applyFont="1" applyFill="1" applyBorder="1" applyAlignment="1">
      <alignment horizontal="center" vertical="center" shrinkToFit="1"/>
    </xf>
    <xf numFmtId="0" fontId="136" fillId="35" borderId="155" xfId="2" applyFont="1" applyFill="1" applyBorder="1" applyAlignment="1">
      <alignment horizontal="center" vertical="center" wrapText="1"/>
    </xf>
    <xf numFmtId="184" fontId="147" fillId="43" borderId="0" xfId="0" applyNumberFormat="1" applyFont="1" applyFill="1" applyBorder="1" applyAlignment="1">
      <alignment horizontal="center" vertical="center" wrapText="1"/>
    </xf>
    <xf numFmtId="0" fontId="146" fillId="27" borderId="0" xfId="0" applyFont="1" applyFill="1" applyBorder="1" applyAlignment="1">
      <alignment horizontal="left" vertical="center"/>
    </xf>
    <xf numFmtId="0" fontId="106" fillId="0" borderId="225" xfId="0" applyFont="1" applyBorder="1" applyAlignment="1">
      <alignment horizontal="center" vertical="center" wrapText="1"/>
    </xf>
    <xf numFmtId="0" fontId="6" fillId="0" borderId="0" xfId="2" applyAlignment="1">
      <alignment horizontal="left" vertical="center"/>
    </xf>
    <xf numFmtId="0" fontId="6" fillId="0" borderId="0" xfId="2">
      <alignment vertical="center"/>
    </xf>
    <xf numFmtId="0" fontId="8" fillId="0" borderId="229" xfId="1" applyBorder="1" applyAlignment="1" applyProtection="1">
      <alignment vertical="center" wrapText="1"/>
    </xf>
    <xf numFmtId="0" fontId="8" fillId="0" borderId="230" xfId="1" applyBorder="1" applyAlignment="1" applyProtection="1">
      <alignment vertical="center"/>
    </xf>
    <xf numFmtId="0" fontId="8" fillId="0" borderId="231" xfId="1" applyBorder="1" applyAlignment="1" applyProtection="1">
      <alignment vertical="center" wrapText="1"/>
    </xf>
    <xf numFmtId="3" fontId="152" fillId="27" borderId="0" xfId="0" applyNumberFormat="1" applyFont="1" applyFill="1" applyAlignment="1">
      <alignment vertical="center" wrapText="1"/>
    </xf>
    <xf numFmtId="177" fontId="186" fillId="27" borderId="0" xfId="0" applyNumberFormat="1" applyFont="1" applyFill="1" applyBorder="1">
      <alignment vertical="center"/>
    </xf>
    <xf numFmtId="3" fontId="190" fillId="27" borderId="0" xfId="0" applyNumberFormat="1" applyFont="1" applyFill="1" applyAlignment="1">
      <alignment vertical="center" wrapText="1"/>
    </xf>
    <xf numFmtId="0" fontId="117" fillId="22" borderId="223" xfId="2" applyFont="1" applyFill="1" applyBorder="1" applyAlignment="1">
      <alignment horizontal="center" vertical="center"/>
    </xf>
    <xf numFmtId="177" fontId="23" fillId="24" borderId="11" xfId="2" applyNumberFormat="1" applyFont="1" applyFill="1" applyBorder="1" applyAlignment="1">
      <alignment horizontal="center" vertical="center" shrinkToFit="1"/>
    </xf>
    <xf numFmtId="184" fontId="191" fillId="27" borderId="0" xfId="0" applyNumberFormat="1" applyFont="1" applyFill="1" applyAlignment="1">
      <alignment vertical="center" wrapText="1"/>
    </xf>
    <xf numFmtId="0" fontId="174" fillId="46" borderId="232" xfId="0" applyFont="1" applyFill="1" applyBorder="1" applyAlignment="1">
      <alignment horizontal="right" vertical="center" wrapText="1"/>
    </xf>
    <xf numFmtId="0" fontId="192" fillId="0" borderId="0" xfId="0" applyFont="1" applyAlignment="1">
      <alignment vertical="top" wrapText="1"/>
    </xf>
    <xf numFmtId="56" fontId="8" fillId="0" borderId="229" xfId="1" applyNumberFormat="1" applyBorder="1" applyAlignment="1" applyProtection="1">
      <alignment vertical="center" wrapText="1"/>
    </xf>
    <xf numFmtId="0" fontId="193" fillId="47" borderId="0" xfId="0" applyFont="1" applyFill="1" applyAlignment="1">
      <alignment vertical="top" wrapText="1"/>
    </xf>
    <xf numFmtId="0" fontId="0" fillId="47" borderId="0" xfId="0" applyFill="1">
      <alignment vertical="center"/>
    </xf>
    <xf numFmtId="0" fontId="196" fillId="47" borderId="0" xfId="0" applyFont="1" applyFill="1" applyAlignment="1">
      <alignment vertical="center" wrapText="1"/>
    </xf>
    <xf numFmtId="0" fontId="0" fillId="47" borderId="0" xfId="0" applyFill="1" applyAlignment="1">
      <alignment vertical="top" wrapText="1"/>
    </xf>
    <xf numFmtId="0" fontId="78" fillId="47" borderId="0" xfId="0" applyFont="1" applyFill="1" applyAlignment="1">
      <alignment vertical="top" wrapText="1"/>
    </xf>
    <xf numFmtId="0" fontId="197" fillId="47" borderId="0" xfId="0" applyFont="1" applyFill="1" applyAlignment="1">
      <alignment vertical="center" wrapText="1"/>
    </xf>
    <xf numFmtId="0" fontId="198" fillId="47" borderId="0" xfId="0" applyFont="1" applyFill="1" applyAlignment="1">
      <alignment vertical="center" wrapText="1"/>
    </xf>
    <xf numFmtId="0" fontId="199" fillId="47" borderId="0" xfId="0" applyFont="1" applyFill="1" applyAlignment="1">
      <alignment vertical="center" wrapText="1"/>
    </xf>
    <xf numFmtId="0" fontId="78" fillId="0" borderId="0" xfId="0" applyFont="1" applyAlignment="1">
      <alignment vertical="top" wrapText="1"/>
    </xf>
    <xf numFmtId="184" fontId="174" fillId="22" borderId="232" xfId="0" applyNumberFormat="1" applyFont="1" applyFill="1" applyBorder="1" applyAlignment="1">
      <alignment horizontal="center" vertical="center" wrapText="1"/>
    </xf>
    <xf numFmtId="0" fontId="200" fillId="2" borderId="50" xfId="1" applyFont="1" applyFill="1" applyBorder="1" applyAlignment="1" applyProtection="1">
      <alignment horizontal="center" vertical="center" wrapText="1"/>
    </xf>
    <xf numFmtId="0" fontId="201" fillId="6" borderId="79" xfId="0" applyFont="1" applyFill="1" applyBorder="1">
      <alignment vertical="center"/>
    </xf>
    <xf numFmtId="0" fontId="201" fillId="6" borderId="0" xfId="0" applyFont="1" applyFill="1" applyAlignment="1">
      <alignment horizontal="left" vertical="center"/>
    </xf>
    <xf numFmtId="0" fontId="201" fillId="6" borderId="0" xfId="0" applyFont="1" applyFill="1">
      <alignment vertical="center"/>
    </xf>
    <xf numFmtId="176" fontId="201" fillId="6" borderId="0" xfId="0" applyNumberFormat="1" applyFont="1" applyFill="1" applyAlignment="1">
      <alignment horizontal="left" vertical="center"/>
    </xf>
    <xf numFmtId="183" fontId="201" fillId="6" borderId="0" xfId="0" applyNumberFormat="1" applyFont="1" applyFill="1" applyAlignment="1">
      <alignment horizontal="center" vertical="center"/>
    </xf>
    <xf numFmtId="0" fontId="201" fillId="6" borderId="79" xfId="0" applyFont="1" applyFill="1" applyBorder="1" applyAlignment="1">
      <alignment vertical="top"/>
    </xf>
    <xf numFmtId="0" fontId="201" fillId="6" borderId="0" xfId="0" applyFont="1" applyFill="1" applyAlignment="1">
      <alignment vertical="top"/>
    </xf>
    <xf numFmtId="14" fontId="201" fillId="6" borderId="0" xfId="0" applyNumberFormat="1" applyFont="1" applyFill="1" applyAlignment="1">
      <alignment horizontal="left" vertical="center"/>
    </xf>
    <xf numFmtId="14" fontId="201" fillId="0" borderId="0" xfId="0" applyNumberFormat="1" applyFont="1">
      <alignment vertical="center"/>
    </xf>
    <xf numFmtId="0" fontId="202" fillId="0" borderId="0" xfId="0" applyFont="1">
      <alignment vertical="center"/>
    </xf>
    <xf numFmtId="3" fontId="174" fillId="40" borderId="232" xfId="0" applyNumberFormat="1" applyFont="1" applyFill="1" applyBorder="1" applyAlignment="1">
      <alignment horizontal="right" vertical="center" wrapText="1"/>
    </xf>
    <xf numFmtId="0" fontId="6" fillId="0" borderId="0" xfId="2">
      <alignment vertical="center"/>
    </xf>
    <xf numFmtId="0" fontId="106" fillId="48" borderId="151" xfId="0" applyFont="1" applyFill="1" applyBorder="1" applyAlignment="1">
      <alignment horizontal="center" vertical="center" wrapText="1"/>
    </xf>
    <xf numFmtId="184" fontId="203" fillId="27" borderId="0" xfId="0" applyNumberFormat="1" applyFont="1" applyFill="1" applyAlignment="1">
      <alignment horizontal="center" vertical="center" wrapText="1"/>
    </xf>
    <xf numFmtId="0" fontId="169" fillId="22" borderId="233" xfId="0" applyFont="1" applyFill="1" applyBorder="1">
      <alignment vertical="center"/>
    </xf>
    <xf numFmtId="0" fontId="169" fillId="22" borderId="234" xfId="0" applyFont="1" applyFill="1" applyBorder="1" applyAlignment="1">
      <alignment horizontal="center" vertical="center"/>
    </xf>
    <xf numFmtId="184" fontId="169" fillId="22" borderId="234" xfId="0" applyNumberFormat="1" applyFont="1" applyFill="1" applyBorder="1" applyAlignment="1">
      <alignment horizontal="center" vertical="center"/>
    </xf>
    <xf numFmtId="186" fontId="169" fillId="22" borderId="234" xfId="0" applyNumberFormat="1" applyFont="1" applyFill="1" applyBorder="1" applyAlignment="1">
      <alignment horizontal="center" vertical="center"/>
    </xf>
    <xf numFmtId="184" fontId="169" fillId="22" borderId="235" xfId="0" applyNumberFormat="1" applyFont="1" applyFill="1" applyBorder="1" applyAlignment="1">
      <alignment horizontal="center" vertical="center"/>
    </xf>
    <xf numFmtId="0" fontId="174" fillId="41" borderId="236" xfId="0" applyFont="1" applyFill="1" applyBorder="1" applyAlignment="1">
      <alignment horizontal="left" vertical="center" wrapText="1"/>
    </xf>
    <xf numFmtId="184" fontId="174" fillId="22" borderId="237" xfId="0" applyNumberFormat="1" applyFont="1" applyFill="1" applyBorder="1" applyAlignment="1">
      <alignment horizontal="center" vertical="center" wrapText="1"/>
    </xf>
    <xf numFmtId="184" fontId="174" fillId="49" borderId="237" xfId="0" applyNumberFormat="1" applyFont="1" applyFill="1" applyBorder="1" applyAlignment="1">
      <alignment horizontal="center" vertical="center" wrapText="1"/>
    </xf>
    <xf numFmtId="184" fontId="174" fillId="49" borderId="232" xfId="0" applyNumberFormat="1" applyFont="1" applyFill="1" applyBorder="1" applyAlignment="1">
      <alignment horizontal="center" vertical="center" wrapText="1"/>
    </xf>
    <xf numFmtId="0" fontId="174" fillId="49" borderId="236" xfId="0" applyFont="1" applyFill="1" applyBorder="1" applyAlignment="1">
      <alignment horizontal="left" vertical="center" wrapText="1"/>
    </xf>
    <xf numFmtId="0" fontId="169" fillId="49" borderId="236" xfId="0" applyFont="1" applyFill="1" applyBorder="1">
      <alignment vertical="center"/>
    </xf>
    <xf numFmtId="0" fontId="169" fillId="44" borderId="236" xfId="0" applyFont="1" applyFill="1" applyBorder="1">
      <alignment vertical="center"/>
    </xf>
    <xf numFmtId="184" fontId="174" fillId="44" borderId="232" xfId="0" applyNumberFormat="1" applyFont="1" applyFill="1" applyBorder="1" applyAlignment="1">
      <alignment horizontal="center" vertical="center" wrapText="1"/>
    </xf>
    <xf numFmtId="184" fontId="174" fillId="44" borderId="237" xfId="0" applyNumberFormat="1" applyFont="1" applyFill="1" applyBorder="1" applyAlignment="1">
      <alignment horizontal="center" vertical="center" wrapText="1"/>
    </xf>
    <xf numFmtId="0" fontId="106" fillId="42" borderId="183" xfId="0" applyFont="1" applyFill="1" applyBorder="1" applyAlignment="1">
      <alignment horizontal="center" vertical="center" wrapText="1"/>
    </xf>
    <xf numFmtId="0" fontId="106" fillId="42" borderId="225" xfId="0" applyFont="1" applyFill="1" applyBorder="1" applyAlignment="1">
      <alignment horizontal="center" vertical="center" wrapText="1"/>
    </xf>
    <xf numFmtId="180" fontId="52" fillId="13" borderId="238" xfId="17" applyNumberFormat="1" applyFont="1" applyFill="1" applyBorder="1" applyAlignment="1">
      <alignment horizontal="center" vertical="center"/>
    </xf>
    <xf numFmtId="0" fontId="8" fillId="0" borderId="242" xfId="1" applyBorder="1" applyAlignment="1" applyProtection="1">
      <alignment vertical="center"/>
    </xf>
    <xf numFmtId="3" fontId="146" fillId="27" borderId="0" xfId="0" applyNumberFormat="1" applyFont="1" applyFill="1">
      <alignment vertical="center"/>
    </xf>
    <xf numFmtId="0" fontId="170" fillId="41" borderId="236" xfId="0" applyFont="1" applyFill="1" applyBorder="1" applyAlignment="1">
      <alignment horizontal="left" vertical="center" wrapText="1"/>
    </xf>
    <xf numFmtId="0" fontId="170" fillId="46" borderId="232" xfId="0" applyFont="1" applyFill="1" applyBorder="1" applyAlignment="1">
      <alignment horizontal="right" vertical="center" wrapText="1"/>
    </xf>
    <xf numFmtId="184" fontId="170" fillId="22" borderId="232" xfId="0" applyNumberFormat="1" applyFont="1" applyFill="1" applyBorder="1" applyAlignment="1">
      <alignment horizontal="center" vertical="center" wrapText="1"/>
    </xf>
    <xf numFmtId="3" fontId="170" fillId="40" borderId="232" xfId="0" applyNumberFormat="1" applyFont="1" applyFill="1" applyBorder="1" applyAlignment="1">
      <alignment horizontal="right" vertical="center" wrapText="1"/>
    </xf>
    <xf numFmtId="184" fontId="170" fillId="22" borderId="237" xfId="0" applyNumberFormat="1" applyFont="1" applyFill="1" applyBorder="1" applyAlignment="1">
      <alignment horizontal="center" vertical="center" wrapText="1"/>
    </xf>
    <xf numFmtId="0" fontId="170" fillId="49" borderId="236" xfId="0" applyFont="1" applyFill="1" applyBorder="1" applyAlignment="1">
      <alignment horizontal="left" vertical="center" wrapText="1"/>
    </xf>
    <xf numFmtId="184" fontId="170" fillId="49" borderId="232" xfId="0" applyNumberFormat="1" applyFont="1" applyFill="1" applyBorder="1" applyAlignment="1">
      <alignment horizontal="center" vertical="center" wrapText="1"/>
    </xf>
    <xf numFmtId="184" fontId="170" fillId="49" borderId="237" xfId="0" applyNumberFormat="1" applyFont="1" applyFill="1" applyBorder="1" applyAlignment="1">
      <alignment horizontal="center" vertical="center" wrapText="1"/>
    </xf>
    <xf numFmtId="0" fontId="168" fillId="44" borderId="236" xfId="0" applyFont="1" applyFill="1" applyBorder="1">
      <alignment vertical="center"/>
    </xf>
    <xf numFmtId="184" fontId="170" fillId="44" borderId="232" xfId="0" applyNumberFormat="1" applyFont="1" applyFill="1" applyBorder="1" applyAlignment="1">
      <alignment horizontal="center" vertical="center" wrapText="1"/>
    </xf>
    <xf numFmtId="184" fontId="170" fillId="44" borderId="237" xfId="0" applyNumberFormat="1" applyFont="1" applyFill="1" applyBorder="1" applyAlignment="1">
      <alignment horizontal="center" vertical="center" wrapText="1"/>
    </xf>
    <xf numFmtId="0" fontId="168" fillId="49" borderId="236" xfId="0" applyFont="1" applyFill="1" applyBorder="1">
      <alignment vertical="center"/>
    </xf>
    <xf numFmtId="0" fontId="170" fillId="41" borderId="243" xfId="0" applyFont="1" applyFill="1" applyBorder="1" applyAlignment="1">
      <alignment horizontal="left" vertical="center" wrapText="1"/>
    </xf>
    <xf numFmtId="0" fontId="170" fillId="46" borderId="244" xfId="0" applyFont="1" applyFill="1" applyBorder="1" applyAlignment="1">
      <alignment horizontal="right" vertical="center" wrapText="1"/>
    </xf>
    <xf numFmtId="184" fontId="170" fillId="22" borderId="244" xfId="0" applyNumberFormat="1" applyFont="1" applyFill="1" applyBorder="1" applyAlignment="1">
      <alignment horizontal="center" vertical="center" wrapText="1"/>
    </xf>
    <xf numFmtId="3" fontId="170" fillId="40" borderId="244" xfId="0" applyNumberFormat="1" applyFont="1" applyFill="1" applyBorder="1" applyAlignment="1">
      <alignment horizontal="right" vertical="center" wrapText="1"/>
    </xf>
    <xf numFmtId="184" fontId="170" fillId="22" borderId="245" xfId="0" applyNumberFormat="1" applyFont="1" applyFill="1" applyBorder="1" applyAlignment="1">
      <alignment horizontal="center" vertical="center" wrapText="1"/>
    </xf>
    <xf numFmtId="0" fontId="174" fillId="41" borderId="243" xfId="0" applyFont="1" applyFill="1" applyBorder="1" applyAlignment="1">
      <alignment horizontal="left" vertical="center" wrapText="1"/>
    </xf>
    <xf numFmtId="0" fontId="174" fillId="46" borderId="244" xfId="0" applyFont="1" applyFill="1" applyBorder="1" applyAlignment="1">
      <alignment horizontal="right" vertical="center" wrapText="1"/>
    </xf>
    <xf numFmtId="184" fontId="174" fillId="22" borderId="244" xfId="0" applyNumberFormat="1" applyFont="1" applyFill="1" applyBorder="1" applyAlignment="1">
      <alignment horizontal="center" vertical="center" wrapText="1"/>
    </xf>
    <xf numFmtId="3" fontId="174" fillId="40" borderId="244" xfId="0" applyNumberFormat="1" applyFont="1" applyFill="1" applyBorder="1" applyAlignment="1">
      <alignment horizontal="right" vertical="center" wrapText="1"/>
    </xf>
    <xf numFmtId="184" fontId="174" fillId="22" borderId="245" xfId="0" applyNumberFormat="1" applyFont="1" applyFill="1" applyBorder="1" applyAlignment="1">
      <alignment horizontal="center" vertical="center" wrapText="1"/>
    </xf>
    <xf numFmtId="0" fontId="160" fillId="47" borderId="0" xfId="1" applyFont="1" applyFill="1" applyAlignment="1" applyProtection="1">
      <alignment vertical="center"/>
    </xf>
    <xf numFmtId="14" fontId="121" fillId="24" borderId="77" xfId="17" applyNumberFormat="1" applyFont="1" applyFill="1" applyBorder="1" applyAlignment="1">
      <alignment horizontal="center" vertical="center"/>
    </xf>
    <xf numFmtId="0" fontId="201" fillId="6" borderId="0" xfId="0" applyFont="1" applyFill="1" applyAlignment="1">
      <alignment horizontal="left" vertical="center"/>
    </xf>
    <xf numFmtId="3" fontId="172" fillId="43" borderId="0" xfId="0" applyNumberFormat="1" applyFont="1" applyFill="1" applyBorder="1" applyAlignment="1">
      <alignment horizontal="right" vertical="center"/>
    </xf>
    <xf numFmtId="0" fontId="13" fillId="24" borderId="223" xfId="2" applyFont="1" applyFill="1" applyBorder="1" applyAlignment="1">
      <alignment horizontal="left" vertical="center"/>
    </xf>
    <xf numFmtId="0" fontId="13" fillId="26" borderId="223" xfId="2" applyFont="1" applyFill="1" applyBorder="1" applyAlignment="1">
      <alignment horizontal="left" vertical="center"/>
    </xf>
    <xf numFmtId="0" fontId="13" fillId="50" borderId="223" xfId="2" applyFont="1" applyFill="1" applyBorder="1" applyAlignment="1">
      <alignment horizontal="left" vertical="center"/>
    </xf>
    <xf numFmtId="0" fontId="13" fillId="39" borderId="223" xfId="2" applyFont="1" applyFill="1" applyBorder="1" applyAlignment="1">
      <alignment horizontal="left" vertical="center"/>
    </xf>
    <xf numFmtId="0" fontId="13" fillId="44" borderId="223" xfId="2" applyFont="1" applyFill="1" applyBorder="1" applyAlignment="1">
      <alignment horizontal="left" vertical="center"/>
    </xf>
    <xf numFmtId="0" fontId="13" fillId="41" borderId="223" xfId="2" applyFont="1" applyFill="1" applyBorder="1" applyAlignment="1">
      <alignment horizontal="left" vertical="center"/>
    </xf>
    <xf numFmtId="0" fontId="13" fillId="51" borderId="223" xfId="2" applyFont="1" applyFill="1" applyBorder="1" applyAlignment="1">
      <alignment horizontal="left" vertical="center"/>
    </xf>
    <xf numFmtId="0" fontId="0" fillId="3" borderId="0" xfId="0" applyFill="1">
      <alignment vertical="center"/>
    </xf>
    <xf numFmtId="0" fontId="125" fillId="22" borderId="0" xfId="0" applyFont="1" applyFill="1" applyAlignment="1">
      <alignment horizontal="center" vertical="center"/>
    </xf>
    <xf numFmtId="0" fontId="121" fillId="24" borderId="1" xfId="17" applyFont="1" applyFill="1" applyBorder="1" applyAlignment="1">
      <alignment horizontal="center" vertical="center" wrapText="1"/>
    </xf>
    <xf numFmtId="0" fontId="162" fillId="24" borderId="179" xfId="17" applyFont="1" applyFill="1" applyBorder="1" applyAlignment="1">
      <alignment horizontal="center" vertical="center" wrapText="1"/>
    </xf>
    <xf numFmtId="14" fontId="162" fillId="24" borderId="181" xfId="17" applyNumberFormat="1" applyFont="1" applyFill="1" applyBorder="1" applyAlignment="1">
      <alignment horizontal="center" vertical="center" wrapText="1"/>
    </xf>
    <xf numFmtId="0" fontId="8" fillId="0" borderId="153" xfId="1" applyFill="1" applyBorder="1" applyAlignment="1" applyProtection="1">
      <alignment vertical="top" wrapText="1"/>
    </xf>
    <xf numFmtId="0" fontId="0" fillId="6" borderId="0" xfId="0" applyFill="1">
      <alignment vertical="center"/>
    </xf>
    <xf numFmtId="0" fontId="0" fillId="6" borderId="0" xfId="0" applyFill="1" applyAlignment="1">
      <alignment horizontal="right" vertical="center"/>
    </xf>
    <xf numFmtId="0" fontId="37" fillId="6" borderId="0" xfId="0" applyFont="1" applyFill="1" applyAlignment="1">
      <alignment horizontal="left" vertical="center"/>
    </xf>
    <xf numFmtId="0" fontId="0" fillId="6" borderId="246" xfId="0" applyFill="1" applyBorder="1">
      <alignment vertical="center"/>
    </xf>
    <xf numFmtId="0" fontId="0" fillId="6" borderId="247" xfId="0" applyFill="1" applyBorder="1">
      <alignment vertical="center"/>
    </xf>
    <xf numFmtId="0" fontId="0" fillId="6" borderId="247" xfId="0" applyFill="1" applyBorder="1" applyAlignment="1">
      <alignment horizontal="right" vertical="center"/>
    </xf>
    <xf numFmtId="0" fontId="0" fillId="6" borderId="248" xfId="0" applyFill="1" applyBorder="1">
      <alignment vertical="center"/>
    </xf>
    <xf numFmtId="0" fontId="39" fillId="3" borderId="249" xfId="0" applyFont="1" applyFill="1" applyBorder="1">
      <alignment vertical="center"/>
    </xf>
    <xf numFmtId="0" fontId="39" fillId="3" borderId="0" xfId="0" applyFont="1" applyFill="1">
      <alignment vertical="center"/>
    </xf>
    <xf numFmtId="0" fontId="39" fillId="3" borderId="0" xfId="0" applyFont="1" applyFill="1" applyAlignment="1">
      <alignment horizontal="right" vertical="center"/>
    </xf>
    <xf numFmtId="0" fontId="0" fillId="3" borderId="250" xfId="0" applyFill="1" applyBorder="1">
      <alignment vertical="center"/>
    </xf>
    <xf numFmtId="0" fontId="39" fillId="3" borderId="249" xfId="0" applyFont="1" applyFill="1" applyBorder="1" applyAlignment="1">
      <alignment horizontal="left" vertical="center" indent="1"/>
    </xf>
    <xf numFmtId="0" fontId="0" fillId="3" borderId="249" xfId="0" applyFill="1" applyBorder="1" applyAlignment="1">
      <alignment horizontal="left" vertical="center" indent="1"/>
    </xf>
    <xf numFmtId="0" fontId="0" fillId="3" borderId="0" xfId="0" applyFill="1" applyAlignment="1">
      <alignment horizontal="right" vertical="center"/>
    </xf>
    <xf numFmtId="0" fontId="0" fillId="6" borderId="249" xfId="0" applyFill="1" applyBorder="1" applyAlignment="1">
      <alignment horizontal="left" vertical="center" indent="1"/>
    </xf>
    <xf numFmtId="0" fontId="0" fillId="6" borderId="250" xfId="0" applyFill="1" applyBorder="1">
      <alignment vertical="center"/>
    </xf>
    <xf numFmtId="0" fontId="207" fillId="52" borderId="249" xfId="0" applyFont="1" applyFill="1" applyBorder="1">
      <alignment vertical="center"/>
    </xf>
    <xf numFmtId="0" fontId="0" fillId="52" borderId="0" xfId="0" applyFill="1">
      <alignment vertical="center"/>
    </xf>
    <xf numFmtId="0" fontId="0" fillId="52" borderId="0" xfId="0" applyFill="1" applyAlignment="1">
      <alignment horizontal="right" vertical="center"/>
    </xf>
    <xf numFmtId="0" fontId="0" fillId="52" borderId="250" xfId="0" applyFill="1" applyBorder="1">
      <alignment vertical="center"/>
    </xf>
    <xf numFmtId="0" fontId="15" fillId="52" borderId="249" xfId="0" applyFont="1" applyFill="1" applyBorder="1" applyAlignment="1">
      <alignment horizontal="left" vertical="center" indent="1"/>
    </xf>
    <xf numFmtId="0" fontId="0" fillId="6" borderId="251" xfId="0" applyFill="1" applyBorder="1">
      <alignment vertical="center"/>
    </xf>
    <xf numFmtId="0" fontId="0" fillId="6" borderId="252" xfId="0" applyFill="1" applyBorder="1">
      <alignment vertical="center"/>
    </xf>
    <xf numFmtId="0" fontId="0" fillId="6" borderId="252" xfId="0" applyFill="1" applyBorder="1" applyAlignment="1">
      <alignment horizontal="right" vertical="center"/>
    </xf>
    <xf numFmtId="0" fontId="0" fillId="6" borderId="253" xfId="0" applyFill="1" applyBorder="1">
      <alignment vertical="center"/>
    </xf>
    <xf numFmtId="0" fontId="45" fillId="6" borderId="0" xfId="0" applyFont="1" applyFill="1" applyAlignment="1">
      <alignment vertical="center" wrapText="1"/>
    </xf>
    <xf numFmtId="0" fontId="121" fillId="6" borderId="0" xfId="0" applyFont="1" applyFill="1" applyAlignment="1">
      <alignment vertical="center" wrapText="1"/>
    </xf>
    <xf numFmtId="0" fontId="0" fillId="6" borderId="0" xfId="0" applyFill="1" applyAlignment="1">
      <alignment vertical="center" wrapText="1"/>
    </xf>
    <xf numFmtId="0" fontId="0" fillId="6" borderId="0" xfId="0" applyFill="1" applyAlignment="1">
      <alignment horizontal="left" vertical="center" wrapText="1"/>
    </xf>
    <xf numFmtId="0" fontId="0" fillId="6" borderId="0" xfId="0" applyFill="1" applyAlignment="1">
      <alignment vertical="center" wrapText="1" shrinkToFit="1"/>
    </xf>
    <xf numFmtId="0" fontId="0" fillId="6" borderId="0" xfId="0" applyFill="1" applyAlignment="1">
      <alignment horizontal="center" vertical="center"/>
    </xf>
    <xf numFmtId="0" fontId="39" fillId="6" borderId="0" xfId="0" applyFont="1" applyFill="1" applyAlignment="1">
      <alignment horizontal="right" vertical="center"/>
    </xf>
    <xf numFmtId="0" fontId="208" fillId="6" borderId="0" xfId="0" applyFont="1" applyFill="1">
      <alignment vertical="center"/>
    </xf>
    <xf numFmtId="0" fontId="121" fillId="6" borderId="0" xfId="0" applyFont="1" applyFill="1" applyAlignment="1">
      <alignment horizontal="left" vertical="center"/>
    </xf>
    <xf numFmtId="0" fontId="0" fillId="6" borderId="0" xfId="0" applyFill="1" applyAlignment="1">
      <alignment horizontal="left" vertical="center"/>
    </xf>
    <xf numFmtId="0" fontId="14" fillId="6" borderId="0" xfId="0" applyFont="1" applyFill="1" applyAlignment="1">
      <alignment horizontal="left" vertical="center"/>
    </xf>
    <xf numFmtId="0" fontId="209" fillId="6" borderId="0" xfId="0" applyFont="1" applyFill="1">
      <alignment vertical="center"/>
    </xf>
    <xf numFmtId="0" fontId="0" fillId="0" borderId="0" xfId="0" applyAlignment="1">
      <alignment horizontal="right" vertical="center"/>
    </xf>
    <xf numFmtId="0" fontId="6" fillId="0" borderId="79" xfId="0" applyFont="1" applyBorder="1" applyAlignment="1">
      <alignment horizontal="left" vertical="center"/>
    </xf>
    <xf numFmtId="0" fontId="6" fillId="0" borderId="0" xfId="0" applyFont="1" applyBorder="1" applyAlignment="1">
      <alignment horizontal="left" vertical="center"/>
    </xf>
    <xf numFmtId="0" fontId="6" fillId="0" borderId="81" xfId="0" applyFont="1" applyBorder="1" applyAlignment="1">
      <alignment horizontal="left" vertical="center"/>
    </xf>
    <xf numFmtId="0" fontId="201" fillId="6" borderId="0" xfId="0" applyFont="1" applyFill="1" applyAlignment="1">
      <alignment horizontal="left" vertical="center" wrapText="1"/>
    </xf>
    <xf numFmtId="0" fontId="201" fillId="6" borderId="81" xfId="0" applyFont="1" applyFill="1" applyBorder="1" applyAlignment="1">
      <alignment horizontal="left" vertical="center" wrapText="1"/>
    </xf>
    <xf numFmtId="0" fontId="201" fillId="6" borderId="0" xfId="0" applyFont="1" applyFill="1" applyAlignment="1">
      <alignment horizontal="left" vertical="center"/>
    </xf>
    <xf numFmtId="0" fontId="201" fillId="6" borderId="0" xfId="0" applyFont="1" applyFill="1" applyAlignment="1">
      <alignment horizontal="left" vertical="top" wrapText="1"/>
    </xf>
    <xf numFmtId="0" fontId="8" fillId="0" borderId="0" xfId="1" applyAlignment="1" applyProtection="1">
      <alignment horizontal="center" vertical="center" wrapText="1"/>
    </xf>
    <xf numFmtId="0" fontId="91" fillId="0" borderId="0" xfId="0" applyFont="1" applyAlignment="1">
      <alignment horizontal="left" vertical="center" wrapText="1"/>
    </xf>
    <xf numFmtId="0" fontId="87" fillId="0" borderId="0" xfId="0" applyFont="1" applyAlignment="1">
      <alignment horizontal="left" vertical="center" wrapText="1"/>
    </xf>
    <xf numFmtId="0" fontId="90" fillId="0" borderId="0" xfId="0" applyFont="1" applyBorder="1" applyAlignment="1">
      <alignment horizontal="left" vertical="center" wrapText="1"/>
    </xf>
    <xf numFmtId="0" fontId="88" fillId="0" borderId="0" xfId="0" applyFont="1" applyBorder="1" applyAlignment="1">
      <alignment horizontal="left" vertical="center" wrapText="1"/>
    </xf>
    <xf numFmtId="0" fontId="91" fillId="0" borderId="0" xfId="0" applyFont="1" applyAlignment="1">
      <alignment horizontal="left" vertical="top" wrapText="1"/>
    </xf>
    <xf numFmtId="0" fontId="87" fillId="0" borderId="0" xfId="0" applyFont="1" applyAlignment="1">
      <alignment horizontal="left" vertical="top" wrapText="1"/>
    </xf>
    <xf numFmtId="0" fontId="194" fillId="47" borderId="0" xfId="0" applyFont="1" applyFill="1" applyAlignment="1">
      <alignment horizontal="left" vertical="center" wrapText="1"/>
    </xf>
    <xf numFmtId="0" fontId="195" fillId="47" borderId="0" xfId="0" applyFont="1" applyFill="1" applyAlignment="1">
      <alignment horizontal="left" vertical="top" wrapText="1"/>
    </xf>
    <xf numFmtId="0" fontId="196" fillId="47" borderId="0" xfId="0" applyFont="1" applyFill="1" applyAlignment="1">
      <alignment horizontal="left" vertical="center" wrapText="1"/>
    </xf>
    <xf numFmtId="0" fontId="193" fillId="47" borderId="0" xfId="0" applyFont="1" applyFill="1" applyAlignment="1">
      <alignment horizontal="center" vertical="top" wrapText="1"/>
    </xf>
    <xf numFmtId="0" fontId="10" fillId="7" borderId="172"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10" fillId="7" borderId="173" xfId="17" applyFont="1" applyFill="1" applyBorder="1" applyAlignment="1">
      <alignment horizontal="left" vertical="center" wrapText="1"/>
    </xf>
    <xf numFmtId="0" fontId="10" fillId="22" borderId="87" xfId="2" applyFont="1" applyFill="1" applyBorder="1" applyAlignment="1">
      <alignment horizontal="left" vertical="top" wrapText="1"/>
    </xf>
    <xf numFmtId="0" fontId="10" fillId="22" borderId="88" xfId="2" applyFont="1" applyFill="1" applyBorder="1" applyAlignment="1">
      <alignment horizontal="left" vertical="top" wrapText="1"/>
    </xf>
    <xf numFmtId="0" fontId="10" fillId="22" borderId="89" xfId="2" applyFont="1" applyFill="1" applyBorder="1" applyAlignment="1">
      <alignment horizontal="left" vertical="top" wrapText="1"/>
    </xf>
    <xf numFmtId="0" fontId="64" fillId="15" borderId="69" xfId="17" applyFont="1" applyFill="1" applyBorder="1" applyAlignment="1">
      <alignment horizontal="center" vertical="center" wrapText="1"/>
    </xf>
    <xf numFmtId="0" fontId="65" fillId="15" borderId="69" xfId="0" applyFont="1" applyFill="1" applyBorder="1" applyAlignment="1">
      <alignment horizontal="center" vertical="center"/>
    </xf>
    <xf numFmtId="0" fontId="64" fillId="11" borderId="69" xfId="0" applyFont="1" applyFill="1" applyBorder="1" applyAlignment="1">
      <alignment horizontal="center" vertical="center"/>
    </xf>
    <xf numFmtId="0" fontId="67" fillId="11" borderId="69" xfId="0" applyFont="1" applyFill="1" applyBorder="1" applyAlignment="1">
      <alignment horizontal="center" vertical="center"/>
    </xf>
    <xf numFmtId="0" fontId="69" fillId="21" borderId="135" xfId="16" applyFont="1" applyFill="1" applyBorder="1" applyAlignment="1">
      <alignment horizontal="center" vertical="center"/>
    </xf>
    <xf numFmtId="0" fontId="69" fillId="21" borderId="140" xfId="16" applyFont="1" applyFill="1" applyBorder="1" applyAlignment="1">
      <alignment horizontal="center" vertical="center"/>
    </xf>
    <xf numFmtId="0" fontId="69" fillId="21" borderId="142" xfId="16" applyFont="1" applyFill="1" applyBorder="1" applyAlignment="1">
      <alignment horizontal="center" vertical="center"/>
    </xf>
    <xf numFmtId="0" fontId="70" fillId="2" borderId="136" xfId="16" applyFont="1" applyFill="1" applyBorder="1" applyAlignment="1">
      <alignment vertical="center" wrapText="1"/>
    </xf>
    <xf numFmtId="0" fontId="70" fillId="2" borderId="137" xfId="16" applyFont="1" applyFill="1" applyBorder="1" applyAlignment="1">
      <alignment vertical="center" wrapText="1"/>
    </xf>
    <xf numFmtId="0" fontId="70" fillId="2" borderId="138" xfId="16" applyFont="1" applyFill="1" applyBorder="1" applyAlignment="1">
      <alignment vertical="center" wrapText="1"/>
    </xf>
    <xf numFmtId="0" fontId="70" fillId="2" borderId="114" xfId="16" applyFont="1" applyFill="1" applyBorder="1" applyAlignment="1">
      <alignment vertical="center" wrapText="1"/>
    </xf>
    <xf numFmtId="0" fontId="70" fillId="2" borderId="0" xfId="16" applyFont="1" applyFill="1" applyBorder="1" applyAlignment="1">
      <alignment vertical="center" wrapText="1"/>
    </xf>
    <xf numFmtId="0" fontId="70" fillId="2" borderId="115" xfId="16" applyFont="1" applyFill="1" applyBorder="1" applyAlignment="1">
      <alignment vertical="center" wrapText="1"/>
    </xf>
    <xf numFmtId="0" fontId="70" fillId="2" borderId="143" xfId="16" applyFont="1" applyFill="1" applyBorder="1" applyAlignment="1">
      <alignment vertical="center" wrapText="1"/>
    </xf>
    <xf numFmtId="0" fontId="70" fillId="2" borderId="144" xfId="16" applyFont="1" applyFill="1" applyBorder="1" applyAlignment="1">
      <alignment vertical="center" wrapText="1"/>
    </xf>
    <xf numFmtId="0" fontId="70" fillId="2" borderId="145" xfId="16" applyFont="1" applyFill="1" applyBorder="1" applyAlignment="1">
      <alignment vertical="center" wrapText="1"/>
    </xf>
    <xf numFmtId="0" fontId="70" fillId="2" borderId="136" xfId="16" applyFont="1" applyFill="1" applyBorder="1" applyAlignment="1">
      <alignment horizontal="left" vertical="top" wrapText="1"/>
    </xf>
    <xf numFmtId="0" fontId="70" fillId="2" borderId="137" xfId="16" applyFont="1" applyFill="1" applyBorder="1" applyAlignment="1">
      <alignment horizontal="left" vertical="top" wrapText="1"/>
    </xf>
    <xf numFmtId="0" fontId="70" fillId="2" borderId="139" xfId="16" applyFont="1" applyFill="1" applyBorder="1" applyAlignment="1">
      <alignment horizontal="left" vertical="top" wrapText="1"/>
    </xf>
    <xf numFmtId="0" fontId="70" fillId="2" borderId="114" xfId="16" applyFont="1" applyFill="1" applyBorder="1" applyAlignment="1">
      <alignment horizontal="left" vertical="top" wrapText="1"/>
    </xf>
    <xf numFmtId="0" fontId="70" fillId="2" borderId="0" xfId="16" applyFont="1" applyFill="1" applyBorder="1" applyAlignment="1">
      <alignment horizontal="left" vertical="top" wrapText="1"/>
    </xf>
    <xf numFmtId="0" fontId="70" fillId="2" borderId="141" xfId="16" applyFont="1" applyFill="1" applyBorder="1" applyAlignment="1">
      <alignment horizontal="left" vertical="top" wrapText="1"/>
    </xf>
    <xf numFmtId="0" fontId="70" fillId="2" borderId="143" xfId="16" applyFont="1" applyFill="1" applyBorder="1" applyAlignment="1">
      <alignment horizontal="left" vertical="top" wrapText="1"/>
    </xf>
    <xf numFmtId="0" fontId="70" fillId="2" borderId="144" xfId="16" applyFont="1" applyFill="1" applyBorder="1" applyAlignment="1">
      <alignment horizontal="left" vertical="top" wrapText="1"/>
    </xf>
    <xf numFmtId="0" fontId="70" fillId="2" borderId="146" xfId="16" applyFont="1" applyFill="1" applyBorder="1" applyAlignment="1">
      <alignment horizontal="left" vertical="top" wrapText="1"/>
    </xf>
    <xf numFmtId="0" fontId="127" fillId="22" borderId="87" xfId="2" applyFont="1" applyFill="1" applyBorder="1" applyAlignment="1">
      <alignment horizontal="left" vertical="top" wrapText="1"/>
    </xf>
    <xf numFmtId="0" fontId="127" fillId="22" borderId="88" xfId="2" applyFont="1" applyFill="1" applyBorder="1" applyAlignment="1">
      <alignment horizontal="left" vertical="top" wrapText="1"/>
    </xf>
    <xf numFmtId="0" fontId="127" fillId="22" borderId="89" xfId="2" applyFont="1" applyFill="1" applyBorder="1" applyAlignment="1">
      <alignment horizontal="left" vertical="top" wrapText="1"/>
    </xf>
    <xf numFmtId="0" fontId="70" fillId="3" borderId="84" xfId="17" applyFont="1" applyFill="1" applyBorder="1" applyAlignment="1">
      <alignment horizontal="center" vertical="center" wrapText="1"/>
    </xf>
    <xf numFmtId="0" fontId="70" fillId="3" borderId="85" xfId="17" applyFont="1" applyFill="1" applyBorder="1" applyAlignment="1">
      <alignment horizontal="center" vertical="center" wrapText="1"/>
    </xf>
    <xf numFmtId="0" fontId="70" fillId="3" borderId="86" xfId="17" applyFont="1" applyFill="1" applyBorder="1" applyAlignment="1">
      <alignment horizontal="center" vertical="center" wrapText="1"/>
    </xf>
    <xf numFmtId="180" fontId="62" fillId="3" borderId="84" xfId="17" applyNumberFormat="1" applyFont="1" applyFill="1" applyBorder="1" applyAlignment="1">
      <alignment horizontal="center" vertical="center" wrapText="1"/>
    </xf>
    <xf numFmtId="180" fontId="62" fillId="3" borderId="86" xfId="17" applyNumberFormat="1" applyFont="1" applyFill="1" applyBorder="1" applyAlignment="1">
      <alignment horizontal="center" vertical="center" wrapText="1"/>
    </xf>
    <xf numFmtId="0" fontId="13" fillId="22" borderId="87" xfId="2" applyFont="1" applyFill="1" applyBorder="1" applyAlignment="1">
      <alignment horizontal="left" vertical="top" wrapText="1"/>
    </xf>
    <xf numFmtId="0" fontId="13" fillId="22" borderId="88" xfId="2" applyFont="1" applyFill="1" applyBorder="1" applyAlignment="1">
      <alignment horizontal="left" vertical="top" wrapText="1"/>
    </xf>
    <xf numFmtId="0" fontId="13" fillId="22" borderId="89" xfId="2" applyFont="1" applyFill="1" applyBorder="1" applyAlignment="1">
      <alignment horizontal="left" vertical="top" wrapText="1"/>
    </xf>
    <xf numFmtId="0" fontId="62" fillId="14" borderId="68" xfId="17" applyFont="1" applyFill="1" applyBorder="1" applyAlignment="1">
      <alignment horizontal="right" vertical="center" wrapText="1"/>
    </xf>
    <xf numFmtId="0" fontId="63" fillId="14" borderId="68" xfId="0" applyFont="1" applyFill="1" applyBorder="1" applyAlignment="1">
      <alignment horizontal="right" vertical="center"/>
    </xf>
    <xf numFmtId="0" fontId="0" fillId="14" borderId="68" xfId="0" applyFill="1" applyBorder="1" applyAlignment="1">
      <alignment horizontal="right" vertical="center"/>
    </xf>
    <xf numFmtId="180" fontId="62" fillId="14" borderId="68" xfId="17" applyNumberFormat="1" applyFont="1" applyFill="1" applyBorder="1" applyAlignment="1">
      <alignment horizontal="center" vertical="center" wrapText="1"/>
    </xf>
    <xf numFmtId="180" fontId="0" fillId="14" borderId="68" xfId="0" applyNumberFormat="1" applyFill="1" applyBorder="1" applyAlignment="1">
      <alignment horizontal="center" vertical="center" wrapText="1"/>
    </xf>
    <xf numFmtId="0" fontId="10" fillId="22" borderId="175" xfId="2" applyFont="1" applyFill="1" applyBorder="1" applyAlignment="1">
      <alignment horizontal="left" vertical="top" wrapText="1"/>
    </xf>
    <xf numFmtId="0" fontId="10" fillId="22" borderId="176" xfId="2" applyFont="1" applyFill="1" applyBorder="1" applyAlignment="1">
      <alignment horizontal="left" vertical="top" wrapText="1"/>
    </xf>
    <xf numFmtId="0" fontId="7" fillId="6" borderId="42" xfId="17" applyFont="1" applyFill="1" applyBorder="1" applyAlignment="1">
      <alignment horizontal="center" vertical="center" wrapText="1"/>
    </xf>
    <xf numFmtId="0" fontId="60" fillId="18" borderId="83" xfId="17" applyFont="1" applyFill="1" applyBorder="1" applyAlignment="1">
      <alignment horizontal="center" vertical="center" wrapText="1"/>
    </xf>
    <xf numFmtId="0" fontId="0" fillId="18" borderId="83" xfId="0" applyFill="1" applyBorder="1" applyAlignment="1">
      <alignment horizontal="center" vertical="center" wrapText="1"/>
    </xf>
    <xf numFmtId="0" fontId="13" fillId="24" borderId="87" xfId="2" applyFont="1" applyFill="1" applyBorder="1" applyAlignment="1">
      <alignment horizontal="left" vertical="top" wrapText="1"/>
    </xf>
    <xf numFmtId="0" fontId="13" fillId="24" borderId="88" xfId="2" applyFont="1" applyFill="1" applyBorder="1" applyAlignment="1">
      <alignment horizontal="left" vertical="top" wrapText="1"/>
    </xf>
    <xf numFmtId="0" fontId="13" fillId="24" borderId="89" xfId="2" applyFont="1" applyFill="1" applyBorder="1" applyAlignment="1">
      <alignment horizontal="left" vertical="top" wrapText="1"/>
    </xf>
    <xf numFmtId="0" fontId="39" fillId="24" borderId="180" xfId="17" applyFont="1" applyFill="1" applyBorder="1" applyAlignment="1">
      <alignment horizontal="left" vertical="top" wrapText="1"/>
    </xf>
    <xf numFmtId="0" fontId="39" fillId="24" borderId="179" xfId="17" applyFont="1" applyFill="1" applyBorder="1" applyAlignment="1">
      <alignment horizontal="left" vertical="top" wrapText="1"/>
    </xf>
    <xf numFmtId="0" fontId="52" fillId="22" borderId="87" xfId="17" applyFont="1" applyFill="1" applyBorder="1" applyAlignment="1">
      <alignment horizontal="left" vertical="top" wrapText="1"/>
    </xf>
    <xf numFmtId="0" fontId="52" fillId="22" borderId="88" xfId="17" applyFont="1" applyFill="1" applyBorder="1" applyAlignment="1">
      <alignment horizontal="left" vertical="top" wrapText="1"/>
    </xf>
    <xf numFmtId="0" fontId="52" fillId="22" borderId="89" xfId="17" applyFont="1" applyFill="1" applyBorder="1" applyAlignment="1">
      <alignment horizontal="left" vertical="top" wrapText="1"/>
    </xf>
    <xf numFmtId="0" fontId="39" fillId="22" borderId="87" xfId="17" applyFont="1" applyFill="1" applyBorder="1" applyAlignment="1">
      <alignment horizontal="left" vertical="top" wrapText="1"/>
    </xf>
    <xf numFmtId="0" fontId="39" fillId="22" borderId="88" xfId="17" applyFont="1" applyFill="1" applyBorder="1" applyAlignment="1">
      <alignment horizontal="left" vertical="top" wrapText="1"/>
    </xf>
    <xf numFmtId="0" fontId="39" fillId="22" borderId="89" xfId="17" applyFont="1" applyFill="1" applyBorder="1" applyAlignment="1">
      <alignment horizontal="left" vertical="top" wrapText="1"/>
    </xf>
    <xf numFmtId="0" fontId="85" fillId="31" borderId="83" xfId="17" applyFont="1" applyFill="1" applyBorder="1" applyAlignment="1">
      <alignment horizontal="center" vertical="center" wrapText="1"/>
    </xf>
    <xf numFmtId="0" fontId="52" fillId="0" borderId="56" xfId="17" applyFont="1" applyFill="1" applyBorder="1" applyAlignment="1">
      <alignment horizontal="center" vertical="center"/>
    </xf>
    <xf numFmtId="0" fontId="52" fillId="0" borderId="57" xfId="17" applyFont="1" applyFill="1" applyBorder="1" applyAlignment="1">
      <alignment horizontal="center" vertical="center"/>
    </xf>
    <xf numFmtId="0" fontId="52" fillId="0" borderId="58" xfId="17" applyFont="1" applyFill="1" applyBorder="1" applyAlignment="1">
      <alignment horizontal="center" vertical="center"/>
    </xf>
    <xf numFmtId="0" fontId="39" fillId="22" borderId="180" xfId="17" applyFont="1" applyFill="1" applyBorder="1" applyAlignment="1">
      <alignment horizontal="left" vertical="top" wrapText="1"/>
    </xf>
    <xf numFmtId="0" fontId="39" fillId="22" borderId="179" xfId="17" applyFont="1" applyFill="1" applyBorder="1" applyAlignment="1">
      <alignment horizontal="left" vertical="top" wrapText="1"/>
    </xf>
    <xf numFmtId="0" fontId="39" fillId="22" borderId="239" xfId="17" applyFont="1" applyFill="1" applyBorder="1" applyAlignment="1">
      <alignment horizontal="left" vertical="top" wrapText="1"/>
    </xf>
    <xf numFmtId="0" fontId="39" fillId="22" borderId="240" xfId="17" applyFont="1" applyFill="1" applyBorder="1" applyAlignment="1">
      <alignment horizontal="left" vertical="top" wrapText="1"/>
    </xf>
    <xf numFmtId="0" fontId="39" fillId="22" borderId="241" xfId="17" applyFont="1" applyFill="1" applyBorder="1" applyAlignment="1">
      <alignment horizontal="left" vertical="top" wrapText="1"/>
    </xf>
    <xf numFmtId="0" fontId="154" fillId="22" borderId="87" xfId="17" applyFont="1" applyFill="1" applyBorder="1" applyAlignment="1">
      <alignment horizontal="left" vertical="top" wrapText="1"/>
    </xf>
    <xf numFmtId="0" fontId="1" fillId="0" borderId="90" xfId="17" applyFill="1" applyBorder="1" applyAlignment="1">
      <alignment horizontal="center" vertical="center"/>
    </xf>
    <xf numFmtId="0" fontId="1" fillId="0" borderId="91" xfId="17" applyFill="1" applyBorder="1" applyAlignment="1">
      <alignment horizontal="center" vertical="center"/>
    </xf>
    <xf numFmtId="0" fontId="1" fillId="0" borderId="92" xfId="17" applyFill="1" applyBorder="1" applyAlignment="1">
      <alignment horizontal="center" vertical="center"/>
    </xf>
    <xf numFmtId="0" fontId="40" fillId="0" borderId="93" xfId="17" applyFont="1" applyFill="1" applyBorder="1" applyAlignment="1">
      <alignment horizontal="center" vertical="center" wrapText="1"/>
    </xf>
    <xf numFmtId="0" fontId="40" fillId="0" borderId="52" xfId="17" applyFont="1" applyFill="1" applyBorder="1" applyAlignment="1">
      <alignment horizontal="center" vertical="center" wrapText="1"/>
    </xf>
    <xf numFmtId="0" fontId="36" fillId="19" borderId="0" xfId="17" applyFont="1" applyFill="1" applyBorder="1" applyAlignment="1">
      <alignment horizontal="center" vertical="center"/>
    </xf>
    <xf numFmtId="179" fontId="11" fillId="0" borderId="94" xfId="17" applyNumberFormat="1" applyFont="1" applyFill="1" applyBorder="1" applyAlignment="1">
      <alignment horizontal="center" vertical="center" shrinkToFit="1"/>
    </xf>
    <xf numFmtId="179" fontId="11" fillId="0" borderId="95" xfId="17" applyNumberFormat="1" applyFont="1" applyFill="1" applyBorder="1" applyAlignment="1">
      <alignment horizontal="center" vertical="center" shrinkToFit="1"/>
    </xf>
    <xf numFmtId="0" fontId="50" fillId="0" borderId="96" xfId="17" applyFont="1" applyFill="1" applyBorder="1" applyAlignment="1">
      <alignment horizontal="center" vertical="center"/>
    </xf>
    <xf numFmtId="0" fontId="50" fillId="0" borderId="97" xfId="17" applyFont="1" applyFill="1" applyBorder="1" applyAlignment="1">
      <alignment horizontal="center" vertical="center"/>
    </xf>
    <xf numFmtId="0" fontId="39" fillId="12" borderId="98" xfId="18" applyFont="1" applyFill="1" applyBorder="1" applyAlignment="1">
      <alignment horizontal="center" vertical="center"/>
    </xf>
    <xf numFmtId="0" fontId="39" fillId="12" borderId="99" xfId="18" applyFont="1" applyFill="1" applyBorder="1" applyAlignment="1">
      <alignment horizontal="center" vertical="center"/>
    </xf>
    <xf numFmtId="0" fontId="12" fillId="0" borderId="157" xfId="17" applyFont="1" applyFill="1" applyBorder="1" applyAlignment="1">
      <alignment horizontal="center" vertical="center" wrapText="1"/>
    </xf>
    <xf numFmtId="0" fontId="12" fillId="0" borderId="158" xfId="17" applyFont="1" applyFill="1" applyBorder="1" applyAlignment="1">
      <alignment horizontal="center" vertical="center" wrapText="1"/>
    </xf>
    <xf numFmtId="0" fontId="12" fillId="0" borderId="159" xfId="17" applyFont="1" applyFill="1" applyBorder="1" applyAlignment="1">
      <alignment horizontal="center" vertical="center" wrapText="1"/>
    </xf>
    <xf numFmtId="0" fontId="57" fillId="0" borderId="161" xfId="17" applyFont="1" applyFill="1" applyBorder="1" applyAlignment="1">
      <alignment horizontal="center" vertical="center"/>
    </xf>
    <xf numFmtId="0" fontId="57" fillId="0" borderId="162" xfId="17" applyFont="1" applyFill="1" applyBorder="1" applyAlignment="1">
      <alignment horizontal="center" vertical="center"/>
    </xf>
    <xf numFmtId="0" fontId="57" fillId="0" borderId="163" xfId="17" applyFont="1" applyFill="1" applyBorder="1" applyAlignment="1">
      <alignment horizontal="center" vertical="center"/>
    </xf>
    <xf numFmtId="0" fontId="153" fillId="28" borderId="0" xfId="0" applyFont="1" applyFill="1" applyAlignment="1">
      <alignment horizontal="left" vertical="center" wrapText="1"/>
    </xf>
    <xf numFmtId="0" fontId="148" fillId="26" borderId="0" xfId="0" applyFont="1" applyFill="1" applyAlignment="1">
      <alignment horizontal="left" vertical="center"/>
    </xf>
    <xf numFmtId="0" fontId="149" fillId="26" borderId="0" xfId="1" applyFont="1" applyFill="1" applyBorder="1" applyAlignment="1" applyProtection="1">
      <alignment horizontal="left" vertical="top" wrapText="1"/>
    </xf>
    <xf numFmtId="0" fontId="75" fillId="27" borderId="0" xfId="0" applyFont="1" applyFill="1" applyAlignment="1">
      <alignment horizontal="center" vertical="top" wrapText="1"/>
    </xf>
    <xf numFmtId="0" fontId="75" fillId="27" borderId="0" xfId="0" applyFont="1" applyFill="1" applyAlignment="1">
      <alignment horizontal="right" vertical="top" wrapText="1"/>
    </xf>
    <xf numFmtId="0" fontId="122" fillId="33" borderId="0" xfId="0" applyFont="1" applyFill="1" applyAlignment="1">
      <alignment horizontal="center" vertical="top" wrapText="1"/>
    </xf>
    <xf numFmtId="0" fontId="109" fillId="33" borderId="0" xfId="0" applyFont="1" applyFill="1" applyAlignment="1">
      <alignment horizontal="center" vertical="top" wrapText="1"/>
    </xf>
    <xf numFmtId="0" fontId="75" fillId="27" borderId="0" xfId="0" applyFont="1" applyFill="1" applyAlignment="1">
      <alignment horizontal="left" vertical="top" wrapText="1"/>
    </xf>
    <xf numFmtId="0" fontId="166" fillId="37" borderId="0" xfId="0" applyFont="1" applyFill="1" applyAlignment="1">
      <alignment horizontal="left" vertical="top" wrapText="1"/>
    </xf>
    <xf numFmtId="0" fontId="143" fillId="37" borderId="0" xfId="0" applyFont="1" applyFill="1" applyAlignment="1">
      <alignment horizontal="left" vertical="top" wrapText="1"/>
    </xf>
    <xf numFmtId="0" fontId="18" fillId="37" borderId="0" xfId="0" applyFont="1" applyFill="1" applyAlignment="1">
      <alignment horizontal="center" vertical="center"/>
    </xf>
    <xf numFmtId="0" fontId="122" fillId="37" borderId="0" xfId="0" applyFont="1" applyFill="1" applyAlignment="1">
      <alignment horizontal="center" vertical="center"/>
    </xf>
    <xf numFmtId="0" fontId="184" fillId="27" borderId="0" xfId="0" applyFont="1" applyFill="1" applyAlignment="1">
      <alignment horizontal="center" vertical="top" wrapText="1"/>
    </xf>
    <xf numFmtId="0" fontId="81" fillId="25" borderId="129" xfId="0" applyFont="1" applyFill="1" applyBorder="1" applyAlignment="1">
      <alignment horizontal="left" vertical="center"/>
    </xf>
    <xf numFmtId="0" fontId="81" fillId="25" borderId="130" xfId="0" applyFont="1" applyFill="1" applyBorder="1" applyAlignment="1">
      <alignment horizontal="left" vertical="center"/>
    </xf>
    <xf numFmtId="0" fontId="81" fillId="25" borderId="131" xfId="0" applyFont="1" applyFill="1" applyBorder="1" applyAlignment="1">
      <alignment horizontal="left" vertical="center"/>
    </xf>
    <xf numFmtId="0" fontId="81" fillId="25" borderId="134" xfId="0" applyFont="1" applyFill="1" applyBorder="1" applyAlignment="1">
      <alignment horizontal="left" vertical="center"/>
    </xf>
    <xf numFmtId="0" fontId="81" fillId="25" borderId="132" xfId="0" applyFont="1" applyFill="1" applyBorder="1" applyAlignment="1">
      <alignment horizontal="left" vertical="center"/>
    </xf>
    <xf numFmtId="0" fontId="81" fillId="25" borderId="133" xfId="0" applyFont="1" applyFill="1" applyBorder="1" applyAlignment="1">
      <alignment horizontal="left" vertical="center"/>
    </xf>
    <xf numFmtId="0" fontId="81" fillId="25" borderId="126" xfId="0" applyFont="1" applyFill="1" applyBorder="1" applyAlignment="1">
      <alignment horizontal="left" vertical="center"/>
    </xf>
    <xf numFmtId="0" fontId="81" fillId="25" borderId="127" xfId="0" applyFont="1" applyFill="1" applyBorder="1" applyAlignment="1">
      <alignment horizontal="left" vertical="center"/>
    </xf>
    <xf numFmtId="0" fontId="81" fillId="25" borderId="128" xfId="0" applyFont="1" applyFill="1" applyBorder="1" applyAlignment="1">
      <alignment horizontal="left" vertical="center"/>
    </xf>
    <xf numFmtId="0" fontId="83" fillId="0" borderId="123" xfId="0" applyFont="1" applyBorder="1" applyAlignment="1">
      <alignment horizontal="justify" vertical="center" wrapText="1"/>
    </xf>
    <xf numFmtId="0" fontId="83" fillId="0" borderId="124" xfId="0" applyFont="1" applyBorder="1" applyAlignment="1">
      <alignment horizontal="justify" vertical="center" wrapText="1"/>
    </xf>
    <xf numFmtId="0" fontId="81" fillId="0" borderId="123" xfId="0" applyFont="1" applyBorder="1" applyAlignment="1">
      <alignment horizontal="justify" vertical="center" wrapText="1"/>
    </xf>
    <xf numFmtId="0" fontId="81" fillId="0" borderId="124" xfId="0" applyFont="1" applyBorder="1" applyAlignment="1">
      <alignment horizontal="justify" vertical="center" wrapText="1"/>
    </xf>
    <xf numFmtId="0" fontId="163" fillId="22" borderId="0" xfId="0" applyFont="1" applyFill="1" applyBorder="1" applyAlignment="1">
      <alignment horizontal="left" vertical="top" wrapText="1"/>
    </xf>
    <xf numFmtId="0" fontId="163" fillId="22" borderId="0" xfId="0" applyFont="1" applyFill="1" applyAlignment="1">
      <alignment horizontal="left" vertical="top" wrapText="1"/>
    </xf>
    <xf numFmtId="0" fontId="81" fillId="22" borderId="125" xfId="0" applyFont="1" applyFill="1" applyBorder="1" applyAlignment="1">
      <alignment horizontal="left" vertical="center"/>
    </xf>
    <xf numFmtId="0" fontId="81" fillId="0" borderId="125" xfId="0" applyFont="1" applyBorder="1" applyAlignment="1">
      <alignment horizontal="left" vertical="center"/>
    </xf>
    <xf numFmtId="0" fontId="109" fillId="34" borderId="0" xfId="0" applyFont="1" applyFill="1" applyAlignment="1">
      <alignment horizontal="left" vertical="center" wrapText="1"/>
    </xf>
    <xf numFmtId="0" fontId="111" fillId="26" borderId="126" xfId="0" applyFont="1" applyFill="1" applyBorder="1" applyAlignment="1">
      <alignment horizontal="left" vertical="center"/>
    </xf>
    <xf numFmtId="0" fontId="111" fillId="26" borderId="127" xfId="0" applyFont="1" applyFill="1" applyBorder="1" applyAlignment="1">
      <alignment horizontal="left" vertical="center"/>
    </xf>
    <xf numFmtId="0" fontId="111" fillId="26" borderId="128" xfId="0" applyFont="1" applyFill="1" applyBorder="1" applyAlignment="1">
      <alignment horizontal="left" vertical="center"/>
    </xf>
    <xf numFmtId="0" fontId="108" fillId="22" borderId="0" xfId="0" applyFont="1" applyFill="1" applyAlignment="1">
      <alignment horizontal="left" vertical="center"/>
    </xf>
    <xf numFmtId="0" fontId="206" fillId="6" borderId="65" xfId="0" applyFont="1" applyFill="1" applyBorder="1" applyAlignment="1">
      <alignment horizontal="justify" vertical="center"/>
    </xf>
    <xf numFmtId="0" fontId="206" fillId="6" borderId="66" xfId="0" applyFont="1" applyFill="1" applyBorder="1" applyAlignment="1">
      <alignment horizontal="justify" vertical="center"/>
    </xf>
    <xf numFmtId="0" fontId="206" fillId="6" borderId="67" xfId="0" applyFont="1" applyFill="1" applyBorder="1">
      <alignment vertical="center"/>
    </xf>
    <xf numFmtId="0" fontId="0" fillId="6" borderId="66" xfId="0" applyFill="1" applyBorder="1">
      <alignment vertical="center"/>
    </xf>
    <xf numFmtId="0" fontId="0" fillId="6" borderId="0" xfId="0" applyFill="1">
      <alignment vertical="center"/>
    </xf>
    <xf numFmtId="0" fontId="0" fillId="6" borderId="0" xfId="0" applyFill="1" applyAlignment="1">
      <alignment vertical="center" wrapText="1"/>
    </xf>
    <xf numFmtId="14" fontId="29" fillId="24" borderId="47" xfId="2" applyNumberFormat="1" applyFont="1" applyFill="1" applyBorder="1" applyAlignment="1">
      <alignment horizontal="center" vertical="center" shrinkToFit="1"/>
    </xf>
    <xf numFmtId="14" fontId="29" fillId="24" borderId="3" xfId="2" applyNumberFormat="1" applyFont="1" applyFill="1" applyBorder="1" applyAlignment="1">
      <alignment horizontal="center" vertical="center" shrinkToFit="1"/>
    </xf>
    <xf numFmtId="14" fontId="29" fillId="24" borderId="218" xfId="2" applyNumberFormat="1" applyFont="1" applyFill="1" applyBorder="1" applyAlignment="1">
      <alignment horizontal="center" vertical="center" shrinkToFit="1"/>
    </xf>
    <xf numFmtId="14" fontId="29" fillId="3" borderId="3" xfId="2" applyNumberFormat="1" applyFont="1" applyFill="1" applyBorder="1" applyAlignment="1">
      <alignment horizontal="center" vertical="center" shrinkToFit="1"/>
    </xf>
    <xf numFmtId="14" fontId="21" fillId="24" borderId="204" xfId="1" applyNumberFormat="1" applyFont="1" applyFill="1" applyBorder="1" applyAlignment="1" applyProtection="1">
      <alignment horizontal="center" vertical="center" wrapText="1"/>
    </xf>
    <xf numFmtId="0" fontId="21" fillId="24" borderId="188" xfId="2" applyFont="1" applyFill="1" applyBorder="1" applyAlignment="1">
      <alignment horizontal="center" vertical="center"/>
    </xf>
    <xf numFmtId="56" fontId="21" fillId="24" borderId="3" xfId="1" applyNumberFormat="1" applyFont="1" applyFill="1" applyBorder="1" applyAlignment="1" applyProtection="1">
      <alignment horizontal="center" vertical="center" wrapText="1"/>
    </xf>
    <xf numFmtId="56" fontId="21" fillId="24" borderId="4" xfId="1" applyNumberFormat="1" applyFont="1" applyFill="1" applyBorder="1" applyAlignment="1" applyProtection="1">
      <alignment horizontal="center" vertical="center" wrapText="1"/>
    </xf>
    <xf numFmtId="14" fontId="21" fillId="24" borderId="186" xfId="1" applyNumberFormat="1" applyFont="1" applyFill="1" applyBorder="1" applyAlignment="1" applyProtection="1">
      <alignment horizontal="center" vertical="center" wrapText="1" shrinkToFit="1"/>
    </xf>
    <xf numFmtId="14" fontId="21" fillId="24" borderId="190" xfId="1" applyNumberFormat="1" applyFont="1" applyFill="1" applyBorder="1" applyAlignment="1" applyProtection="1">
      <alignment horizontal="center" vertical="center" wrapText="1" shrinkToFit="1"/>
    </xf>
    <xf numFmtId="14" fontId="21" fillId="3" borderId="2"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7"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7"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56" fontId="21" fillId="24" borderId="47" xfId="2" applyNumberFormat="1" applyFont="1" applyFill="1" applyBorder="1" applyAlignment="1">
      <alignment horizontal="center" vertical="center" wrapText="1"/>
    </xf>
    <xf numFmtId="56" fontId="21" fillId="24" borderId="3" xfId="2" applyNumberFormat="1" applyFont="1" applyFill="1" applyBorder="1" applyAlignment="1">
      <alignment horizontal="center" vertical="center" wrapText="1"/>
    </xf>
    <xf numFmtId="56" fontId="21" fillId="24" borderId="185" xfId="2" applyNumberFormat="1" applyFont="1" applyFill="1" applyBorder="1" applyAlignment="1">
      <alignment horizontal="center" vertical="center" wrapText="1"/>
    </xf>
    <xf numFmtId="14" fontId="21" fillId="24" borderId="210" xfId="1" applyNumberFormat="1" applyFont="1" applyFill="1" applyBorder="1" applyAlignment="1" applyProtection="1">
      <alignment horizontal="center" vertical="center" wrapText="1"/>
    </xf>
    <xf numFmtId="0" fontId="21" fillId="24" borderId="210" xfId="2" applyFont="1" applyFill="1" applyBorder="1" applyAlignment="1">
      <alignment horizontal="center" vertical="center"/>
    </xf>
    <xf numFmtId="0" fontId="21" fillId="24" borderId="215" xfId="2" applyFont="1" applyFill="1" applyBorder="1" applyAlignment="1">
      <alignment horizontal="center" vertical="center"/>
    </xf>
    <xf numFmtId="0" fontId="21" fillId="3" borderId="13" xfId="2" applyFont="1" applyFill="1" applyBorder="1" applyAlignment="1">
      <alignment horizontal="center" vertical="center"/>
    </xf>
    <xf numFmtId="14" fontId="30" fillId="3" borderId="3" xfId="2" applyNumberFormat="1" applyFont="1" applyFill="1" applyBorder="1" applyAlignment="1">
      <alignment horizontal="center" vertical="center" shrinkToFit="1"/>
    </xf>
    <xf numFmtId="0" fontId="21" fillId="24" borderId="219" xfId="2" applyFont="1" applyFill="1" applyBorder="1" applyAlignment="1">
      <alignment horizontal="center" vertical="center"/>
    </xf>
    <xf numFmtId="14" fontId="21" fillId="24" borderId="47" xfId="2" applyNumberFormat="1" applyFont="1" applyFill="1" applyBorder="1" applyAlignment="1">
      <alignment horizontal="center" vertical="center" shrinkToFit="1"/>
    </xf>
    <xf numFmtId="14" fontId="21" fillId="24" borderId="3" xfId="2" applyNumberFormat="1" applyFont="1" applyFill="1" applyBorder="1" applyAlignment="1">
      <alignment horizontal="center" vertical="center" shrinkToFit="1"/>
    </xf>
    <xf numFmtId="14" fontId="21" fillId="24" borderId="218" xfId="2" applyNumberFormat="1" applyFont="1" applyFill="1" applyBorder="1" applyAlignment="1">
      <alignment horizontal="center" vertical="center" shrinkToFit="1"/>
    </xf>
    <xf numFmtId="56" fontId="112" fillId="24" borderId="47" xfId="1" applyNumberFormat="1" applyFont="1" applyFill="1" applyBorder="1" applyAlignment="1" applyProtection="1">
      <alignment horizontal="center" vertical="center" wrapText="1"/>
    </xf>
    <xf numFmtId="56" fontId="112" fillId="24" borderId="3" xfId="1" applyNumberFormat="1" applyFont="1" applyFill="1" applyBorder="1" applyAlignment="1" applyProtection="1">
      <alignment horizontal="center" vertical="center" wrapText="1"/>
    </xf>
    <xf numFmtId="56" fontId="112" fillId="24" borderId="4" xfId="1" applyNumberFormat="1" applyFont="1" applyFill="1" applyBorder="1" applyAlignment="1" applyProtection="1">
      <alignment horizontal="center" vertical="center" wrapText="1"/>
    </xf>
    <xf numFmtId="14" fontId="21" fillId="24" borderId="189" xfId="1" applyNumberFormat="1" applyFont="1" applyFill="1" applyBorder="1" applyAlignment="1" applyProtection="1">
      <alignment horizontal="center" vertical="center" wrapText="1" shrinkToFit="1"/>
    </xf>
    <xf numFmtId="56" fontId="21" fillId="24" borderId="47" xfId="1" applyNumberFormat="1" applyFont="1" applyFill="1" applyBorder="1" applyAlignment="1" applyProtection="1">
      <alignment horizontal="center" vertical="center" wrapText="1"/>
    </xf>
    <xf numFmtId="14" fontId="112" fillId="24" borderId="189" xfId="2" applyNumberFormat="1" applyFont="1" applyFill="1" applyBorder="1" applyAlignment="1">
      <alignment horizontal="center" vertical="center" wrapText="1" shrinkToFit="1"/>
    </xf>
    <xf numFmtId="14" fontId="112" fillId="24" borderId="186" xfId="2" applyNumberFormat="1" applyFont="1" applyFill="1" applyBorder="1" applyAlignment="1">
      <alignment horizontal="center" vertical="center" wrapText="1" shrinkToFit="1"/>
    </xf>
    <xf numFmtId="14" fontId="112" fillId="24" borderId="187" xfId="2" applyNumberFormat="1" applyFont="1" applyFill="1" applyBorder="1" applyAlignment="1">
      <alignment horizontal="center" vertical="center" wrapText="1" shrinkToFit="1"/>
    </xf>
    <xf numFmtId="14" fontId="21" fillId="24" borderId="191" xfId="1" applyNumberFormat="1" applyFont="1" applyFill="1" applyBorder="1" applyAlignment="1" applyProtection="1">
      <alignment horizontal="center" vertical="center" wrapText="1" shrinkToFit="1"/>
    </xf>
    <xf numFmtId="14" fontId="21" fillId="24" borderId="193" xfId="1" applyNumberFormat="1" applyFont="1" applyFill="1" applyBorder="1" applyAlignment="1" applyProtection="1">
      <alignment horizontal="center" vertical="center" wrapText="1" shrinkToFit="1"/>
    </xf>
    <xf numFmtId="14" fontId="21" fillId="24" borderId="192" xfId="1" applyNumberFormat="1" applyFont="1" applyFill="1" applyBorder="1" applyAlignment="1" applyProtection="1">
      <alignment horizontal="center" vertical="center" wrapText="1" shrinkToFit="1"/>
    </xf>
    <xf numFmtId="56" fontId="21" fillId="24" borderId="4" xfId="2" applyNumberFormat="1" applyFont="1" applyFill="1" applyBorder="1" applyAlignment="1">
      <alignment horizontal="center" vertical="center" wrapText="1"/>
    </xf>
    <xf numFmtId="0" fontId="10" fillId="0" borderId="66" xfId="2" applyFont="1" applyFill="1" applyBorder="1" applyAlignment="1">
      <alignment vertical="center"/>
    </xf>
    <xf numFmtId="0" fontId="10" fillId="0" borderId="66"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2" xfId="2" applyFont="1" applyFill="1" applyBorder="1" applyAlignment="1">
      <alignment horizontal="left" vertical="center"/>
    </xf>
    <xf numFmtId="0" fontId="14" fillId="6" borderId="7" xfId="2" applyFont="1" applyFill="1" applyBorder="1" applyAlignment="1">
      <alignment horizontal="left" vertical="center"/>
    </xf>
    <xf numFmtId="0" fontId="1" fillId="6" borderId="19" xfId="2" applyFont="1" applyFill="1" applyBorder="1" applyAlignment="1">
      <alignment vertical="top" wrapText="1"/>
    </xf>
    <xf numFmtId="0" fontId="6" fillId="6" borderId="0" xfId="2" applyFill="1" applyBorder="1" applyAlignment="1">
      <alignment vertical="top" wrapText="1"/>
    </xf>
    <xf numFmtId="0" fontId="6" fillId="6" borderId="20" xfId="2" applyFill="1" applyBorder="1" applyAlignment="1">
      <alignment vertical="top" wrapText="1"/>
    </xf>
    <xf numFmtId="0" fontId="2" fillId="6" borderId="19" xfId="2" applyFont="1" applyFill="1" applyBorder="1" applyAlignment="1">
      <alignment vertical="top" wrapText="1"/>
    </xf>
    <xf numFmtId="0" fontId="6" fillId="6" borderId="100" xfId="2" applyFill="1" applyBorder="1" applyAlignment="1">
      <alignment vertical="center"/>
    </xf>
    <xf numFmtId="0" fontId="6" fillId="6" borderId="29" xfId="2" applyFill="1" applyBorder="1" applyAlignment="1">
      <alignment vertical="center"/>
    </xf>
    <xf numFmtId="0" fontId="6" fillId="6" borderId="101" xfId="2" applyFill="1" applyBorder="1" applyAlignment="1">
      <alignment vertical="center"/>
    </xf>
    <xf numFmtId="0" fontId="6" fillId="6" borderId="102" xfId="2" applyFill="1" applyBorder="1" applyAlignment="1">
      <alignment vertical="center"/>
    </xf>
    <xf numFmtId="0" fontId="6" fillId="6" borderId="103" xfId="2" applyFill="1" applyBorder="1" applyAlignment="1">
      <alignment vertical="center"/>
    </xf>
    <xf numFmtId="0" fontId="6" fillId="6" borderId="104" xfId="2" applyFill="1" applyBorder="1" applyAlignment="1">
      <alignment vertical="center"/>
    </xf>
    <xf numFmtId="0" fontId="22" fillId="6" borderId="105"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106" xfId="2" applyFont="1" applyFill="1" applyBorder="1" applyAlignment="1">
      <alignment horizontal="center" vertical="top" wrapText="1"/>
    </xf>
    <xf numFmtId="0" fontId="22" fillId="6" borderId="107" xfId="2" applyFont="1" applyFill="1" applyBorder="1" applyAlignment="1">
      <alignment horizontal="center" vertical="top" wrapText="1"/>
    </xf>
    <xf numFmtId="0" fontId="22" fillId="6" borderId="108" xfId="2" applyFont="1" applyFill="1" applyBorder="1" applyAlignment="1">
      <alignment horizontal="center" vertical="top" wrapText="1"/>
    </xf>
    <xf numFmtId="0" fontId="6" fillId="29" borderId="64" xfId="2" applyFill="1" applyBorder="1" applyAlignment="1">
      <alignment horizontal="left" vertical="top" wrapText="1"/>
    </xf>
    <xf numFmtId="0" fontId="6" fillId="29" borderId="160" xfId="2" applyFill="1" applyBorder="1" applyAlignment="1">
      <alignment horizontal="left" vertical="top" wrapText="1"/>
    </xf>
    <xf numFmtId="0" fontId="6" fillId="29" borderId="195" xfId="2" applyFill="1" applyBorder="1" applyAlignment="1">
      <alignment horizontal="left" vertical="top" wrapText="1"/>
    </xf>
    <xf numFmtId="0" fontId="1" fillId="17" borderId="76" xfId="2" applyFont="1" applyFill="1" applyBorder="1" applyAlignment="1">
      <alignment vertical="top" wrapText="1"/>
    </xf>
    <xf numFmtId="0" fontId="6" fillId="0" borderId="72" xfId="2" applyBorder="1" applyAlignment="1">
      <alignment vertical="top" wrapText="1"/>
    </xf>
    <xf numFmtId="0" fontId="71" fillId="0" borderId="0" xfId="1" applyFont="1" applyAlignment="1" applyProtection="1">
      <alignment vertical="center"/>
    </xf>
    <xf numFmtId="0" fontId="6" fillId="0" borderId="0" xfId="2">
      <alignment vertical="center"/>
    </xf>
    <xf numFmtId="0" fontId="1" fillId="39" borderId="64" xfId="2" applyFont="1" applyFill="1" applyBorder="1" applyAlignment="1">
      <alignment horizontal="left" vertical="top" wrapText="1"/>
    </xf>
    <xf numFmtId="0" fontId="1" fillId="39" borderId="75" xfId="2" applyFont="1" applyFill="1" applyBorder="1" applyAlignment="1">
      <alignment horizontal="left" vertical="top" wrapText="1"/>
    </xf>
    <xf numFmtId="0" fontId="6" fillId="2" borderId="82" xfId="2" applyFill="1" applyBorder="1" applyAlignment="1">
      <alignment vertical="top" wrapText="1"/>
    </xf>
    <xf numFmtId="0" fontId="15" fillId="2" borderId="72" xfId="0" applyFont="1" applyFill="1" applyBorder="1" applyAlignment="1">
      <alignment vertical="top" wrapText="1"/>
    </xf>
    <xf numFmtId="0" fontId="1" fillId="2" borderId="82" xfId="2" applyFont="1" applyFill="1" applyBorder="1" applyAlignment="1">
      <alignment horizontal="left" vertical="top" wrapText="1"/>
    </xf>
    <xf numFmtId="0" fontId="1" fillId="2" borderId="72" xfId="2" applyFont="1" applyFill="1" applyBorder="1" applyAlignment="1">
      <alignment horizontal="left" vertical="top" wrapText="1"/>
    </xf>
    <xf numFmtId="0" fontId="8" fillId="39" borderId="160" xfId="1" applyFill="1" applyBorder="1" applyAlignment="1" applyProtection="1">
      <alignment horizontal="left" vertical="top"/>
    </xf>
    <xf numFmtId="0" fontId="6" fillId="39" borderId="194" xfId="2" applyFill="1" applyBorder="1" applyAlignment="1">
      <alignment horizontal="left" vertical="top"/>
    </xf>
    <xf numFmtId="0" fontId="26" fillId="0" borderId="0" xfId="19" applyFont="1" applyAlignment="1">
      <alignment vertical="center" wrapText="1"/>
    </xf>
    <xf numFmtId="0" fontId="21" fillId="0" borderId="109" xfId="1" applyFont="1" applyBorder="1" applyAlignment="1" applyProtection="1">
      <alignment vertical="top" wrapText="1"/>
    </xf>
    <xf numFmtId="0" fontId="21" fillId="0" borderId="220" xfId="1" applyFont="1" applyBorder="1" applyAlignment="1" applyProtection="1">
      <alignment vertical="top" wrapText="1"/>
    </xf>
    <xf numFmtId="0" fontId="21" fillId="0" borderId="221" xfId="1" applyFont="1" applyBorder="1" applyAlignment="1" applyProtection="1">
      <alignment vertical="top" wrapText="1"/>
    </xf>
    <xf numFmtId="0" fontId="25" fillId="22" borderId="120" xfId="2" applyFont="1" applyFill="1" applyBorder="1" applyAlignment="1">
      <alignment horizontal="left" vertical="top" wrapText="1"/>
    </xf>
    <xf numFmtId="0" fontId="25" fillId="22" borderId="121" xfId="2" applyFont="1" applyFill="1" applyBorder="1" applyAlignment="1">
      <alignment horizontal="left" vertical="top" wrapText="1"/>
    </xf>
    <xf numFmtId="0" fontId="25" fillId="22" borderId="122" xfId="2" applyFont="1" applyFill="1" applyBorder="1" applyAlignment="1">
      <alignment horizontal="left" vertical="top" wrapText="1"/>
    </xf>
    <xf numFmtId="0" fontId="115" fillId="17" borderId="112" xfId="2" applyFont="1" applyFill="1" applyBorder="1" applyAlignment="1">
      <alignment horizontal="center" vertical="center" wrapText="1" shrinkToFit="1"/>
    </xf>
    <xf numFmtId="0" fontId="33" fillId="17" borderId="33" xfId="2" applyFont="1" applyFill="1" applyBorder="1" applyAlignment="1">
      <alignment horizontal="center" vertical="center" shrinkToFit="1"/>
    </xf>
    <xf numFmtId="0" fontId="33" fillId="17" borderId="113" xfId="2" applyFont="1" applyFill="1" applyBorder="1" applyAlignment="1">
      <alignment horizontal="center" vertical="center" shrinkToFit="1"/>
    </xf>
    <xf numFmtId="0" fontId="21" fillId="17" borderId="109" xfId="1" applyFont="1" applyFill="1" applyBorder="1" applyAlignment="1" applyProtection="1">
      <alignment vertical="top" wrapText="1"/>
    </xf>
    <xf numFmtId="0" fontId="21" fillId="17" borderId="110" xfId="2" applyFont="1" applyFill="1" applyBorder="1" applyAlignment="1">
      <alignment vertical="top" wrapText="1"/>
    </xf>
    <xf numFmtId="0" fontId="21" fillId="17" borderId="111" xfId="2" applyFont="1" applyFill="1" applyBorder="1" applyAlignment="1">
      <alignment vertical="top" wrapText="1"/>
    </xf>
    <xf numFmtId="0" fontId="28" fillId="20" borderId="66" xfId="2" applyFont="1" applyFill="1" applyBorder="1" applyAlignment="1">
      <alignment horizontal="center" vertical="center" shrinkToFit="1"/>
    </xf>
    <xf numFmtId="0" fontId="28" fillId="20" borderId="67" xfId="2" applyFont="1" applyFill="1" applyBorder="1" applyAlignment="1">
      <alignment horizontal="center" vertical="center" shrinkToFit="1"/>
    </xf>
    <xf numFmtId="0" fontId="7" fillId="8" borderId="197" xfId="2" applyFont="1" applyFill="1" applyBorder="1" applyAlignment="1">
      <alignment horizontal="left" vertical="top" wrapText="1"/>
    </xf>
    <xf numFmtId="0" fontId="7" fillId="8" borderId="198" xfId="2" applyFont="1" applyFill="1" applyBorder="1" applyAlignment="1">
      <alignment horizontal="left" vertical="top" wrapText="1"/>
    </xf>
    <xf numFmtId="0" fontId="7" fillId="8" borderId="199" xfId="2" applyFont="1" applyFill="1" applyBorder="1" applyAlignment="1">
      <alignment horizontal="left" vertical="top" wrapText="1"/>
    </xf>
    <xf numFmtId="0" fontId="205" fillId="0" borderId="112" xfId="2" applyFont="1" applyBorder="1" applyAlignment="1">
      <alignment horizontal="center" vertical="center" wrapText="1" shrinkToFit="1"/>
    </xf>
    <xf numFmtId="0" fontId="113" fillId="0" borderId="33" xfId="2" applyFont="1" applyBorder="1" applyAlignment="1">
      <alignment horizontal="center" vertical="center" wrapText="1" shrinkToFit="1"/>
    </xf>
    <xf numFmtId="0" fontId="113" fillId="0" borderId="113" xfId="2" applyFont="1" applyBorder="1" applyAlignment="1">
      <alignment horizontal="center" vertical="center" wrapText="1" shrinkToFit="1"/>
    </xf>
    <xf numFmtId="0" fontId="28" fillId="24" borderId="112" xfId="2" applyFont="1" applyFill="1" applyBorder="1" applyAlignment="1">
      <alignment horizontal="center" vertical="center" shrinkToFit="1"/>
    </xf>
    <xf numFmtId="0" fontId="18" fillId="24" borderId="33" xfId="2" applyFont="1" applyFill="1" applyBorder="1" applyAlignment="1">
      <alignment horizontal="center" vertical="center" shrinkToFit="1"/>
    </xf>
    <xf numFmtId="0" fontId="18" fillId="24" borderId="113" xfId="2" applyFont="1" applyFill="1" applyBorder="1" applyAlignment="1">
      <alignment horizontal="center" vertical="center" shrinkToFit="1"/>
    </xf>
    <xf numFmtId="0" fontId="158" fillId="17" borderId="112" xfId="2" applyFont="1" applyFill="1" applyBorder="1" applyAlignment="1">
      <alignment horizontal="center" vertical="center" wrapText="1" shrinkToFit="1"/>
    </xf>
    <xf numFmtId="0" fontId="28" fillId="0" borderId="112" xfId="2" applyFont="1" applyBorder="1" applyAlignment="1">
      <alignment horizontal="center" vertical="center" wrapText="1" shrinkToFit="1"/>
    </xf>
    <xf numFmtId="0" fontId="113" fillId="0" borderId="33" xfId="2" applyFont="1" applyBorder="1" applyAlignment="1">
      <alignment horizontal="center" vertical="center" shrinkToFit="1"/>
    </xf>
    <xf numFmtId="0" fontId="113" fillId="0" borderId="113" xfId="2" applyFont="1" applyBorder="1" applyAlignment="1">
      <alignment horizontal="center" vertical="center" shrinkToFit="1"/>
    </xf>
    <xf numFmtId="0" fontId="21" fillId="0" borderId="226" xfId="1" applyFont="1" applyBorder="1" applyAlignment="1" applyProtection="1">
      <alignment horizontal="left" vertical="top" wrapText="1"/>
    </xf>
    <xf numFmtId="0" fontId="21" fillId="0" borderId="227" xfId="1" applyFont="1" applyBorder="1" applyAlignment="1" applyProtection="1">
      <alignment horizontal="left" vertical="top" wrapText="1"/>
    </xf>
    <xf numFmtId="0" fontId="21" fillId="0" borderId="228" xfId="1" applyFont="1" applyBorder="1" applyAlignment="1" applyProtection="1">
      <alignment horizontal="left" vertical="top" wrapText="1"/>
    </xf>
    <xf numFmtId="0" fontId="28" fillId="45" borderId="197" xfId="2" applyFont="1" applyFill="1" applyBorder="1" applyAlignment="1">
      <alignment horizontal="center" vertical="center" wrapText="1" shrinkToFit="1"/>
    </xf>
    <xf numFmtId="0" fontId="28" fillId="45" borderId="198" xfId="2" applyFont="1" applyFill="1" applyBorder="1" applyAlignment="1">
      <alignment horizontal="center" vertical="center" wrapText="1" shrinkToFit="1"/>
    </xf>
    <xf numFmtId="0" fontId="28" fillId="45" borderId="199" xfId="2" applyFont="1" applyFill="1" applyBorder="1" applyAlignment="1">
      <alignment horizontal="center" vertical="center" wrapText="1" shrinkToFit="1"/>
    </xf>
    <xf numFmtId="0" fontId="20" fillId="45" borderId="65" xfId="2" applyFont="1" applyFill="1" applyBorder="1" applyAlignment="1">
      <alignment horizontal="left" vertical="top" wrapText="1" shrinkToFit="1"/>
    </xf>
    <xf numFmtId="0" fontId="20" fillId="45" borderId="66" xfId="2" applyFont="1" applyFill="1" applyBorder="1" applyAlignment="1">
      <alignment horizontal="left" vertical="top" wrapText="1" shrinkToFit="1"/>
    </xf>
    <xf numFmtId="0" fontId="20" fillId="45" borderId="67" xfId="2" applyFont="1" applyFill="1" applyBorder="1" applyAlignment="1">
      <alignment horizontal="left" vertical="top" wrapText="1" shrinkToFit="1"/>
    </xf>
    <xf numFmtId="178" fontId="27" fillId="3" borderId="3" xfId="2" applyNumberFormat="1" applyFont="1" applyFill="1" applyBorder="1" applyAlignment="1">
      <alignment horizontal="center" vertical="center"/>
    </xf>
    <xf numFmtId="178" fontId="27" fillId="3" borderId="3" xfId="0" applyNumberFormat="1" applyFont="1" applyFill="1" applyBorder="1" applyAlignment="1">
      <alignment horizontal="center" vertical="center"/>
    </xf>
  </cellXfs>
  <cellStyles count="21">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FF99FF"/>
      <color rgb="FFFFE7FF"/>
      <color rgb="FFFF0066"/>
      <color rgb="FF00CC00"/>
      <color rgb="FF3399FF"/>
      <color rgb="FFF6B30A"/>
      <color rgb="FFEBA915"/>
      <color rgb="FFF9BF07"/>
      <color rgb="FFFBBB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7"/>
          <c:order val="0"/>
          <c:tx>
            <c:v>2021年</c:v>
          </c:tx>
          <c:spPr>
            <a:ln w="63500" cap="rnd">
              <a:solidFill>
                <a:srgbClr val="FF0000"/>
              </a:solidFill>
              <a:round/>
            </a:ln>
            <a:effectLst/>
          </c:spPr>
          <c:marker>
            <c:symbol val="none"/>
          </c:marker>
          <c:val>
            <c:numRef>
              <c:f>'42　感染症統計'!$B$7:$M$7</c:f>
              <c:numCache>
                <c:formatCode>General</c:formatCode>
                <c:ptCount val="12"/>
                <c:pt idx="0">
                  <c:v>81</c:v>
                </c:pt>
                <c:pt idx="1">
                  <c:v>48</c:v>
                </c:pt>
                <c:pt idx="2">
                  <c:v>71</c:v>
                </c:pt>
                <c:pt idx="3">
                  <c:v>128</c:v>
                </c:pt>
                <c:pt idx="4">
                  <c:v>171</c:v>
                </c:pt>
                <c:pt idx="5">
                  <c:v>350</c:v>
                </c:pt>
                <c:pt idx="6">
                  <c:v>569</c:v>
                </c:pt>
                <c:pt idx="7">
                  <c:v>554</c:v>
                </c:pt>
                <c:pt idx="8">
                  <c:v>458</c:v>
                </c:pt>
                <c:pt idx="9">
                  <c:v>221</c:v>
                </c:pt>
                <c:pt idx="11" formatCode="#,##0_ ">
                  <c:v>0</c:v>
                </c:pt>
              </c:numCache>
            </c:numRef>
          </c:val>
          <c:smooth val="0"/>
          <c:extLst>
            <c:ext xmlns:c16="http://schemas.microsoft.com/office/drawing/2014/chart" uri="{C3380CC4-5D6E-409C-BE32-E72D297353CC}">
              <c16:uniqueId val="{00000001-2277-4354-87CF-9C10FF63E31F}"/>
            </c:ext>
          </c:extLst>
        </c:ser>
        <c:ser>
          <c:idx val="0"/>
          <c:order val="1"/>
          <c:tx>
            <c:strRef>
              <c:f>'42　感染症統計'!$A$8</c:f>
              <c:strCache>
                <c:ptCount val="1"/>
                <c:pt idx="0">
                  <c:v>2020年</c:v>
                </c:pt>
              </c:strCache>
            </c:strRef>
          </c:tx>
          <c:spPr>
            <a:ln w="28575" cap="rnd">
              <a:solidFill>
                <a:schemeClr val="accent1"/>
              </a:solidFill>
              <a:round/>
            </a:ln>
            <a:effectLst/>
          </c:spPr>
          <c:marker>
            <c:symbol val="none"/>
          </c:marker>
          <c:val>
            <c:numRef>
              <c:f>'42　感染症統計'!$B$8:$M$8</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0-1111-4F51-933F-85D45DB23E00}"/>
            </c:ext>
          </c:extLst>
        </c:ser>
        <c:ser>
          <c:idx val="1"/>
          <c:order val="2"/>
          <c:tx>
            <c:strRef>
              <c:f>'42　感染症統計'!$A$9</c:f>
              <c:strCache>
                <c:ptCount val="1"/>
                <c:pt idx="0">
                  <c:v>2019年</c:v>
                </c:pt>
              </c:strCache>
            </c:strRef>
          </c:tx>
          <c:spPr>
            <a:ln w="12700" cap="rnd">
              <a:solidFill>
                <a:srgbClr val="FF0066"/>
              </a:solidFill>
              <a:round/>
            </a:ln>
            <a:effectLst/>
          </c:spPr>
          <c:marker>
            <c:symbol val="none"/>
          </c:marker>
          <c:val>
            <c:numRef>
              <c:f>'42　感染症統計'!$B$9:$M$9</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1-1111-4F51-933F-85D45DB23E00}"/>
            </c:ext>
          </c:extLst>
        </c:ser>
        <c:ser>
          <c:idx val="2"/>
          <c:order val="3"/>
          <c:tx>
            <c:strRef>
              <c:f>'42　感染症統計'!$A$10</c:f>
              <c:strCache>
                <c:ptCount val="1"/>
                <c:pt idx="0">
                  <c:v>2018年</c:v>
                </c:pt>
              </c:strCache>
            </c:strRef>
          </c:tx>
          <c:spPr>
            <a:ln w="12700" cap="rnd">
              <a:solidFill>
                <a:schemeClr val="accent3"/>
              </a:solidFill>
              <a:round/>
            </a:ln>
            <a:effectLst/>
          </c:spPr>
          <c:marker>
            <c:symbol val="none"/>
          </c:marker>
          <c:val>
            <c:numRef>
              <c:f>'42　感染症統計'!$B$10:$M$10</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2-1111-4F51-933F-85D45DB23E00}"/>
            </c:ext>
          </c:extLst>
        </c:ser>
        <c:ser>
          <c:idx val="3"/>
          <c:order val="4"/>
          <c:tx>
            <c:strRef>
              <c:f>'42　感染症統計'!$A$11</c:f>
              <c:strCache>
                <c:ptCount val="1"/>
                <c:pt idx="0">
                  <c:v>2017年</c:v>
                </c:pt>
              </c:strCache>
            </c:strRef>
          </c:tx>
          <c:spPr>
            <a:ln w="12700" cap="rnd">
              <a:solidFill>
                <a:schemeClr val="accent4"/>
              </a:solidFill>
              <a:round/>
            </a:ln>
            <a:effectLst/>
          </c:spPr>
          <c:marker>
            <c:symbol val="none"/>
          </c:marker>
          <c:val>
            <c:numRef>
              <c:f>'42　感染症統計'!$B$11:$M$11</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3-1111-4F51-933F-85D45DB23E00}"/>
            </c:ext>
          </c:extLst>
        </c:ser>
        <c:ser>
          <c:idx val="4"/>
          <c:order val="5"/>
          <c:tx>
            <c:strRef>
              <c:f>'42　感染症統計'!$A$12</c:f>
              <c:strCache>
                <c:ptCount val="1"/>
                <c:pt idx="0">
                  <c:v>2016年</c:v>
                </c:pt>
              </c:strCache>
            </c:strRef>
          </c:tx>
          <c:spPr>
            <a:ln w="12700" cap="rnd">
              <a:solidFill>
                <a:schemeClr val="accent5"/>
              </a:solidFill>
              <a:round/>
            </a:ln>
            <a:effectLst/>
          </c:spPr>
          <c:marker>
            <c:symbol val="none"/>
          </c:marker>
          <c:val>
            <c:numRef>
              <c:f>'42　感染症統計'!$B$12:$M$12</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4-1111-4F51-933F-85D45DB23E00}"/>
            </c:ext>
          </c:extLst>
        </c:ser>
        <c:ser>
          <c:idx val="5"/>
          <c:order val="6"/>
          <c:tx>
            <c:strRef>
              <c:f>'42　感染症統計'!$A$13</c:f>
              <c:strCache>
                <c:ptCount val="1"/>
                <c:pt idx="0">
                  <c:v>2015年</c:v>
                </c:pt>
              </c:strCache>
            </c:strRef>
          </c:tx>
          <c:spPr>
            <a:ln w="12700" cap="rnd">
              <a:solidFill>
                <a:schemeClr val="accent6"/>
              </a:solidFill>
              <a:round/>
            </a:ln>
            <a:effectLst/>
          </c:spPr>
          <c:marker>
            <c:symbol val="none"/>
          </c:marker>
          <c:val>
            <c:numRef>
              <c:f>'42　感染症統計'!$B$13:$M$13</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5-1111-4F51-933F-85D45DB23E0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2"/>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5728307813113469"/>
          <c:y val="0.15798556430446195"/>
          <c:w val="0.11778563015312132"/>
          <c:h val="0.66608850976961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0513157009220003E-2"/>
          <c:y val="0.14996446339729921"/>
          <c:w val="0.71832911183304882"/>
          <c:h val="0.62589415129079018"/>
        </c:manualLayout>
      </c:layout>
      <c:lineChart>
        <c:grouping val="standard"/>
        <c:varyColors val="0"/>
        <c:ser>
          <c:idx val="7"/>
          <c:order val="1"/>
          <c:tx>
            <c:v>2021年</c:v>
          </c:tx>
          <c:spPr>
            <a:ln w="38100" cap="rnd">
              <a:solidFill>
                <a:srgbClr val="FF0000"/>
              </a:solidFill>
              <a:round/>
            </a:ln>
            <a:effectLst/>
          </c:spPr>
          <c:marker>
            <c:symbol val="none"/>
          </c:marker>
          <c:val>
            <c:numRef>
              <c:f>'42　感染症統計'!$Q$7:$AB$7</c:f>
              <c:numCache>
                <c:formatCode>#,##0_ </c:formatCode>
                <c:ptCount val="12"/>
                <c:pt idx="0">
                  <c:v>1</c:v>
                </c:pt>
                <c:pt idx="1">
                  <c:v>2</c:v>
                </c:pt>
                <c:pt idx="2">
                  <c:v>1</c:v>
                </c:pt>
                <c:pt idx="3">
                  <c:v>0</c:v>
                </c:pt>
                <c:pt idx="4">
                  <c:v>0</c:v>
                </c:pt>
                <c:pt idx="5">
                  <c:v>0</c:v>
                </c:pt>
                <c:pt idx="6">
                  <c:v>1</c:v>
                </c:pt>
                <c:pt idx="7">
                  <c:v>1</c:v>
                </c:pt>
                <c:pt idx="8">
                  <c:v>0</c:v>
                </c:pt>
                <c:pt idx="9">
                  <c:v>0</c:v>
                </c:pt>
                <c:pt idx="11">
                  <c:v>0</c:v>
                </c:pt>
              </c:numCache>
            </c:numRef>
          </c:val>
          <c:smooth val="0"/>
          <c:extLst>
            <c:ext xmlns:c16="http://schemas.microsoft.com/office/drawing/2014/chart" uri="{C3380CC4-5D6E-409C-BE32-E72D297353CC}">
              <c16:uniqueId val="{00000001-FFFE-4CB8-901E-A36DA020C93E}"/>
            </c:ext>
          </c:extLst>
        </c:ser>
        <c:ser>
          <c:idx val="0"/>
          <c:order val="2"/>
          <c:tx>
            <c:strRef>
              <c:f>'42　感染症統計'!$P$8</c:f>
              <c:strCache>
                <c:ptCount val="1"/>
                <c:pt idx="0">
                  <c:v>2020年</c:v>
                </c:pt>
              </c:strCache>
            </c:strRef>
          </c:tx>
          <c:spPr>
            <a:ln w="38100" cap="rnd">
              <a:solidFill>
                <a:schemeClr val="accent1"/>
              </a:solidFill>
              <a:round/>
            </a:ln>
            <a:effectLst/>
          </c:spPr>
          <c:marker>
            <c:symbol val="none"/>
          </c:marker>
          <c:cat>
            <c:strRef>
              <c:f>'42　感染症統計'!$Q$7:$AB$7</c:f>
              <c:strCache>
                <c:ptCount val="12"/>
                <c:pt idx="0">
                  <c:v>1 </c:v>
                </c:pt>
                <c:pt idx="1">
                  <c:v>2 </c:v>
                </c:pt>
                <c:pt idx="2">
                  <c:v>1 </c:v>
                </c:pt>
                <c:pt idx="3">
                  <c:v>0 </c:v>
                </c:pt>
                <c:pt idx="4">
                  <c:v>0 </c:v>
                </c:pt>
                <c:pt idx="5">
                  <c:v>0 </c:v>
                </c:pt>
                <c:pt idx="6">
                  <c:v>1 </c:v>
                </c:pt>
                <c:pt idx="7">
                  <c:v>1 </c:v>
                </c:pt>
                <c:pt idx="8">
                  <c:v>0 </c:v>
                </c:pt>
                <c:pt idx="9">
                  <c:v>0 </c:v>
                </c:pt>
                <c:pt idx="11">
                  <c:v> </c:v>
                </c:pt>
              </c:strCache>
            </c:strRef>
          </c:cat>
          <c:val>
            <c:numRef>
              <c:f>'42　感染症統計'!$Q$8:$AB$8</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0-8686-48E4-AE0B-0EA1552E72C1}"/>
            </c:ext>
          </c:extLst>
        </c:ser>
        <c:ser>
          <c:idx val="1"/>
          <c:order val="3"/>
          <c:tx>
            <c:strRef>
              <c:f>'42　感染症統計'!$P$9</c:f>
              <c:strCache>
                <c:ptCount val="1"/>
                <c:pt idx="0">
                  <c:v>2019年</c:v>
                </c:pt>
              </c:strCache>
            </c:strRef>
          </c:tx>
          <c:spPr>
            <a:ln w="12700" cap="rnd">
              <a:solidFill>
                <a:schemeClr val="accent2"/>
              </a:solidFill>
              <a:round/>
            </a:ln>
            <a:effectLst/>
          </c:spPr>
          <c:marker>
            <c:symbol val="none"/>
          </c:marker>
          <c:cat>
            <c:strRef>
              <c:f>'42　感染症統計'!$Q$7:$AB$7</c:f>
              <c:strCache>
                <c:ptCount val="12"/>
                <c:pt idx="0">
                  <c:v>1 </c:v>
                </c:pt>
                <c:pt idx="1">
                  <c:v>2 </c:v>
                </c:pt>
                <c:pt idx="2">
                  <c:v>1 </c:v>
                </c:pt>
                <c:pt idx="3">
                  <c:v>0 </c:v>
                </c:pt>
                <c:pt idx="4">
                  <c:v>0 </c:v>
                </c:pt>
                <c:pt idx="5">
                  <c:v>0 </c:v>
                </c:pt>
                <c:pt idx="6">
                  <c:v>1 </c:v>
                </c:pt>
                <c:pt idx="7">
                  <c:v>1 </c:v>
                </c:pt>
                <c:pt idx="8">
                  <c:v>0 </c:v>
                </c:pt>
                <c:pt idx="9">
                  <c:v>0 </c:v>
                </c:pt>
                <c:pt idx="11">
                  <c:v> </c:v>
                </c:pt>
              </c:strCache>
            </c:strRef>
          </c:cat>
          <c:val>
            <c:numRef>
              <c:f>'42　感染症統計'!$Q$9:$AB$9</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1-8686-48E4-AE0B-0EA1552E72C1}"/>
            </c:ext>
          </c:extLst>
        </c:ser>
        <c:ser>
          <c:idx val="2"/>
          <c:order val="4"/>
          <c:tx>
            <c:strRef>
              <c:f>'42　感染症統計'!$P$10</c:f>
              <c:strCache>
                <c:ptCount val="1"/>
                <c:pt idx="0">
                  <c:v>2018年</c:v>
                </c:pt>
              </c:strCache>
            </c:strRef>
          </c:tx>
          <c:spPr>
            <a:ln w="12700" cap="rnd">
              <a:solidFill>
                <a:schemeClr val="accent3"/>
              </a:solidFill>
              <a:round/>
            </a:ln>
            <a:effectLst/>
          </c:spPr>
          <c:marker>
            <c:symbol val="none"/>
          </c:marker>
          <c:cat>
            <c:strRef>
              <c:f>'42　感染症統計'!$Q$7:$AB$7</c:f>
              <c:strCache>
                <c:ptCount val="12"/>
                <c:pt idx="0">
                  <c:v>1 </c:v>
                </c:pt>
                <c:pt idx="1">
                  <c:v>2 </c:v>
                </c:pt>
                <c:pt idx="2">
                  <c:v>1 </c:v>
                </c:pt>
                <c:pt idx="3">
                  <c:v>0 </c:v>
                </c:pt>
                <c:pt idx="4">
                  <c:v>0 </c:v>
                </c:pt>
                <c:pt idx="5">
                  <c:v>0 </c:v>
                </c:pt>
                <c:pt idx="6">
                  <c:v>1 </c:v>
                </c:pt>
                <c:pt idx="7">
                  <c:v>1 </c:v>
                </c:pt>
                <c:pt idx="8">
                  <c:v>0 </c:v>
                </c:pt>
                <c:pt idx="9">
                  <c:v>0 </c:v>
                </c:pt>
                <c:pt idx="11">
                  <c:v> </c:v>
                </c:pt>
              </c:strCache>
            </c:strRef>
          </c:cat>
          <c:val>
            <c:numRef>
              <c:f>'42　感染症統計'!$Q$10:$AB$10</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2-8686-48E4-AE0B-0EA1552E72C1}"/>
            </c:ext>
          </c:extLst>
        </c:ser>
        <c:ser>
          <c:idx val="3"/>
          <c:order val="5"/>
          <c:tx>
            <c:strRef>
              <c:f>'42　感染症統計'!$P$11</c:f>
              <c:strCache>
                <c:ptCount val="1"/>
                <c:pt idx="0">
                  <c:v>2017年</c:v>
                </c:pt>
              </c:strCache>
            </c:strRef>
          </c:tx>
          <c:spPr>
            <a:ln w="12700" cap="rnd">
              <a:solidFill>
                <a:schemeClr val="accent4"/>
              </a:solidFill>
              <a:round/>
            </a:ln>
            <a:effectLst/>
          </c:spPr>
          <c:marker>
            <c:symbol val="none"/>
          </c:marker>
          <c:cat>
            <c:strRef>
              <c:f>'42　感染症統計'!$Q$7:$AB$7</c:f>
              <c:strCache>
                <c:ptCount val="12"/>
                <c:pt idx="0">
                  <c:v>1 </c:v>
                </c:pt>
                <c:pt idx="1">
                  <c:v>2 </c:v>
                </c:pt>
                <c:pt idx="2">
                  <c:v>1 </c:v>
                </c:pt>
                <c:pt idx="3">
                  <c:v>0 </c:v>
                </c:pt>
                <c:pt idx="4">
                  <c:v>0 </c:v>
                </c:pt>
                <c:pt idx="5">
                  <c:v>0 </c:v>
                </c:pt>
                <c:pt idx="6">
                  <c:v>1 </c:v>
                </c:pt>
                <c:pt idx="7">
                  <c:v>1 </c:v>
                </c:pt>
                <c:pt idx="8">
                  <c:v>0 </c:v>
                </c:pt>
                <c:pt idx="9">
                  <c:v>0 </c:v>
                </c:pt>
                <c:pt idx="11">
                  <c:v> </c:v>
                </c:pt>
              </c:strCache>
            </c:strRef>
          </c:cat>
          <c:val>
            <c:numRef>
              <c:f>'42　感染症統計'!$Q$11:$AB$11</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3-8686-48E4-AE0B-0EA1552E72C1}"/>
            </c:ext>
          </c:extLst>
        </c:ser>
        <c:ser>
          <c:idx val="4"/>
          <c:order val="6"/>
          <c:tx>
            <c:strRef>
              <c:f>'42　感染症統計'!$P$12</c:f>
              <c:strCache>
                <c:ptCount val="1"/>
                <c:pt idx="0">
                  <c:v>2016年</c:v>
                </c:pt>
              </c:strCache>
            </c:strRef>
          </c:tx>
          <c:spPr>
            <a:ln w="12700" cap="rnd">
              <a:solidFill>
                <a:schemeClr val="accent5"/>
              </a:solidFill>
              <a:round/>
            </a:ln>
            <a:effectLst/>
          </c:spPr>
          <c:marker>
            <c:symbol val="none"/>
          </c:marker>
          <c:cat>
            <c:strRef>
              <c:f>'42　感染症統計'!$Q$7:$AB$7</c:f>
              <c:strCache>
                <c:ptCount val="12"/>
                <c:pt idx="0">
                  <c:v>1 </c:v>
                </c:pt>
                <c:pt idx="1">
                  <c:v>2 </c:v>
                </c:pt>
                <c:pt idx="2">
                  <c:v>1 </c:v>
                </c:pt>
                <c:pt idx="3">
                  <c:v>0 </c:v>
                </c:pt>
                <c:pt idx="4">
                  <c:v>0 </c:v>
                </c:pt>
                <c:pt idx="5">
                  <c:v>0 </c:v>
                </c:pt>
                <c:pt idx="6">
                  <c:v>1 </c:v>
                </c:pt>
                <c:pt idx="7">
                  <c:v>1 </c:v>
                </c:pt>
                <c:pt idx="8">
                  <c:v>0 </c:v>
                </c:pt>
                <c:pt idx="9">
                  <c:v>0 </c:v>
                </c:pt>
                <c:pt idx="11">
                  <c:v> </c:v>
                </c:pt>
              </c:strCache>
            </c:strRef>
          </c:cat>
          <c:val>
            <c:numRef>
              <c:f>'42　感染症統計'!$Q$12:$AB$12</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4-8686-48E4-AE0B-0EA1552E72C1}"/>
            </c:ext>
          </c:extLst>
        </c:ser>
        <c:ser>
          <c:idx val="5"/>
          <c:order val="7"/>
          <c:tx>
            <c:strRef>
              <c:f>'42　感染症統計'!$P$13</c:f>
              <c:strCache>
                <c:ptCount val="1"/>
                <c:pt idx="0">
                  <c:v>2015年</c:v>
                </c:pt>
              </c:strCache>
            </c:strRef>
          </c:tx>
          <c:spPr>
            <a:ln w="12700" cap="rnd">
              <a:solidFill>
                <a:schemeClr val="accent6"/>
              </a:solidFill>
              <a:round/>
            </a:ln>
            <a:effectLst/>
          </c:spPr>
          <c:marker>
            <c:symbol val="none"/>
          </c:marker>
          <c:cat>
            <c:strRef>
              <c:f>'42　感染症統計'!$Q$7:$AB$7</c:f>
              <c:strCache>
                <c:ptCount val="12"/>
                <c:pt idx="0">
                  <c:v>1 </c:v>
                </c:pt>
                <c:pt idx="1">
                  <c:v>2 </c:v>
                </c:pt>
                <c:pt idx="2">
                  <c:v>1 </c:v>
                </c:pt>
                <c:pt idx="3">
                  <c:v>0 </c:v>
                </c:pt>
                <c:pt idx="4">
                  <c:v>0 </c:v>
                </c:pt>
                <c:pt idx="5">
                  <c:v>0 </c:v>
                </c:pt>
                <c:pt idx="6">
                  <c:v>1 </c:v>
                </c:pt>
                <c:pt idx="7">
                  <c:v>1 </c:v>
                </c:pt>
                <c:pt idx="8">
                  <c:v>0 </c:v>
                </c:pt>
                <c:pt idx="9">
                  <c:v>0 </c:v>
                </c:pt>
                <c:pt idx="11">
                  <c:v> </c:v>
                </c:pt>
              </c:strCache>
            </c:strRef>
          </c:cat>
          <c:val>
            <c:numRef>
              <c:f>'42　感染症統計'!$Q$13:$AB$13</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5-8686-48E4-AE0B-0EA1552E72C1}"/>
            </c:ext>
          </c:extLst>
        </c:ser>
        <c:dLbls>
          <c:showLegendKey val="0"/>
          <c:showVal val="0"/>
          <c:showCatName val="0"/>
          <c:showSerName val="0"/>
          <c:showPercent val="0"/>
          <c:showBubbleSize val="0"/>
        </c:dLbls>
        <c:smooth val="0"/>
        <c:axId val="1415465776"/>
        <c:axId val="1415475760"/>
        <c:extLst>
          <c:ext xmlns:c15="http://schemas.microsoft.com/office/drawing/2012/chart" uri="{02D57815-91ED-43cb-92C2-25804820EDAC}">
            <c15:filteredLineSeries>
              <c15:ser>
                <c:idx val="6"/>
                <c:order val="0"/>
                <c:tx>
                  <c:strRef>
                    <c:extLst>
                      <c:ext uri="{02D57815-91ED-43cb-92C2-25804820EDAC}">
                        <c15:formulaRef>
                          <c15:sqref>'42　感染症統計'!$P$7</c15:sqref>
                        </c15:formulaRef>
                      </c:ext>
                    </c:extLst>
                    <c:strCache>
                      <c:ptCount val="1"/>
                      <c:pt idx="0">
                        <c:v>2021年</c:v>
                      </c:pt>
                    </c:strCache>
                  </c:strRef>
                </c:tx>
                <c:spPr>
                  <a:ln w="28575" cap="rnd">
                    <a:solidFill>
                      <a:schemeClr val="accent1">
                        <a:lumMod val="60000"/>
                      </a:schemeClr>
                    </a:solidFill>
                    <a:round/>
                  </a:ln>
                  <a:effectLst/>
                </c:spPr>
                <c:marker>
                  <c:symbol val="none"/>
                </c:marker>
                <c:val>
                  <c:numRef>
                    <c:extLst>
                      <c:ext uri="{02D57815-91ED-43cb-92C2-25804820EDAC}">
                        <c15:formulaRef>
                          <c15:sqref>'42　感染症統計'!$Q$7:$AB$7</c15:sqref>
                        </c15:formulaRef>
                      </c:ext>
                    </c:extLst>
                    <c:numCache>
                      <c:formatCode>#,##0_ </c:formatCode>
                      <c:ptCount val="12"/>
                      <c:pt idx="0">
                        <c:v>1</c:v>
                      </c:pt>
                      <c:pt idx="1">
                        <c:v>2</c:v>
                      </c:pt>
                      <c:pt idx="2">
                        <c:v>1</c:v>
                      </c:pt>
                      <c:pt idx="3">
                        <c:v>0</c:v>
                      </c:pt>
                      <c:pt idx="4">
                        <c:v>0</c:v>
                      </c:pt>
                      <c:pt idx="5">
                        <c:v>0</c:v>
                      </c:pt>
                      <c:pt idx="6">
                        <c:v>1</c:v>
                      </c:pt>
                      <c:pt idx="7">
                        <c:v>1</c:v>
                      </c:pt>
                      <c:pt idx="8">
                        <c:v>0</c:v>
                      </c:pt>
                      <c:pt idx="9">
                        <c:v>0</c:v>
                      </c:pt>
                      <c:pt idx="11">
                        <c:v>0</c:v>
                      </c:pt>
                    </c:numCache>
                  </c:numRef>
                </c:val>
                <c:smooth val="0"/>
                <c:extLst>
                  <c:ext xmlns:c16="http://schemas.microsoft.com/office/drawing/2014/chart" uri="{C3380CC4-5D6E-409C-BE32-E72D297353CC}">
                    <c16:uniqueId val="{00000007-8686-48E4-AE0B-0EA1552E72C1}"/>
                  </c:ext>
                </c:extLst>
              </c15:ser>
            </c15:filteredLineSeries>
          </c:ext>
        </c:extLst>
      </c:lineChart>
      <c:catAx>
        <c:axId val="1415465776"/>
        <c:scaling>
          <c:orientation val="minMax"/>
        </c:scaling>
        <c:delete val="1"/>
        <c:axPos val="b"/>
        <c:numFmt formatCode="General"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2593622475512241"/>
          <c:y val="0.13335068191102975"/>
          <c:w val="0.12124317065261947"/>
          <c:h val="0.66764434296459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sv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4" Type="http://schemas.openxmlformats.org/officeDocument/2006/relationships/image" Target="../media/image15.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47625</xdr:colOff>
      <xdr:row>37</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47625</xdr:colOff>
      <xdr:row>37</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47625</xdr:colOff>
      <xdr:row>37</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47625</xdr:colOff>
      <xdr:row>37</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47625</xdr:colOff>
      <xdr:row>37</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47625</xdr:colOff>
      <xdr:row>37</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47625</xdr:colOff>
      <xdr:row>37</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47625</xdr:colOff>
      <xdr:row>37</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210765</xdr:colOff>
      <xdr:row>0</xdr:row>
      <xdr:rowOff>0</xdr:rowOff>
    </xdr:from>
    <xdr:to>
      <xdr:col>21</xdr:col>
      <xdr:colOff>21102</xdr:colOff>
      <xdr:row>31</xdr:row>
      <xdr:rowOff>72957</xdr:rowOff>
    </xdr:to>
    <xdr:pic>
      <xdr:nvPicPr>
        <xdr:cNvPr id="7" name="図 6">
          <a:extLst>
            <a:ext uri="{FF2B5EF4-FFF2-40B4-BE49-F238E27FC236}">
              <a16:creationId xmlns:a16="http://schemas.microsoft.com/office/drawing/2014/main" id="{135B124F-342A-4495-A075-A21B27D675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0765" y="0"/>
          <a:ext cx="10867443" cy="74497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19050</xdr:colOff>
      <xdr:row>4</xdr:row>
      <xdr:rowOff>0</xdr:rowOff>
    </xdr:from>
    <xdr:to>
      <xdr:col>13</xdr:col>
      <xdr:colOff>171450</xdr:colOff>
      <xdr:row>18</xdr:row>
      <xdr:rowOff>0</xdr:rowOff>
    </xdr:to>
    <xdr:pic>
      <xdr:nvPicPr>
        <xdr:cNvPr id="23" name="図 22" descr="感染性胃腸炎患者報告数　直近5シーズン">
          <a:extLst>
            <a:ext uri="{FF2B5EF4-FFF2-40B4-BE49-F238E27FC236}">
              <a16:creationId xmlns:a16="http://schemas.microsoft.com/office/drawing/2014/main" id="{BF6EB535-1912-4D2C-B612-F545F7DB3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52950" y="981075"/>
          <a:ext cx="722947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6</xdr:row>
      <xdr:rowOff>152400</xdr:rowOff>
    </xdr:from>
    <xdr:to>
      <xdr:col>13</xdr:col>
      <xdr:colOff>350705</xdr:colOff>
      <xdr:row>15</xdr:row>
      <xdr:rowOff>0</xdr:rowOff>
    </xdr:to>
    <xdr:grpSp>
      <xdr:nvGrpSpPr>
        <xdr:cNvPr id="1028" name="グループ化 4">
          <a:extLst>
            <a:ext uri="{FF2B5EF4-FFF2-40B4-BE49-F238E27FC236}">
              <a16:creationId xmlns:a16="http://schemas.microsoft.com/office/drawing/2014/main" id="{00000000-0008-0000-0200-000004040000}"/>
            </a:ext>
          </a:extLst>
        </xdr:cNvPr>
        <xdr:cNvGrpSpPr>
          <a:grpSpLocks/>
        </xdr:cNvGrpSpPr>
      </xdr:nvGrpSpPr>
      <xdr:grpSpPr bwMode="auto">
        <a:xfrm>
          <a:off x="5065580" y="1524000"/>
          <a:ext cx="6896100" cy="1390650"/>
          <a:chOff x="15526115" y="3476894"/>
          <a:chExt cx="7163624" cy="1211926"/>
        </a:xfrm>
      </xdr:grpSpPr>
      <xdr:cxnSp macro="">
        <xdr:nvCxnSpPr>
          <xdr:cNvPr id="1034" name="直線コネクタ 153">
            <a:extLst>
              <a:ext uri="{FF2B5EF4-FFF2-40B4-BE49-F238E27FC236}">
                <a16:creationId xmlns:a16="http://schemas.microsoft.com/office/drawing/2014/main" id="{00000000-0008-0000-0200-00000A040000}"/>
              </a:ext>
            </a:extLst>
          </xdr:cNvPr>
          <xdr:cNvCxnSpPr>
            <a:cxnSpLocks noChangeShapeType="1"/>
          </xdr:cNvCxnSpPr>
        </xdr:nvCxnSpPr>
        <xdr:spPr bwMode="auto">
          <a:xfrm>
            <a:off x="15554714" y="4679125"/>
            <a:ext cx="6930446" cy="9695"/>
          </a:xfrm>
          <a:prstGeom prst="line">
            <a:avLst/>
          </a:prstGeom>
          <a:noFill/>
          <a:ln w="9525" algn="ctr">
            <a:solidFill>
              <a:sysClr val="windowText" lastClr="000000"/>
            </a:solidFill>
            <a:prstDash val="dash"/>
            <a:round/>
            <a:headEnd/>
            <a:tailEnd/>
          </a:ln>
        </xdr:spPr>
      </xdr:cxnSp>
      <xdr:cxnSp macro="">
        <xdr:nvCxnSpPr>
          <xdr:cNvPr id="1035" name="直線コネクタ 153">
            <a:extLst>
              <a:ext uri="{FF2B5EF4-FFF2-40B4-BE49-F238E27FC236}">
                <a16:creationId xmlns:a16="http://schemas.microsoft.com/office/drawing/2014/main" id="{00000000-0008-0000-0200-00000B040000}"/>
              </a:ext>
            </a:extLst>
          </xdr:cNvPr>
          <xdr:cNvCxnSpPr>
            <a:cxnSpLocks noChangeShapeType="1"/>
          </xdr:cNvCxnSpPr>
        </xdr:nvCxnSpPr>
        <xdr:spPr bwMode="auto">
          <a:xfrm>
            <a:off x="15526115" y="4494912"/>
            <a:ext cx="6959044" cy="38782"/>
          </a:xfrm>
          <a:prstGeom prst="line">
            <a:avLst/>
          </a:prstGeom>
          <a:noFill/>
          <a:ln w="19050" algn="ctr">
            <a:solidFill>
              <a:srgbClr val="FF0000"/>
            </a:solidFill>
            <a:prstDash val="dash"/>
            <a:round/>
            <a:headEnd/>
            <a:tailEnd/>
          </a:ln>
        </xdr:spPr>
      </xdr:cxnSp>
      <xdr:cxnSp macro="">
        <xdr:nvCxnSpPr>
          <xdr:cNvPr id="1036" name="直線コネクタ 153">
            <a:extLst>
              <a:ext uri="{FF2B5EF4-FFF2-40B4-BE49-F238E27FC236}">
                <a16:creationId xmlns:a16="http://schemas.microsoft.com/office/drawing/2014/main" id="{00000000-0008-0000-0200-00000C040000}"/>
              </a:ext>
            </a:extLst>
          </xdr:cNvPr>
          <xdr:cNvCxnSpPr>
            <a:cxnSpLocks noChangeShapeType="1"/>
          </xdr:cNvCxnSpPr>
        </xdr:nvCxnSpPr>
        <xdr:spPr bwMode="auto">
          <a:xfrm flipV="1">
            <a:off x="15545181" y="3476894"/>
            <a:ext cx="7054374" cy="9695"/>
          </a:xfrm>
          <a:prstGeom prst="line">
            <a:avLst/>
          </a:prstGeom>
          <a:noFill/>
          <a:ln w="6350" algn="ctr">
            <a:solidFill>
              <a:srgbClr val="000000"/>
            </a:solidFill>
            <a:prstDash val="dash"/>
            <a:round/>
            <a:headEnd/>
            <a:tailEnd/>
          </a:ln>
        </xdr:spPr>
      </xdr:cxnSp>
      <xdr:cxnSp macro="">
        <xdr:nvCxnSpPr>
          <xdr:cNvPr id="1037" name="直線コネクタ 153">
            <a:extLst>
              <a:ext uri="{FF2B5EF4-FFF2-40B4-BE49-F238E27FC236}">
                <a16:creationId xmlns:a16="http://schemas.microsoft.com/office/drawing/2014/main" id="{00000000-0008-0000-0200-00000D040000}"/>
              </a:ext>
            </a:extLst>
          </xdr:cNvPr>
          <xdr:cNvCxnSpPr>
            <a:cxnSpLocks noChangeShapeType="1"/>
          </xdr:cNvCxnSpPr>
        </xdr:nvCxnSpPr>
        <xdr:spPr bwMode="auto">
          <a:xfrm flipV="1">
            <a:off x="15630977" y="3864710"/>
            <a:ext cx="7054374" cy="9695"/>
          </a:xfrm>
          <a:prstGeom prst="line">
            <a:avLst/>
          </a:prstGeom>
          <a:noFill/>
          <a:ln w="6350" algn="ctr">
            <a:solidFill>
              <a:srgbClr val="000000"/>
            </a:solidFill>
            <a:prstDash val="dash"/>
            <a:round/>
            <a:headEnd/>
            <a:tailEnd/>
          </a:ln>
        </xdr:spPr>
      </xdr:cxnSp>
      <xdr:cxnSp macro="">
        <xdr:nvCxnSpPr>
          <xdr:cNvPr id="1038" name="直線コネクタ 153">
            <a:extLst>
              <a:ext uri="{FF2B5EF4-FFF2-40B4-BE49-F238E27FC236}">
                <a16:creationId xmlns:a16="http://schemas.microsoft.com/office/drawing/2014/main" id="{00000000-0008-0000-0200-00000E040000}"/>
              </a:ext>
            </a:extLst>
          </xdr:cNvPr>
          <xdr:cNvCxnSpPr>
            <a:cxnSpLocks noChangeShapeType="1"/>
          </xdr:cNvCxnSpPr>
        </xdr:nvCxnSpPr>
        <xdr:spPr bwMode="auto">
          <a:xfrm flipV="1">
            <a:off x="15659576" y="422859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3" name="Text Box 435">
          <a:extLst>
            <a:ext uri="{FF2B5EF4-FFF2-40B4-BE49-F238E27FC236}">
              <a16:creationId xmlns:a16="http://schemas.microsoft.com/office/drawing/2014/main" id="{00000000-0008-0000-0200-000003000000}"/>
            </a:ext>
          </a:extLst>
        </xdr:cNvPr>
        <xdr:cNvSpPr txBox="1">
          <a:spLocks noChangeArrowheads="1"/>
        </xdr:cNvSpPr>
      </xdr:nvSpPr>
      <xdr:spPr bwMode="auto">
        <a:xfrm>
          <a:off x="5512970" y="559469"/>
          <a:ext cx="5855001" cy="433304"/>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2.24</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2238374" y="1914526"/>
          <a:ext cx="390525" cy="24786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5" name="線吹き出し 2 (枠付き) 14">
          <a:extLst>
            <a:ext uri="{FF2B5EF4-FFF2-40B4-BE49-F238E27FC236}">
              <a16:creationId xmlns:a16="http://schemas.microsoft.com/office/drawing/2014/main" id="{00000000-0008-0000-0200-00000F000000}"/>
            </a:ext>
          </a:extLst>
        </xdr:cNvPr>
        <xdr:cNvSpPr/>
      </xdr:nvSpPr>
      <xdr:spPr bwMode="auto">
        <a:xfrm>
          <a:off x="9138112" y="989066"/>
          <a:ext cx="2457829" cy="599887"/>
        </a:xfrm>
        <a:prstGeom prst="borderCallout2">
          <a:avLst>
            <a:gd name="adj1" fmla="val 103844"/>
            <a:gd name="adj2" fmla="val 52920"/>
            <a:gd name="adj3" fmla="val 210486"/>
            <a:gd name="adj4" fmla="val 51057"/>
            <a:gd name="adj5" fmla="val 343019"/>
            <a:gd name="adj6" fmla="val -115429"/>
          </a:avLst>
        </a:prstGeom>
        <a:ln>
          <a:solidFill>
            <a:srgbClr val="FF0000"/>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散発事故あり</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ほとんど流行していません</a:t>
          </a:r>
          <a:endParaRPr lang="en-US" altLang="ja-JP" sz="1400" b="1" i="0" u="none" strike="noStrike" baseline="0">
            <a:solidFill>
              <a:srgbClr val="FF0000"/>
            </a:solidFill>
            <a:latin typeface="Calibri"/>
          </a:endParaRPr>
        </a:p>
      </xdr:txBody>
    </xdr:sp>
    <xdr:clientData/>
  </xdr:twoCellAnchor>
  <xdr:twoCellAnchor>
    <xdr:from>
      <xdr:col>7</xdr:col>
      <xdr:colOff>1541869</xdr:colOff>
      <xdr:row>15</xdr:row>
      <xdr:rowOff>8747</xdr:rowOff>
    </xdr:from>
    <xdr:to>
      <xdr:col>8</xdr:col>
      <xdr:colOff>35887</xdr:colOff>
      <xdr:row>16</xdr:row>
      <xdr:rowOff>140506</xdr:rowOff>
    </xdr:to>
    <xdr:sp macro="" textlink="">
      <xdr:nvSpPr>
        <xdr:cNvPr id="1032" name="円/楕円 17">
          <a:extLst>
            <a:ext uri="{FF2B5EF4-FFF2-40B4-BE49-F238E27FC236}">
              <a16:creationId xmlns:a16="http://schemas.microsoft.com/office/drawing/2014/main" id="{00000000-0008-0000-0200-000008040000}"/>
            </a:ext>
          </a:extLst>
        </xdr:cNvPr>
        <xdr:cNvSpPr>
          <a:spLocks noChangeArrowheads="1"/>
        </xdr:cNvSpPr>
      </xdr:nvSpPr>
      <xdr:spPr bwMode="auto">
        <a:xfrm>
          <a:off x="6075769" y="2923397"/>
          <a:ext cx="322818" cy="303209"/>
        </a:xfrm>
        <a:prstGeom prst="ellipse">
          <a:avLst/>
        </a:prstGeom>
        <a:noFill/>
        <a:ln w="25400" algn="ctr">
          <a:solidFill>
            <a:srgbClr val="000000"/>
          </a:solidFill>
          <a:round/>
          <a:headEnd/>
          <a:tailEnd/>
        </a:ln>
      </xdr:spPr>
    </xdr:sp>
    <xdr:clientData/>
  </xdr:twoCellAnchor>
  <xdr:twoCellAnchor>
    <xdr:from>
      <xdr:col>11</xdr:col>
      <xdr:colOff>798723</xdr:colOff>
      <xdr:row>3</xdr:row>
      <xdr:rowOff>0</xdr:rowOff>
    </xdr:from>
    <xdr:to>
      <xdr:col>14</xdr:col>
      <xdr:colOff>587568</xdr:colOff>
      <xdr:row>16</xdr:row>
      <xdr:rowOff>64265</xdr:rowOff>
    </xdr:to>
    <xdr:cxnSp macro="">
      <xdr:nvCxnSpPr>
        <xdr:cNvPr id="9" name="直線矢印コネクタ 8">
          <a:extLst>
            <a:ext uri="{FF2B5EF4-FFF2-40B4-BE49-F238E27FC236}">
              <a16:creationId xmlns:a16="http://schemas.microsoft.com/office/drawing/2014/main" id="{4D5A3EBC-131D-428D-957D-F3D1926B2A25}"/>
            </a:ext>
          </a:extLst>
        </xdr:cNvPr>
        <xdr:cNvCxnSpPr/>
      </xdr:nvCxnSpPr>
      <xdr:spPr>
        <a:xfrm flipH="1">
          <a:off x="10062072" y="771181"/>
          <a:ext cx="3002098" cy="2322723"/>
        </a:xfrm>
        <a:prstGeom prst="straightConnector1">
          <a:avLst/>
        </a:prstGeom>
        <a:ln>
          <a:solidFill>
            <a:schemeClr val="tx2">
              <a:lumMod val="60000"/>
              <a:lumOff val="40000"/>
            </a:schemeClr>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5</xdr:col>
      <xdr:colOff>0</xdr:colOff>
      <xdr:row>2</xdr:row>
      <xdr:rowOff>0</xdr:rowOff>
    </xdr:from>
    <xdr:to>
      <xdr:col>6</xdr:col>
      <xdr:colOff>762000</xdr:colOff>
      <xdr:row>16</xdr:row>
      <xdr:rowOff>27542</xdr:rowOff>
    </xdr:to>
    <xdr:pic>
      <xdr:nvPicPr>
        <xdr:cNvPr id="8" name="図 7">
          <a:extLst>
            <a:ext uri="{FF2B5EF4-FFF2-40B4-BE49-F238E27FC236}">
              <a16:creationId xmlns:a16="http://schemas.microsoft.com/office/drawing/2014/main" id="{04BB3C41-5744-49C4-BC7F-ABED3B9285DD}"/>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846024" y="550843"/>
          <a:ext cx="1661711" cy="2506338"/>
        </a:xfrm>
        <a:prstGeom prst="rect">
          <a:avLst/>
        </a:prstGeom>
      </xdr:spPr>
    </xdr:pic>
    <xdr:clientData/>
  </xdr:twoCellAnchor>
  <xdr:twoCellAnchor>
    <xdr:from>
      <xdr:col>7</xdr:col>
      <xdr:colOff>595946</xdr:colOff>
      <xdr:row>6</xdr:row>
      <xdr:rowOff>161580</xdr:rowOff>
    </xdr:from>
    <xdr:to>
      <xdr:col>13</xdr:col>
      <xdr:colOff>414971</xdr:colOff>
      <xdr:row>15</xdr:row>
      <xdr:rowOff>9180</xdr:rowOff>
    </xdr:to>
    <xdr:grpSp>
      <xdr:nvGrpSpPr>
        <xdr:cNvPr id="16" name="グループ化 4">
          <a:extLst>
            <a:ext uri="{FF2B5EF4-FFF2-40B4-BE49-F238E27FC236}">
              <a16:creationId xmlns:a16="http://schemas.microsoft.com/office/drawing/2014/main" id="{FB1EADD3-1E89-4C99-BDC6-9D96DF5DA1C3}"/>
            </a:ext>
          </a:extLst>
        </xdr:cNvPr>
        <xdr:cNvGrpSpPr>
          <a:grpSpLocks/>
        </xdr:cNvGrpSpPr>
      </xdr:nvGrpSpPr>
      <xdr:grpSpPr bwMode="auto">
        <a:xfrm>
          <a:off x="5129846" y="1533180"/>
          <a:ext cx="6896100" cy="1390650"/>
          <a:chOff x="15526115" y="3476894"/>
          <a:chExt cx="7163624" cy="1211926"/>
        </a:xfrm>
      </xdr:grpSpPr>
      <xdr:cxnSp macro="">
        <xdr:nvCxnSpPr>
          <xdr:cNvPr id="17" name="直線コネクタ 153">
            <a:extLst>
              <a:ext uri="{FF2B5EF4-FFF2-40B4-BE49-F238E27FC236}">
                <a16:creationId xmlns:a16="http://schemas.microsoft.com/office/drawing/2014/main" id="{F1683731-39A7-4DC1-8F09-059021DE27C4}"/>
              </a:ext>
            </a:extLst>
          </xdr:cNvPr>
          <xdr:cNvCxnSpPr>
            <a:cxnSpLocks noChangeShapeType="1"/>
          </xdr:cNvCxnSpPr>
        </xdr:nvCxnSpPr>
        <xdr:spPr bwMode="auto">
          <a:xfrm>
            <a:off x="15554714" y="4679125"/>
            <a:ext cx="6930446" cy="9695"/>
          </a:xfrm>
          <a:prstGeom prst="line">
            <a:avLst/>
          </a:prstGeom>
          <a:noFill/>
          <a:ln w="9525" algn="ctr">
            <a:solidFill>
              <a:sysClr val="windowText" lastClr="000000"/>
            </a:solidFill>
            <a:prstDash val="dash"/>
            <a:round/>
            <a:headEnd/>
            <a:tailEnd/>
          </a:ln>
        </xdr:spPr>
      </xdr:cxnSp>
      <xdr:cxnSp macro="">
        <xdr:nvCxnSpPr>
          <xdr:cNvPr id="18" name="直線コネクタ 153">
            <a:extLst>
              <a:ext uri="{FF2B5EF4-FFF2-40B4-BE49-F238E27FC236}">
                <a16:creationId xmlns:a16="http://schemas.microsoft.com/office/drawing/2014/main" id="{ED2DBA84-84C5-4B99-848B-46DB8BD14B88}"/>
              </a:ext>
            </a:extLst>
          </xdr:cNvPr>
          <xdr:cNvCxnSpPr>
            <a:cxnSpLocks noChangeShapeType="1"/>
          </xdr:cNvCxnSpPr>
        </xdr:nvCxnSpPr>
        <xdr:spPr bwMode="auto">
          <a:xfrm>
            <a:off x="15526115" y="4494912"/>
            <a:ext cx="6959044" cy="38782"/>
          </a:xfrm>
          <a:prstGeom prst="line">
            <a:avLst/>
          </a:prstGeom>
          <a:noFill/>
          <a:ln w="19050" algn="ctr">
            <a:solidFill>
              <a:srgbClr val="FF0000"/>
            </a:solidFill>
            <a:prstDash val="dash"/>
            <a:round/>
            <a:headEnd/>
            <a:tailEnd/>
          </a:ln>
        </xdr:spPr>
      </xdr:cxnSp>
      <xdr:cxnSp macro="">
        <xdr:nvCxnSpPr>
          <xdr:cNvPr id="20" name="直線コネクタ 153">
            <a:extLst>
              <a:ext uri="{FF2B5EF4-FFF2-40B4-BE49-F238E27FC236}">
                <a16:creationId xmlns:a16="http://schemas.microsoft.com/office/drawing/2014/main" id="{5918972E-D30C-4F87-9561-7B81B2CA0882}"/>
              </a:ext>
            </a:extLst>
          </xdr:cNvPr>
          <xdr:cNvCxnSpPr>
            <a:cxnSpLocks noChangeShapeType="1"/>
          </xdr:cNvCxnSpPr>
        </xdr:nvCxnSpPr>
        <xdr:spPr bwMode="auto">
          <a:xfrm flipV="1">
            <a:off x="15545181" y="3476894"/>
            <a:ext cx="7054374" cy="9695"/>
          </a:xfrm>
          <a:prstGeom prst="line">
            <a:avLst/>
          </a:prstGeom>
          <a:noFill/>
          <a:ln w="6350" algn="ctr">
            <a:solidFill>
              <a:srgbClr val="000000"/>
            </a:solidFill>
            <a:prstDash val="dash"/>
            <a:round/>
            <a:headEnd/>
            <a:tailEnd/>
          </a:ln>
        </xdr:spPr>
      </xdr:cxnSp>
      <xdr:cxnSp macro="">
        <xdr:nvCxnSpPr>
          <xdr:cNvPr id="21" name="直線コネクタ 153">
            <a:extLst>
              <a:ext uri="{FF2B5EF4-FFF2-40B4-BE49-F238E27FC236}">
                <a16:creationId xmlns:a16="http://schemas.microsoft.com/office/drawing/2014/main" id="{C58F3E58-C543-4C28-B6FB-B8A8C40470FB}"/>
              </a:ext>
            </a:extLst>
          </xdr:cNvPr>
          <xdr:cNvCxnSpPr>
            <a:cxnSpLocks noChangeShapeType="1"/>
          </xdr:cNvCxnSpPr>
        </xdr:nvCxnSpPr>
        <xdr:spPr bwMode="auto">
          <a:xfrm flipV="1">
            <a:off x="15630977" y="3864710"/>
            <a:ext cx="7054374" cy="9695"/>
          </a:xfrm>
          <a:prstGeom prst="line">
            <a:avLst/>
          </a:prstGeom>
          <a:noFill/>
          <a:ln w="6350" algn="ctr">
            <a:solidFill>
              <a:srgbClr val="000000"/>
            </a:solidFill>
            <a:prstDash val="dash"/>
            <a:round/>
            <a:headEnd/>
            <a:tailEnd/>
          </a:ln>
        </xdr:spPr>
      </xdr:cxnSp>
      <xdr:cxnSp macro="">
        <xdr:nvCxnSpPr>
          <xdr:cNvPr id="22" name="直線コネクタ 153">
            <a:extLst>
              <a:ext uri="{FF2B5EF4-FFF2-40B4-BE49-F238E27FC236}">
                <a16:creationId xmlns:a16="http://schemas.microsoft.com/office/drawing/2014/main" id="{9DE75CBA-1B7C-44ED-801F-EE25E4AE0972}"/>
              </a:ext>
            </a:extLst>
          </xdr:cNvPr>
          <xdr:cNvCxnSpPr>
            <a:cxnSpLocks noChangeShapeType="1"/>
          </xdr:cNvCxnSpPr>
        </xdr:nvCxnSpPr>
        <xdr:spPr bwMode="auto">
          <a:xfrm flipV="1">
            <a:off x="15659576" y="4228595"/>
            <a:ext cx="7030163" cy="23932"/>
          </a:xfrm>
          <a:prstGeom prst="line">
            <a:avLst/>
          </a:prstGeom>
          <a:noFill/>
          <a:ln w="12700" algn="ctr">
            <a:solidFill>
              <a:srgbClr val="000000"/>
            </a:solidFill>
            <a:prstDash val="dash"/>
            <a:round/>
            <a:headEnd/>
            <a:tailEnd/>
          </a:ln>
        </xdr:spPr>
      </xdr:cxnSp>
    </xdr:grpSp>
    <xdr:clientData/>
  </xdr:twoCellAnchor>
  <xdr:twoCellAnchor editAs="oneCell">
    <xdr:from>
      <xdr:col>0</xdr:col>
      <xdr:colOff>0</xdr:colOff>
      <xdr:row>2</xdr:row>
      <xdr:rowOff>18362</xdr:rowOff>
    </xdr:from>
    <xdr:to>
      <xdr:col>3</xdr:col>
      <xdr:colOff>152097</xdr:colOff>
      <xdr:row>15</xdr:row>
      <xdr:rowOff>119349</xdr:rowOff>
    </xdr:to>
    <xdr:pic>
      <xdr:nvPicPr>
        <xdr:cNvPr id="6" name="図 5">
          <a:extLst>
            <a:ext uri="{FF2B5EF4-FFF2-40B4-BE49-F238E27FC236}">
              <a16:creationId xmlns:a16="http://schemas.microsoft.com/office/drawing/2014/main" id="{456738C5-C9C1-4D30-AF9D-5F364620023C}"/>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69205"/>
          <a:ext cx="1630193" cy="24145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1388091" y="9405622"/>
          <a:ext cx="3059429" cy="1008378"/>
        </a:xfrm>
        <a:prstGeom prst="wedgeRectCallout">
          <a:avLst>
            <a:gd name="adj1" fmla="val -49545"/>
            <a:gd name="adj2" fmla="val 77991"/>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1.2%  </a:t>
          </a:r>
          <a:r>
            <a:rPr kumimoji="1" lang="ja-JP" altLang="en-US" sz="1400" b="1">
              <a:solidFill>
                <a:srgbClr val="FFFF00"/>
              </a:solidFill>
            </a:rPr>
            <a:t>微減</a:t>
          </a: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2.0%(</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78</xdr:row>
      <xdr:rowOff>265814</xdr:rowOff>
    </xdr:from>
    <xdr:to>
      <xdr:col>5</xdr:col>
      <xdr:colOff>593651</xdr:colOff>
      <xdr:row>99</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5344160" y="24588854"/>
          <a:ext cx="34851" cy="475322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世界の増加率が落ち着き始めている</a:t>
          </a:r>
        </a:p>
        <a:p>
          <a:pPr algn="l"/>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4</xdr:col>
      <xdr:colOff>721257</xdr:colOff>
      <xdr:row>23</xdr:row>
      <xdr:rowOff>189142</xdr:rowOff>
    </xdr:from>
    <xdr:to>
      <xdr:col>4</xdr:col>
      <xdr:colOff>900327</xdr:colOff>
      <xdr:row>24</xdr:row>
      <xdr:rowOff>189141</xdr:rowOff>
    </xdr:to>
    <xdr:sp macro="" textlink="">
      <xdr:nvSpPr>
        <xdr:cNvPr id="25" name="右矢印 11">
          <a:extLst>
            <a:ext uri="{FF2B5EF4-FFF2-40B4-BE49-F238E27FC236}">
              <a16:creationId xmlns:a16="http://schemas.microsoft.com/office/drawing/2014/main" id="{2F2A2498-E901-472D-8C6F-07238259FD5F}"/>
            </a:ext>
          </a:extLst>
        </xdr:cNvPr>
        <xdr:cNvSpPr/>
      </xdr:nvSpPr>
      <xdr:spPr>
        <a:xfrm>
          <a:off x="5516777" y="13539382"/>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*さらに加速させ</a:t>
          </a:r>
          <a:r>
            <a:rPr kumimoji="1" lang="en-US" altLang="ja-JP" sz="2000" b="1">
              <a:solidFill>
                <a:srgbClr val="FFFF00"/>
              </a:solidFill>
            </a:rPr>
            <a:t>10</a:t>
          </a:r>
          <a:r>
            <a:rPr kumimoji="1" lang="ja-JP" altLang="en-US" sz="2000" b="1">
              <a:solidFill>
                <a:srgbClr val="FFFF00"/>
              </a:solidFill>
            </a:rPr>
            <a:t>月末で</a:t>
          </a:r>
          <a:r>
            <a:rPr kumimoji="1" lang="en-US" altLang="ja-JP" sz="2000" b="1">
              <a:solidFill>
                <a:srgbClr val="FFFF00"/>
              </a:solidFill>
            </a:rPr>
            <a:t>70%</a:t>
          </a:r>
          <a:r>
            <a:rPr kumimoji="1" lang="ja-JP" altLang="en-US" sz="2000" b="1">
              <a:solidFill>
                <a:srgbClr val="FFFF00"/>
              </a:solidFill>
            </a:rPr>
            <a:t>に届けば、社会的集団免疫のめどが立つ</a:t>
          </a:r>
          <a:r>
            <a:rPr kumimoji="1" lang="en-US" altLang="ja-JP" sz="2000" b="1">
              <a:solidFill>
                <a:srgbClr val="FFFF00"/>
              </a:solidFill>
            </a:rPr>
            <a:t>!    </a:t>
          </a:r>
          <a:r>
            <a:rPr kumimoji="1" lang="ja-JP" altLang="en-US" sz="2000" b="1">
              <a:solidFill>
                <a:srgbClr val="FFFF00"/>
              </a:solidFill>
            </a:rPr>
            <a:t>→　世界の感染第</a:t>
          </a:r>
          <a:r>
            <a:rPr kumimoji="1" lang="en-US" altLang="ja-JP" sz="2000" b="1">
              <a:solidFill>
                <a:srgbClr val="FFFF00"/>
              </a:solidFill>
            </a:rPr>
            <a:t>3</a:t>
          </a:r>
          <a:r>
            <a:rPr kumimoji="1" lang="ja-JP" altLang="en-US" sz="2000" b="1">
              <a:solidFill>
                <a:srgbClr val="FFFF00"/>
              </a:solidFill>
            </a:rPr>
            <a:t>波はピークアウト　しかしまだ毎日</a:t>
          </a:r>
          <a:r>
            <a:rPr kumimoji="1" lang="en-US" altLang="ja-JP" sz="2000" b="1">
              <a:solidFill>
                <a:srgbClr val="FFFF00"/>
              </a:solidFill>
            </a:rPr>
            <a:t>43</a:t>
          </a:r>
          <a:r>
            <a:rPr kumimoji="1" lang="ja-JP" altLang="en-US" sz="2000" b="1">
              <a:solidFill>
                <a:srgbClr val="FFFF00"/>
              </a:solidFill>
            </a:rPr>
            <a:t>万人が新規感染状態である。　　</a:t>
          </a:r>
          <a:r>
            <a:rPr kumimoji="1" lang="en-US" altLang="ja-JP" sz="2000" b="1">
              <a:solidFill>
                <a:srgbClr val="FFFF00"/>
              </a:solidFill>
            </a:rPr>
            <a:t>*</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 uri="{96DAC541-7B7A-43D3-8B79-37D633B846F1}">
              <asvg:svgBlip xmlns:asvg="http://schemas.microsoft.com/office/drawing/2016/SVG/main" r:embed="rId2"/>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168823</xdr:rowOff>
    </xdr:from>
    <xdr:to>
      <xdr:col>2</xdr:col>
      <xdr:colOff>206745</xdr:colOff>
      <xdr:row>35</xdr:row>
      <xdr:rowOff>68758</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u="none">
              <a:latin typeface="+mn-ea"/>
              <a:ea typeface="+mn-ea"/>
            </a:rPr>
            <a:t>世界の感染者数の減衰が、特に日本の推移と顕著に一致している。　　　　　　現在は欧州とロシアの新規感染者が増え始めている。この地区から今年の冬、感染力の強い新型変異株が蔓延しないことが望まれる。　　　　　　　世界の感染状況は底期から増加傾向に転じている。</a:t>
          </a:r>
          <a:endParaRPr kumimoji="1" lang="en-US" altLang="ja-JP" sz="2200" u="none">
            <a:latin typeface="+mn-ea"/>
            <a:ea typeface="+mn-ea"/>
          </a:endParaRPr>
        </a:p>
        <a:p>
          <a:endParaRPr kumimoji="1" lang="en-US" altLang="ja-JP" sz="2200" u="none">
            <a:latin typeface="+mn-ea"/>
            <a:ea typeface="+mn-ea"/>
          </a:endParaRPr>
        </a:p>
        <a:p>
          <a:r>
            <a:rPr kumimoji="1" lang="en-US" altLang="ja-JP" sz="2200" u="none">
              <a:latin typeface="+mn-ea"/>
              <a:ea typeface="+mn-ea"/>
            </a:rPr>
            <a:t>11</a:t>
          </a:r>
          <a:r>
            <a:rPr kumimoji="1" lang="ja-JP" altLang="en-US" sz="2200" u="none">
              <a:latin typeface="+mn-ea"/>
              <a:ea typeface="+mn-ea"/>
            </a:rPr>
            <a:t>月下旬から年末にかけての世界的感染拡大に対して日本としてどのように取り組むかが最大の課題となる。</a:t>
          </a:r>
        </a:p>
        <a:p>
          <a:endParaRPr kumimoji="1" lang="ja-JP" altLang="en-US" sz="2200" u="none">
            <a:latin typeface="+mn-ea"/>
            <a:ea typeface="+mn-ea"/>
          </a:endParaRPr>
        </a:p>
        <a:p>
          <a:endParaRPr kumimoji="1" lang="ja-JP" altLang="en-US" sz="2400" u="sng">
            <a:latin typeface="+mn-ea"/>
            <a:ea typeface="+mn-ea"/>
          </a:endParaRPr>
        </a:p>
      </xdr:txBody>
    </xdr:sp>
    <xdr:clientData/>
  </xdr:twoCellAnchor>
  <xdr:twoCellAnchor>
    <xdr:from>
      <xdr:col>1</xdr:col>
      <xdr:colOff>1361440</xdr:colOff>
      <xdr:row>4</xdr:row>
      <xdr:rowOff>2509520</xdr:rowOff>
    </xdr:from>
    <xdr:to>
      <xdr:col>13</xdr:col>
      <xdr:colOff>1371600</xdr:colOff>
      <xdr:row>4</xdr:row>
      <xdr:rowOff>2946400</xdr:rowOff>
    </xdr:to>
    <xdr:sp macro="" textlink="">
      <xdr:nvSpPr>
        <xdr:cNvPr id="27" name="テキスト ボックス 26">
          <a:extLst>
            <a:ext uri="{FF2B5EF4-FFF2-40B4-BE49-F238E27FC236}">
              <a16:creationId xmlns:a16="http://schemas.microsoft.com/office/drawing/2014/main" id="{281A8D49-15EF-4651-AB35-D7E6EE8DE900}"/>
            </a:ext>
          </a:extLst>
        </xdr:cNvPr>
        <xdr:cNvSpPr txBox="1"/>
      </xdr:nvSpPr>
      <xdr:spPr>
        <a:xfrm>
          <a:off x="2235200" y="7051040"/>
          <a:ext cx="12882880" cy="43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医師、歯科医師</a:t>
          </a:r>
          <a:r>
            <a:rPr kumimoji="1" lang="ja-JP" altLang="en-US" sz="1600" b="1"/>
            <a:t>以外にも打ち手確保は、薬剤師、獣医師、</a:t>
          </a:r>
          <a:r>
            <a:rPr kumimoji="1" lang="ja-JP" altLang="en-US" sz="1600" b="1">
              <a:solidFill>
                <a:srgbClr val="FF0000"/>
              </a:solidFill>
            </a:rPr>
            <a:t>臨床検査</a:t>
          </a:r>
          <a:r>
            <a:rPr kumimoji="1" lang="ja-JP" altLang="en-US" sz="1600" b="1"/>
            <a:t>・衛生検査技師、鍼灸師、介護士、医療関連学生を全て動員せよ</a:t>
          </a:r>
        </a:p>
        <a:p>
          <a:endParaRPr kumimoji="1" lang="ja-JP" altLang="en-US" sz="1600" b="1"/>
        </a:p>
      </xdr:txBody>
    </xdr:sp>
    <xdr:clientData/>
  </xdr:twoCellAnchor>
  <xdr:twoCellAnchor>
    <xdr:from>
      <xdr:col>4</xdr:col>
      <xdr:colOff>721360</xdr:colOff>
      <xdr:row>15</xdr:row>
      <xdr:rowOff>0</xdr:rowOff>
    </xdr:from>
    <xdr:to>
      <xdr:col>4</xdr:col>
      <xdr:colOff>900430</xdr:colOff>
      <xdr:row>15</xdr:row>
      <xdr:rowOff>213359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4998720" y="1125728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701040</xdr:colOff>
      <xdr:row>20</xdr:row>
      <xdr:rowOff>81280</xdr:rowOff>
    </xdr:from>
    <xdr:to>
      <xdr:col>4</xdr:col>
      <xdr:colOff>880110</xdr:colOff>
      <xdr:row>21</xdr:row>
      <xdr:rowOff>80571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496560" y="1279144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10160</xdr:colOff>
      <xdr:row>56</xdr:row>
      <xdr:rowOff>71121</xdr:rowOff>
    </xdr:from>
    <xdr:to>
      <xdr:col>10</xdr:col>
      <xdr:colOff>233679</xdr:colOff>
      <xdr:row>70</xdr:row>
      <xdr:rowOff>247729</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600960" y="22179281"/>
          <a:ext cx="9255759" cy="4017088"/>
          <a:chOff x="2600960" y="22179281"/>
          <a:chExt cx="9255759" cy="4017088"/>
        </a:xfrm>
      </xdr:grpSpPr>
      <xdr:pic>
        <xdr:nvPicPr>
          <xdr:cNvPr id="14" name="図 13">
            <a:extLst>
              <a:ext uri="{FF2B5EF4-FFF2-40B4-BE49-F238E27FC236}">
                <a16:creationId xmlns:a16="http://schemas.microsoft.com/office/drawing/2014/main" id="{B0D68C5E-AE4C-4762-BBC6-F568F62125E4}"/>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2600960" y="22179281"/>
            <a:ext cx="9255759" cy="4017088"/>
          </a:xfrm>
          <a:prstGeom prst="rect">
            <a:avLst/>
          </a:prstGeom>
        </xdr:spPr>
      </xdr:pic>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151880" y="20965160"/>
            <a:ext cx="609600" cy="33020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388600" y="21910040"/>
            <a:ext cx="701040" cy="14630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717280" y="21742400"/>
            <a:ext cx="670560" cy="1788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530352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第一波　　　　　　　　　　　　　　第二波　　　　　第三波</a:t>
            </a:r>
          </a:p>
        </xdr:txBody>
      </xdr:sp>
    </xdr:grpSp>
    <xdr:clientData/>
  </xdr:twoCellAnchor>
  <xdr:twoCellAnchor>
    <xdr:from>
      <xdr:col>9</xdr:col>
      <xdr:colOff>91440</xdr:colOff>
      <xdr:row>57</xdr:row>
      <xdr:rowOff>193040</xdr:rowOff>
    </xdr:from>
    <xdr:to>
      <xdr:col>10</xdr:col>
      <xdr:colOff>223520</xdr:colOff>
      <xdr:row>58</xdr:row>
      <xdr:rowOff>244206</xdr:rowOff>
    </xdr:to>
    <xdr:sp macro="" textlink="">
      <xdr:nvSpPr>
        <xdr:cNvPr id="17" name="フリーフォーム: 図形 16">
          <a:extLst>
            <a:ext uri="{FF2B5EF4-FFF2-40B4-BE49-F238E27FC236}">
              <a16:creationId xmlns:a16="http://schemas.microsoft.com/office/drawing/2014/main" id="{BAEB3498-0EF1-43B6-9DA7-E80A23F28117}"/>
            </a:ext>
          </a:extLst>
        </xdr:cNvPr>
        <xdr:cNvSpPr/>
      </xdr:nvSpPr>
      <xdr:spPr>
        <a:xfrm>
          <a:off x="10810240" y="22575520"/>
          <a:ext cx="1036320" cy="325486"/>
        </a:xfrm>
        <a:custGeom>
          <a:avLst/>
          <a:gdLst>
            <a:gd name="connsiteX0" fmla="*/ 0 w 1036320"/>
            <a:gd name="connsiteY0" fmla="*/ 0 h 325486"/>
            <a:gd name="connsiteX1" fmla="*/ 314960 w 1036320"/>
            <a:gd name="connsiteY1" fmla="*/ 121920 h 325486"/>
            <a:gd name="connsiteX2" fmla="*/ 629920 w 1036320"/>
            <a:gd name="connsiteY2" fmla="*/ 274320 h 325486"/>
            <a:gd name="connsiteX3" fmla="*/ 751840 w 1036320"/>
            <a:gd name="connsiteY3" fmla="*/ 325120 h 325486"/>
            <a:gd name="connsiteX4" fmla="*/ 944880 w 1036320"/>
            <a:gd name="connsiteY4" fmla="*/ 254000 h 325486"/>
            <a:gd name="connsiteX5" fmla="*/ 1036320 w 1036320"/>
            <a:gd name="connsiteY5" fmla="*/ 203200 h 3254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36320" h="325486">
              <a:moveTo>
                <a:pt x="0" y="0"/>
              </a:moveTo>
              <a:cubicBezTo>
                <a:pt x="104986" y="38100"/>
                <a:pt x="209973" y="76200"/>
                <a:pt x="314960" y="121920"/>
              </a:cubicBezTo>
              <a:cubicBezTo>
                <a:pt x="419947" y="167640"/>
                <a:pt x="557107" y="240453"/>
                <a:pt x="629920" y="274320"/>
              </a:cubicBezTo>
              <a:cubicBezTo>
                <a:pt x="702733" y="308187"/>
                <a:pt x="699347" y="328507"/>
                <a:pt x="751840" y="325120"/>
              </a:cubicBezTo>
              <a:cubicBezTo>
                <a:pt x="804333" y="321733"/>
                <a:pt x="897467" y="274320"/>
                <a:pt x="944880" y="254000"/>
              </a:cubicBezTo>
              <a:cubicBezTo>
                <a:pt x="992293" y="233680"/>
                <a:pt x="1014306" y="218440"/>
                <a:pt x="1036320" y="203200"/>
              </a:cubicBezTo>
            </a:path>
          </a:pathLst>
        </a:custGeom>
        <a:noFill/>
        <a:ln w="28575">
          <a:solidFill>
            <a:srgbClr val="FFFF00"/>
          </a:solidFill>
          <a:prstDash val="sysDash"/>
          <a:tailEnd type="triangle"/>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10</xdr:col>
      <xdr:colOff>274320</xdr:colOff>
      <xdr:row>59</xdr:row>
      <xdr:rowOff>20320</xdr:rowOff>
    </xdr:from>
    <xdr:to>
      <xdr:col>12</xdr:col>
      <xdr:colOff>477520</xdr:colOff>
      <xdr:row>71</xdr:row>
      <xdr:rowOff>182880</xdr:rowOff>
    </xdr:to>
    <xdr:cxnSp macro="">
      <xdr:nvCxnSpPr>
        <xdr:cNvPr id="19" name="直線矢印コネクタ 18">
          <a:extLst>
            <a:ext uri="{FF2B5EF4-FFF2-40B4-BE49-F238E27FC236}">
              <a16:creationId xmlns:a16="http://schemas.microsoft.com/office/drawing/2014/main" id="{12B5A3A1-B689-4EE5-B60B-149F16869D0D}"/>
            </a:ext>
          </a:extLst>
        </xdr:cNvPr>
        <xdr:cNvCxnSpPr/>
      </xdr:nvCxnSpPr>
      <xdr:spPr>
        <a:xfrm flipH="1" flipV="1">
          <a:off x="11897360" y="22951440"/>
          <a:ext cx="1849120" cy="34544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1371600</xdr:colOff>
      <xdr:row>0</xdr:row>
      <xdr:rowOff>355600</xdr:rowOff>
    </xdr:from>
    <xdr:to>
      <xdr:col>5</xdr:col>
      <xdr:colOff>377149</xdr:colOff>
      <xdr:row>2</xdr:row>
      <xdr:rowOff>3316494</xdr:rowOff>
    </xdr:to>
    <xdr:pic>
      <xdr:nvPicPr>
        <xdr:cNvPr id="23" name="図 22">
          <a:extLst>
            <a:ext uri="{FF2B5EF4-FFF2-40B4-BE49-F238E27FC236}">
              <a16:creationId xmlns:a16="http://schemas.microsoft.com/office/drawing/2014/main" id="{629FA3AE-B651-48A4-9822-2F8B45263322}"/>
            </a:ext>
          </a:extLst>
        </xdr:cNvPr>
        <xdr:cNvPicPr>
          <a:picLocks noChangeAspect="1"/>
        </xdr:cNvPicPr>
      </xdr:nvPicPr>
      <xdr:blipFill>
        <a:blip xmlns:r="http://schemas.openxmlformats.org/officeDocument/2006/relationships" r:embed="rId6"/>
        <a:stretch>
          <a:fillRect/>
        </a:stretch>
      </xdr:blipFill>
      <xdr:spPr>
        <a:xfrm>
          <a:off x="2245360" y="355600"/>
          <a:ext cx="4258269" cy="3753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12</xdr:row>
      <xdr:rowOff>28575</xdr:rowOff>
    </xdr:from>
    <xdr:to>
      <xdr:col>2</xdr:col>
      <xdr:colOff>152400</xdr:colOff>
      <xdr:row>39</xdr:row>
      <xdr:rowOff>142875</xdr:rowOff>
    </xdr:to>
    <xdr:pic>
      <xdr:nvPicPr>
        <xdr:cNvPr id="2" name="図 5">
          <a:extLst>
            <a:ext uri="{FF2B5EF4-FFF2-40B4-BE49-F238E27FC236}">
              <a16:creationId xmlns:a16="http://schemas.microsoft.com/office/drawing/2014/main" id="{50BBFC24-0922-4F84-8BEC-29D5A8FEA3FE}"/>
            </a:ext>
          </a:extLst>
        </xdr:cNvPr>
        <xdr:cNvPicPr>
          <a:picLocks noChangeAspect="1"/>
        </xdr:cNvPicPr>
      </xdr:nvPicPr>
      <xdr:blipFill>
        <a:blip xmlns:r="http://schemas.openxmlformats.org/officeDocument/2006/relationships" r:embed="rId1" cstate="print"/>
        <a:srcRect/>
        <a:stretch>
          <a:fillRect/>
        </a:stretch>
      </xdr:blipFill>
      <xdr:spPr bwMode="auto">
        <a:xfrm>
          <a:off x="628650" y="2276475"/>
          <a:ext cx="2609850" cy="4686300"/>
        </a:xfrm>
        <a:prstGeom prst="rect">
          <a:avLst/>
        </a:prstGeom>
        <a:noFill/>
        <a:ln w="15875">
          <a:solidFill>
            <a:srgbClr val="558ED5"/>
          </a:solidFill>
          <a:miter lim="800000"/>
          <a:headEnd/>
          <a:tailEnd/>
        </a:ln>
      </xdr:spPr>
    </xdr:pic>
    <xdr:clientData/>
  </xdr:twoCellAnchor>
  <xdr:twoCellAnchor>
    <xdr:from>
      <xdr:col>1</xdr:col>
      <xdr:colOff>2419350</xdr:colOff>
      <xdr:row>6</xdr:row>
      <xdr:rowOff>66675</xdr:rowOff>
    </xdr:from>
    <xdr:to>
      <xdr:col>2</xdr:col>
      <xdr:colOff>333375</xdr:colOff>
      <xdr:row>8</xdr:row>
      <xdr:rowOff>19050</xdr:rowOff>
    </xdr:to>
    <xdr:sp macro="" textlink="">
      <xdr:nvSpPr>
        <xdr:cNvPr id="3" name="下矢印 3">
          <a:extLst>
            <a:ext uri="{FF2B5EF4-FFF2-40B4-BE49-F238E27FC236}">
              <a16:creationId xmlns:a16="http://schemas.microsoft.com/office/drawing/2014/main" id="{4CA5471D-3932-48CF-A207-827311806143}"/>
            </a:ext>
          </a:extLst>
        </xdr:cNvPr>
        <xdr:cNvSpPr/>
      </xdr:nvSpPr>
      <xdr:spPr>
        <a:xfrm>
          <a:off x="3028950" y="1263015"/>
          <a:ext cx="390525" cy="287655"/>
        </a:xfrm>
        <a:prstGeom prst="downArrow">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276226</xdr:colOff>
      <xdr:row>31</xdr:row>
      <xdr:rowOff>104775</xdr:rowOff>
    </xdr:from>
    <xdr:to>
      <xdr:col>4</xdr:col>
      <xdr:colOff>171450</xdr:colOff>
      <xdr:row>33</xdr:row>
      <xdr:rowOff>123825</xdr:rowOff>
    </xdr:to>
    <xdr:sp macro="" textlink="">
      <xdr:nvSpPr>
        <xdr:cNvPr id="4" name="線吹き出し 1 (枠付き) 6">
          <a:extLst>
            <a:ext uri="{FF2B5EF4-FFF2-40B4-BE49-F238E27FC236}">
              <a16:creationId xmlns:a16="http://schemas.microsoft.com/office/drawing/2014/main" id="{E626C9E5-68F7-426C-AD6C-BB7CEF3C3D41}"/>
            </a:ext>
          </a:extLst>
        </xdr:cNvPr>
        <xdr:cNvSpPr/>
      </xdr:nvSpPr>
      <xdr:spPr>
        <a:xfrm>
          <a:off x="3362326" y="5553075"/>
          <a:ext cx="2082164" cy="354330"/>
        </a:xfrm>
        <a:prstGeom prst="borderCallout1">
          <a:avLst>
            <a:gd name="adj1" fmla="val 18750"/>
            <a:gd name="adj2" fmla="val -8333"/>
            <a:gd name="adj3" fmla="val -550508"/>
            <a:gd name="adj4" fmla="val -32910"/>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冷蔵庫・冷凍庫の温度管理</a:t>
          </a:r>
        </a:p>
      </xdr:txBody>
    </xdr:sp>
    <xdr:clientData/>
  </xdr:twoCellAnchor>
  <xdr:twoCellAnchor>
    <xdr:from>
      <xdr:col>2</xdr:col>
      <xdr:colOff>314325</xdr:colOff>
      <xdr:row>42</xdr:row>
      <xdr:rowOff>38100</xdr:rowOff>
    </xdr:from>
    <xdr:to>
      <xdr:col>3</xdr:col>
      <xdr:colOff>1104900</xdr:colOff>
      <xdr:row>44</xdr:row>
      <xdr:rowOff>85725</xdr:rowOff>
    </xdr:to>
    <xdr:sp macro="" textlink="">
      <xdr:nvSpPr>
        <xdr:cNvPr id="5" name="線吹き出し 1 (枠付き) 20">
          <a:extLst>
            <a:ext uri="{FF2B5EF4-FFF2-40B4-BE49-F238E27FC236}">
              <a16:creationId xmlns:a16="http://schemas.microsoft.com/office/drawing/2014/main" id="{456BF259-9373-4008-9827-7CCDAFF4D4C5}"/>
            </a:ext>
          </a:extLst>
        </xdr:cNvPr>
        <xdr:cNvSpPr/>
      </xdr:nvSpPr>
      <xdr:spPr>
        <a:xfrm>
          <a:off x="3400425" y="7360920"/>
          <a:ext cx="1682115" cy="382905"/>
        </a:xfrm>
        <a:prstGeom prst="borderCallout1">
          <a:avLst>
            <a:gd name="adj1" fmla="val 18750"/>
            <a:gd name="adj2" fmla="val -8333"/>
            <a:gd name="adj3" fmla="val -864085"/>
            <a:gd name="adj4" fmla="val -48842"/>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トイレの掃除</a:t>
          </a:r>
        </a:p>
      </xdr:txBody>
    </xdr:sp>
    <xdr:clientData/>
  </xdr:twoCellAnchor>
  <xdr:twoCellAnchor>
    <xdr:from>
      <xdr:col>2</xdr:col>
      <xdr:colOff>304801</xdr:colOff>
      <xdr:row>13</xdr:row>
      <xdr:rowOff>152400</xdr:rowOff>
    </xdr:from>
    <xdr:to>
      <xdr:col>4</xdr:col>
      <xdr:colOff>85726</xdr:colOff>
      <xdr:row>16</xdr:row>
      <xdr:rowOff>104775</xdr:rowOff>
    </xdr:to>
    <xdr:sp macro="" textlink="">
      <xdr:nvSpPr>
        <xdr:cNvPr id="6" name="線吹き出し 1 (枠付き) 21">
          <a:extLst>
            <a:ext uri="{FF2B5EF4-FFF2-40B4-BE49-F238E27FC236}">
              <a16:creationId xmlns:a16="http://schemas.microsoft.com/office/drawing/2014/main" id="{07624444-4A74-4F6D-AE53-18E28EEB095F}"/>
            </a:ext>
          </a:extLst>
        </xdr:cNvPr>
        <xdr:cNvSpPr/>
      </xdr:nvSpPr>
      <xdr:spPr>
        <a:xfrm>
          <a:off x="3390901" y="2567940"/>
          <a:ext cx="1967865" cy="455295"/>
        </a:xfrm>
        <a:prstGeom prst="borderCallout1">
          <a:avLst>
            <a:gd name="adj1" fmla="val 18750"/>
            <a:gd name="adj2" fmla="val -8333"/>
            <a:gd name="adj3" fmla="val 180868"/>
            <a:gd name="adj4" fmla="val -42062"/>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食材の検品</a:t>
          </a:r>
          <a:r>
            <a:rPr kumimoji="1" lang="en-US" altLang="ja-JP" sz="1800"/>
            <a:t>(</a:t>
          </a:r>
          <a:r>
            <a:rPr kumimoji="1" lang="ja-JP" altLang="en-US" sz="1800"/>
            <a:t>チェック</a:t>
          </a:r>
          <a:r>
            <a:rPr kumimoji="1" lang="en-US" altLang="ja-JP" sz="1800"/>
            <a:t>)</a:t>
          </a:r>
          <a:endParaRPr kumimoji="1" lang="ja-JP" altLang="en-US" sz="1800"/>
        </a:p>
      </xdr:txBody>
    </xdr:sp>
    <xdr:clientData/>
  </xdr:twoCellAnchor>
  <xdr:twoCellAnchor>
    <xdr:from>
      <xdr:col>2</xdr:col>
      <xdr:colOff>314325</xdr:colOff>
      <xdr:row>11</xdr:row>
      <xdr:rowOff>47624</xdr:rowOff>
    </xdr:from>
    <xdr:to>
      <xdr:col>4</xdr:col>
      <xdr:colOff>714375</xdr:colOff>
      <xdr:row>13</xdr:row>
      <xdr:rowOff>76199</xdr:rowOff>
    </xdr:to>
    <xdr:sp macro="" textlink="">
      <xdr:nvSpPr>
        <xdr:cNvPr id="7" name="テキスト ボックス 6">
          <a:extLst>
            <a:ext uri="{FF2B5EF4-FFF2-40B4-BE49-F238E27FC236}">
              <a16:creationId xmlns:a16="http://schemas.microsoft.com/office/drawing/2014/main" id="{68EBCB96-1F81-40CE-B19B-D1FFC2CC199A}"/>
            </a:ext>
          </a:extLst>
        </xdr:cNvPr>
        <xdr:cNvSpPr txBox="1"/>
      </xdr:nvSpPr>
      <xdr:spPr>
        <a:xfrm>
          <a:off x="3400425" y="2127884"/>
          <a:ext cx="2586990" cy="3638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多くのお店の事例を紹介します</a:t>
          </a:r>
        </a:p>
      </xdr:txBody>
    </xdr:sp>
    <xdr:clientData/>
  </xdr:twoCellAnchor>
  <xdr:twoCellAnchor editAs="oneCell">
    <xdr:from>
      <xdr:col>4</xdr:col>
      <xdr:colOff>190500</xdr:colOff>
      <xdr:row>14</xdr:row>
      <xdr:rowOff>0</xdr:rowOff>
    </xdr:from>
    <xdr:to>
      <xdr:col>7</xdr:col>
      <xdr:colOff>413385</xdr:colOff>
      <xdr:row>30</xdr:row>
      <xdr:rowOff>152400</xdr:rowOff>
    </xdr:to>
    <xdr:pic>
      <xdr:nvPicPr>
        <xdr:cNvPr id="8" name="図 1">
          <a:extLst>
            <a:ext uri="{FF2B5EF4-FFF2-40B4-BE49-F238E27FC236}">
              <a16:creationId xmlns:a16="http://schemas.microsoft.com/office/drawing/2014/main" id="{797C5DE3-14F9-4962-8C89-A80EE24CA6AC}"/>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5463540" y="2583180"/>
          <a:ext cx="2516505" cy="2849880"/>
        </a:xfrm>
        <a:prstGeom prst="rect">
          <a:avLst/>
        </a:prstGeom>
        <a:noFill/>
        <a:ln w="25400">
          <a:solidFill>
            <a:srgbClr val="002060"/>
          </a:solidFill>
          <a:miter lim="800000"/>
          <a:headEnd/>
          <a:tailEnd/>
        </a:ln>
      </xdr:spPr>
    </xdr:pic>
    <xdr:clientData/>
  </xdr:twoCellAnchor>
  <xdr:twoCellAnchor editAs="oneCell">
    <xdr:from>
      <xdr:col>4</xdr:col>
      <xdr:colOff>228600</xdr:colOff>
      <xdr:row>31</xdr:row>
      <xdr:rowOff>95250</xdr:rowOff>
    </xdr:from>
    <xdr:to>
      <xdr:col>7</xdr:col>
      <xdr:colOff>432435</xdr:colOff>
      <xdr:row>41</xdr:row>
      <xdr:rowOff>161925</xdr:rowOff>
    </xdr:to>
    <xdr:pic>
      <xdr:nvPicPr>
        <xdr:cNvPr id="9" name="図 2">
          <a:extLst>
            <a:ext uri="{FF2B5EF4-FFF2-40B4-BE49-F238E27FC236}">
              <a16:creationId xmlns:a16="http://schemas.microsoft.com/office/drawing/2014/main" id="{053C7B40-71A8-4267-BF81-B8DC9FDF2F9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5501640" y="5543550"/>
          <a:ext cx="2497455" cy="1773555"/>
        </a:xfrm>
        <a:prstGeom prst="rect">
          <a:avLst/>
        </a:prstGeom>
        <a:noFill/>
        <a:ln w="25400">
          <a:solidFill>
            <a:srgbClr val="00B050"/>
          </a:solidFill>
          <a:miter lim="800000"/>
          <a:headEnd/>
          <a:tailEnd/>
        </a:ln>
      </xdr:spPr>
    </xdr:pic>
    <xdr:clientData/>
  </xdr:twoCellAnchor>
  <xdr:twoCellAnchor editAs="oneCell">
    <xdr:from>
      <xdr:col>4</xdr:col>
      <xdr:colOff>247650</xdr:colOff>
      <xdr:row>42</xdr:row>
      <xdr:rowOff>85725</xdr:rowOff>
    </xdr:from>
    <xdr:to>
      <xdr:col>7</xdr:col>
      <xdr:colOff>422910</xdr:colOff>
      <xdr:row>59</xdr:row>
      <xdr:rowOff>161925</xdr:rowOff>
    </xdr:to>
    <xdr:pic>
      <xdr:nvPicPr>
        <xdr:cNvPr id="10" name="図 4">
          <a:extLst>
            <a:ext uri="{FF2B5EF4-FFF2-40B4-BE49-F238E27FC236}">
              <a16:creationId xmlns:a16="http://schemas.microsoft.com/office/drawing/2014/main" id="{B1BD9BE6-48E0-4F32-AF1B-DAABBF302B4D}"/>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5520690" y="7408545"/>
          <a:ext cx="2468880" cy="2926080"/>
        </a:xfrm>
        <a:prstGeom prst="rect">
          <a:avLst/>
        </a:prstGeom>
        <a:noFill/>
        <a:ln w="9525">
          <a:noFill/>
          <a:miter lim="800000"/>
          <a:headEnd/>
          <a:tailEnd/>
        </a:ln>
      </xdr:spPr>
    </xdr:pic>
    <xdr:clientData/>
  </xdr:twoCellAnchor>
  <xdr:twoCellAnchor>
    <xdr:from>
      <xdr:col>7</xdr:col>
      <xdr:colOff>666750</xdr:colOff>
      <xdr:row>13</xdr:row>
      <xdr:rowOff>152400</xdr:rowOff>
    </xdr:from>
    <xdr:to>
      <xdr:col>9</xdr:col>
      <xdr:colOff>209550</xdr:colOff>
      <xdr:row>30</xdr:row>
      <xdr:rowOff>142875</xdr:rowOff>
    </xdr:to>
    <xdr:sp macro="" textlink="">
      <xdr:nvSpPr>
        <xdr:cNvPr id="11" name="テキスト ボックス 10">
          <a:extLst>
            <a:ext uri="{FF2B5EF4-FFF2-40B4-BE49-F238E27FC236}">
              <a16:creationId xmlns:a16="http://schemas.microsoft.com/office/drawing/2014/main" id="{199320A4-D4E4-4101-8CA4-F69055DD80BA}"/>
            </a:ext>
          </a:extLst>
        </xdr:cNvPr>
        <xdr:cNvSpPr txBox="1"/>
      </xdr:nvSpPr>
      <xdr:spPr>
        <a:xfrm>
          <a:off x="8233410" y="2567940"/>
          <a:ext cx="1501140" cy="2855595"/>
        </a:xfrm>
        <a:prstGeom prst="rect">
          <a:avLst/>
        </a:prstGeom>
        <a:no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表面温度計が便利です。</a:t>
          </a:r>
        </a:p>
        <a:p>
          <a:r>
            <a:rPr kumimoji="1" lang="ja-JP" altLang="en-US" sz="1100"/>
            <a:t>それほど高額ではありません。一つ用意し、実測値を書くと大変良いと思います。</a:t>
          </a:r>
        </a:p>
        <a:p>
          <a:r>
            <a:rPr kumimoji="1" lang="ja-JP" altLang="en-US" sz="1100" b="1" u="sng"/>
            <a:t>精肉、鮮魚は意外と温度管理されていません。</a:t>
          </a:r>
        </a:p>
        <a:p>
          <a:endParaRPr kumimoji="1" lang="ja-JP" altLang="en-US" sz="1100"/>
        </a:p>
        <a:p>
          <a:r>
            <a:rPr kumimoji="1" lang="ja-JP" altLang="en-US" sz="1100" b="1">
              <a:solidFill>
                <a:srgbClr val="FF0000"/>
              </a:solidFill>
            </a:rPr>
            <a:t>ポイントは</a:t>
          </a:r>
        </a:p>
        <a:p>
          <a:r>
            <a:rPr kumimoji="1" lang="ja-JP" altLang="en-US" sz="1100" b="1">
              <a:solidFill>
                <a:srgbClr val="FF0000"/>
              </a:solidFill>
            </a:rPr>
            <a:t>決めた温度より高温の場合にどうするか納品業者さんと予め決めておくことが大切です。</a:t>
          </a:r>
        </a:p>
      </xdr:txBody>
    </xdr:sp>
    <xdr:clientData/>
  </xdr:twoCellAnchor>
  <xdr:twoCellAnchor>
    <xdr:from>
      <xdr:col>7</xdr:col>
      <xdr:colOff>685800</xdr:colOff>
      <xdr:row>31</xdr:row>
      <xdr:rowOff>95250</xdr:rowOff>
    </xdr:from>
    <xdr:to>
      <xdr:col>9</xdr:col>
      <xdr:colOff>219075</xdr:colOff>
      <xdr:row>41</xdr:row>
      <xdr:rowOff>161925</xdr:rowOff>
    </xdr:to>
    <xdr:sp macro="" textlink="">
      <xdr:nvSpPr>
        <xdr:cNvPr id="12" name="テキスト ボックス 11">
          <a:extLst>
            <a:ext uri="{FF2B5EF4-FFF2-40B4-BE49-F238E27FC236}">
              <a16:creationId xmlns:a16="http://schemas.microsoft.com/office/drawing/2014/main" id="{81F4C6BE-FB5F-4C7A-BC70-BD76CA25AB2A}"/>
            </a:ext>
          </a:extLst>
        </xdr:cNvPr>
        <xdr:cNvSpPr txBox="1"/>
      </xdr:nvSpPr>
      <xdr:spPr>
        <a:xfrm>
          <a:off x="8252460" y="5543550"/>
          <a:ext cx="1491615" cy="1773555"/>
        </a:xfrm>
        <a:prstGeom prst="rect">
          <a:avLst/>
        </a:prstGeom>
        <a:solidFill>
          <a:schemeClr val="lt1"/>
        </a:solidFill>
        <a:ln w="254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冷蔵庫・冷凍庫は表示されている</a:t>
          </a:r>
          <a:r>
            <a:rPr kumimoji="1" lang="ja-JP" altLang="en-US" sz="1100" b="1">
              <a:solidFill>
                <a:srgbClr val="FF0000"/>
              </a:solidFill>
            </a:rPr>
            <a:t>温度計の温度を</a:t>
          </a:r>
        </a:p>
        <a:p>
          <a:r>
            <a:rPr kumimoji="1" lang="ja-JP" altLang="en-US" sz="1100" b="1">
              <a:solidFill>
                <a:srgbClr val="FF0000"/>
              </a:solidFill>
            </a:rPr>
            <a:t>数字で書くことがポイント</a:t>
          </a:r>
        </a:p>
        <a:p>
          <a:endParaRPr kumimoji="1" lang="ja-JP" altLang="en-US" sz="1100"/>
        </a:p>
        <a:p>
          <a:r>
            <a:rPr kumimoji="1" lang="ja-JP" altLang="en-US" sz="1100"/>
            <a:t>○や判子で代用すると</a:t>
          </a:r>
        </a:p>
        <a:p>
          <a:r>
            <a:rPr kumimoji="1" lang="ja-JP" altLang="en-US" sz="1100"/>
            <a:t>異常を見落とします。</a:t>
          </a:r>
        </a:p>
        <a:p>
          <a:r>
            <a:rPr kumimoji="1" lang="ja-JP" altLang="en-US" sz="1100" b="1" u="sng"/>
            <a:t>いつ見たのか時間も書きましょう。仕事の終わりにまとめて記入は全くダメ。</a:t>
          </a:r>
        </a:p>
      </xdr:txBody>
    </xdr:sp>
    <xdr:clientData/>
  </xdr:twoCellAnchor>
  <xdr:twoCellAnchor>
    <xdr:from>
      <xdr:col>7</xdr:col>
      <xdr:colOff>666750</xdr:colOff>
      <xdr:row>42</xdr:row>
      <xdr:rowOff>85725</xdr:rowOff>
    </xdr:from>
    <xdr:to>
      <xdr:col>9</xdr:col>
      <xdr:colOff>209550</xdr:colOff>
      <xdr:row>60</xdr:row>
      <xdr:rowOff>0</xdr:rowOff>
    </xdr:to>
    <xdr:sp macro="" textlink="">
      <xdr:nvSpPr>
        <xdr:cNvPr id="13" name="テキスト ボックス 12">
          <a:extLst>
            <a:ext uri="{FF2B5EF4-FFF2-40B4-BE49-F238E27FC236}">
              <a16:creationId xmlns:a16="http://schemas.microsoft.com/office/drawing/2014/main" id="{0A210EE3-AC41-41CA-AD91-A10AE8B4D460}"/>
            </a:ext>
          </a:extLst>
        </xdr:cNvPr>
        <xdr:cNvSpPr txBox="1"/>
      </xdr:nvSpPr>
      <xdr:spPr>
        <a:xfrm>
          <a:off x="8233410" y="7408545"/>
          <a:ext cx="1501140" cy="2931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確認時間を書きましょう。</a:t>
          </a:r>
        </a:p>
        <a:p>
          <a:r>
            <a:rPr kumimoji="1" lang="ja-JP" altLang="en-US" sz="1100" b="1">
              <a:solidFill>
                <a:srgbClr val="FF0000"/>
              </a:solidFill>
            </a:rPr>
            <a:t>判子がいつも同じ人という</a:t>
          </a:r>
        </a:p>
        <a:p>
          <a:r>
            <a:rPr kumimoji="1" lang="ja-JP" altLang="en-US" sz="1100" b="1">
              <a:solidFill>
                <a:srgbClr val="FF0000"/>
              </a:solidFill>
            </a:rPr>
            <a:t>記録は、プロの監視員さんには通用しません。</a:t>
          </a:r>
        </a:p>
        <a:p>
          <a:endParaRPr kumimoji="1" lang="ja-JP" altLang="en-US" sz="1100"/>
        </a:p>
        <a:p>
          <a:r>
            <a:rPr kumimoji="1" lang="ja-JP" altLang="en-US" sz="1100"/>
            <a:t>これをまとめ書きと称します。全然書かれていないもの、一か月分先に書かれたもの。現場には意外と多い書類作成のやっつけ仕事。</a:t>
          </a:r>
        </a:p>
        <a:p>
          <a:endParaRPr kumimoji="1" lang="ja-JP" altLang="en-US" sz="1100"/>
        </a:p>
        <a:p>
          <a:r>
            <a:rPr kumimoji="1" lang="ja-JP" altLang="en-US" sz="1100"/>
            <a:t>これではつける意味がありません。</a:t>
          </a:r>
        </a:p>
        <a:p>
          <a:endParaRPr kumimoji="1" lang="ja-JP" altLang="en-US" sz="1100"/>
        </a:p>
      </xdr:txBody>
    </xdr:sp>
    <xdr:clientData/>
  </xdr:twoCellAnchor>
  <xdr:twoCellAnchor>
    <xdr:from>
      <xdr:col>3</xdr:col>
      <xdr:colOff>0</xdr:colOff>
      <xdr:row>49</xdr:row>
      <xdr:rowOff>0</xdr:rowOff>
    </xdr:from>
    <xdr:to>
      <xdr:col>3</xdr:col>
      <xdr:colOff>914400</xdr:colOff>
      <xdr:row>54</xdr:row>
      <xdr:rowOff>47625</xdr:rowOff>
    </xdr:to>
    <xdr:sp macro="" textlink="">
      <xdr:nvSpPr>
        <xdr:cNvPr id="14" name="右矢印 17">
          <a:extLst>
            <a:ext uri="{FF2B5EF4-FFF2-40B4-BE49-F238E27FC236}">
              <a16:creationId xmlns:a16="http://schemas.microsoft.com/office/drawing/2014/main" id="{C7D0D65F-0425-4771-BA04-846886E10AE6}"/>
            </a:ext>
          </a:extLst>
        </xdr:cNvPr>
        <xdr:cNvSpPr/>
      </xdr:nvSpPr>
      <xdr:spPr>
        <a:xfrm rot="10800000">
          <a:off x="3977640" y="8496300"/>
          <a:ext cx="914400" cy="885825"/>
        </a:xfrm>
        <a:prstGeom prst="rightArrow">
          <a:avLst/>
        </a:prstGeom>
        <a:ln>
          <a:solidFill>
            <a:schemeClr val="bg1">
              <a:lumMod val="9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xdr:col>
      <xdr:colOff>590550</xdr:colOff>
      <xdr:row>49</xdr:row>
      <xdr:rowOff>9525</xdr:rowOff>
    </xdr:from>
    <xdr:to>
      <xdr:col>2</xdr:col>
      <xdr:colOff>733425</xdr:colOff>
      <xdr:row>53</xdr:row>
      <xdr:rowOff>133350</xdr:rowOff>
    </xdr:to>
    <xdr:sp macro="" textlink="">
      <xdr:nvSpPr>
        <xdr:cNvPr id="15" name="テキスト ボックス 14">
          <a:extLst>
            <a:ext uri="{FF2B5EF4-FFF2-40B4-BE49-F238E27FC236}">
              <a16:creationId xmlns:a16="http://schemas.microsoft.com/office/drawing/2014/main" id="{C7EE1EE6-9EDB-46A2-8CC9-2EDFA4416F8C}"/>
            </a:ext>
          </a:extLst>
        </xdr:cNvPr>
        <xdr:cNvSpPr txBox="1"/>
      </xdr:nvSpPr>
      <xdr:spPr>
        <a:xfrm>
          <a:off x="1200150" y="8505825"/>
          <a:ext cx="2619375" cy="79438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飲食店では、個別に記録用紙を作るのではなく、初めは一冊の大学ノートに業務日誌というスタイルで書いてみることをお勧めします。</a:t>
          </a:r>
        </a:p>
        <a:p>
          <a:r>
            <a:rPr kumimoji="1" lang="ja-JP" altLang="en-US" sz="1100"/>
            <a:t>次週はノートの紹介をします。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9525</xdr:rowOff>
    </xdr:to>
    <xdr:pic>
      <xdr:nvPicPr>
        <xdr:cNvPr id="5121" name="図 4" descr="http://www1.pref.shimane.lg.jp/contents/kansen/dis/zensu/sp.gif">
          <a:extLst>
            <a:ext uri="{FF2B5EF4-FFF2-40B4-BE49-F238E27FC236}">
              <a16:creationId xmlns:a16="http://schemas.microsoft.com/office/drawing/2014/main" id="{00000000-0008-0000-0700-000001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86425"/>
          <a:ext cx="47625" cy="9525"/>
        </a:xfrm>
        <a:prstGeom prst="rect">
          <a:avLst/>
        </a:prstGeom>
        <a:noFill/>
        <a:ln w="9525">
          <a:noFill/>
          <a:miter lim="800000"/>
          <a:headEnd/>
          <a:tailEnd/>
        </a:ln>
      </xdr:spPr>
    </xdr:pic>
    <xdr:clientData/>
  </xdr:twoCellAnchor>
  <xdr:twoCellAnchor>
    <xdr:from>
      <xdr:col>6</xdr:col>
      <xdr:colOff>457199</xdr:colOff>
      <xdr:row>21</xdr:row>
      <xdr:rowOff>66675</xdr:rowOff>
    </xdr:from>
    <xdr:to>
      <xdr:col>9</xdr:col>
      <xdr:colOff>447674</xdr:colOff>
      <xdr:row>22</xdr:row>
      <xdr:rowOff>152400</xdr:rowOff>
    </xdr:to>
    <xdr:sp macro="" textlink="">
      <xdr:nvSpPr>
        <xdr:cNvPr id="8567" name="テキスト ボックス 8566">
          <a:extLst>
            <a:ext uri="{FF2B5EF4-FFF2-40B4-BE49-F238E27FC236}">
              <a16:creationId xmlns:a16="http://schemas.microsoft.com/office/drawing/2014/main" id="{00000000-0008-0000-0700-000077210000}"/>
            </a:ext>
          </a:extLst>
        </xdr:cNvPr>
        <xdr:cNvSpPr txBox="1"/>
      </xdr:nvSpPr>
      <xdr:spPr>
        <a:xfrm>
          <a:off x="3543299" y="3705225"/>
          <a:ext cx="1533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17</xdr:row>
      <xdr:rowOff>0</xdr:rowOff>
    </xdr:from>
    <xdr:to>
      <xdr:col>23</xdr:col>
      <xdr:colOff>485775</xdr:colOff>
      <xdr:row>19</xdr:row>
      <xdr:rowOff>90488</xdr:rowOff>
    </xdr:to>
    <xdr:cxnSp macro="">
      <xdr:nvCxnSpPr>
        <xdr:cNvPr id="8571" name="直線矢印コネクタ 8570">
          <a:extLst>
            <a:ext uri="{FF2B5EF4-FFF2-40B4-BE49-F238E27FC236}">
              <a16:creationId xmlns:a16="http://schemas.microsoft.com/office/drawing/2014/main" id="{00000000-0008-0000-0700-00007B210000}"/>
            </a:ext>
          </a:extLst>
        </xdr:cNvPr>
        <xdr:cNvCxnSpPr>
          <a:stCxn id="8570" idx="1"/>
        </xdr:cNvCxnSpPr>
      </xdr:nvCxnSpPr>
      <xdr:spPr>
        <a:xfrm flipV="1">
          <a:off x="10858500" y="2895600"/>
          <a:ext cx="1419225" cy="43338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17</xdr:row>
      <xdr:rowOff>95250</xdr:rowOff>
    </xdr:from>
    <xdr:to>
      <xdr:col>27</xdr:col>
      <xdr:colOff>171450</xdr:colOff>
      <xdr:row>21</xdr:row>
      <xdr:rowOff>28575</xdr:rowOff>
    </xdr:to>
    <xdr:sp macro="" textlink="">
      <xdr:nvSpPr>
        <xdr:cNvPr id="8570" name="テキスト ボックス 8569">
          <a:extLst>
            <a:ext uri="{FF2B5EF4-FFF2-40B4-BE49-F238E27FC236}">
              <a16:creationId xmlns:a16="http://schemas.microsoft.com/office/drawing/2014/main" id="{00000000-0008-0000-0700-00007A210000}"/>
            </a:ext>
          </a:extLst>
        </xdr:cNvPr>
        <xdr:cNvSpPr txBox="1"/>
      </xdr:nvSpPr>
      <xdr:spPr>
        <a:xfrm>
          <a:off x="10858500" y="2990850"/>
          <a:ext cx="316230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9</xdr:row>
      <xdr:rowOff>9525</xdr:rowOff>
    </xdr:from>
    <xdr:to>
      <xdr:col>31</xdr:col>
      <xdr:colOff>666750</xdr:colOff>
      <xdr:row>13</xdr:row>
      <xdr:rowOff>0</xdr:rowOff>
    </xdr:to>
    <xdr:grpSp>
      <xdr:nvGrpSpPr>
        <xdr:cNvPr id="5129" name="グループ化 8580">
          <a:extLst>
            <a:ext uri="{FF2B5EF4-FFF2-40B4-BE49-F238E27FC236}">
              <a16:creationId xmlns:a16="http://schemas.microsoft.com/office/drawing/2014/main" id="{00000000-0008-0000-0700-000009140000}"/>
            </a:ext>
          </a:extLst>
        </xdr:cNvPr>
        <xdr:cNvGrpSpPr>
          <a:grpSpLocks/>
        </xdr:cNvGrpSpPr>
      </xdr:nvGrpSpPr>
      <xdr:grpSpPr bwMode="auto">
        <a:xfrm>
          <a:off x="11786884" y="1833461"/>
          <a:ext cx="3474760" cy="736262"/>
          <a:chOff x="13125451" y="1438276"/>
          <a:chExt cx="3733799" cy="628650"/>
        </a:xfrm>
      </xdr:grpSpPr>
      <xdr:sp macro="" textlink="">
        <xdr:nvSpPr>
          <xdr:cNvPr id="8577" name="テキスト ボックス 8576">
            <a:extLst>
              <a:ext uri="{FF2B5EF4-FFF2-40B4-BE49-F238E27FC236}">
                <a16:creationId xmlns:a16="http://schemas.microsoft.com/office/drawing/2014/main" id="{00000000-0008-0000-0700-000081210000}"/>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579" name="直線矢印コネクタ 8578">
            <a:extLst>
              <a:ext uri="{FF2B5EF4-FFF2-40B4-BE49-F238E27FC236}">
                <a16:creationId xmlns:a16="http://schemas.microsoft.com/office/drawing/2014/main" id="{00000000-0008-0000-0700-000083210000}"/>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10</xdr:row>
      <xdr:rowOff>129541</xdr:rowOff>
    </xdr:from>
    <xdr:to>
      <xdr:col>13</xdr:col>
      <xdr:colOff>447675</xdr:colOff>
      <xdr:row>20</xdr:row>
      <xdr:rowOff>190501</xdr:rowOff>
    </xdr:to>
    <xdr:grpSp>
      <xdr:nvGrpSpPr>
        <xdr:cNvPr id="5130" name="グループ化 8584">
          <a:extLst>
            <a:ext uri="{FF2B5EF4-FFF2-40B4-BE49-F238E27FC236}">
              <a16:creationId xmlns:a16="http://schemas.microsoft.com/office/drawing/2014/main" id="{00000000-0008-0000-0700-00000A140000}"/>
            </a:ext>
          </a:extLst>
        </xdr:cNvPr>
        <xdr:cNvGrpSpPr>
          <a:grpSpLocks/>
        </xdr:cNvGrpSpPr>
      </xdr:nvGrpSpPr>
      <xdr:grpSpPr bwMode="auto">
        <a:xfrm>
          <a:off x="4085131" y="2148030"/>
          <a:ext cx="2369374" cy="1131003"/>
          <a:chOff x="4514850" y="1800225"/>
          <a:chExt cx="2619375" cy="1809750"/>
        </a:xfrm>
      </xdr:grpSpPr>
      <xdr:sp macro="" textlink="">
        <xdr:nvSpPr>
          <xdr:cNvPr id="8582" name="テキスト ボックス 8581">
            <a:extLst>
              <a:ext uri="{FF2B5EF4-FFF2-40B4-BE49-F238E27FC236}">
                <a16:creationId xmlns:a16="http://schemas.microsoft.com/office/drawing/2014/main" id="{00000000-0008-0000-0700-00008621000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8584" name="直線矢印コネクタ 8583">
            <a:extLst>
              <a:ext uri="{FF2B5EF4-FFF2-40B4-BE49-F238E27FC236}">
                <a16:creationId xmlns:a16="http://schemas.microsoft.com/office/drawing/2014/main" id="{00000000-0008-0000-0700-00008821000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13</xdr:row>
      <xdr:rowOff>0</xdr:rowOff>
    </xdr:from>
    <xdr:to>
      <xdr:col>9</xdr:col>
      <xdr:colOff>68580</xdr:colOff>
      <xdr:row>20</xdr:row>
      <xdr:rowOff>190500</xdr:rowOff>
    </xdr:to>
    <xdr:grpSp>
      <xdr:nvGrpSpPr>
        <xdr:cNvPr id="5131" name="グループ化 8588">
          <a:extLst>
            <a:ext uri="{FF2B5EF4-FFF2-40B4-BE49-F238E27FC236}">
              <a16:creationId xmlns:a16="http://schemas.microsoft.com/office/drawing/2014/main" id="{00000000-0008-0000-0700-00000B140000}"/>
            </a:ext>
          </a:extLst>
        </xdr:cNvPr>
        <xdr:cNvGrpSpPr>
          <a:grpSpLocks/>
        </xdr:cNvGrpSpPr>
      </xdr:nvGrpSpPr>
      <xdr:grpSpPr bwMode="auto">
        <a:xfrm>
          <a:off x="2462719" y="2569723"/>
          <a:ext cx="1764435" cy="709309"/>
          <a:chOff x="2697628" y="2705100"/>
          <a:chExt cx="1969622" cy="904876"/>
        </a:xfrm>
      </xdr:grpSpPr>
      <xdr:sp macro="" textlink="">
        <xdr:nvSpPr>
          <xdr:cNvPr id="8586" name="テキスト ボックス 8585">
            <a:extLst>
              <a:ext uri="{FF2B5EF4-FFF2-40B4-BE49-F238E27FC236}">
                <a16:creationId xmlns:a16="http://schemas.microsoft.com/office/drawing/2014/main" id="{00000000-0008-0000-0700-00008A210000}"/>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8588" name="直線矢印コネクタ 8587">
            <a:extLst>
              <a:ext uri="{FF2B5EF4-FFF2-40B4-BE49-F238E27FC236}">
                <a16:creationId xmlns:a16="http://schemas.microsoft.com/office/drawing/2014/main" id="{00000000-0008-0000-0700-00008C210000}"/>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23</xdr:row>
      <xdr:rowOff>53340</xdr:rowOff>
    </xdr:from>
    <xdr:to>
      <xdr:col>13</xdr:col>
      <xdr:colOff>502920</xdr:colOff>
      <xdr:row>50</xdr:row>
      <xdr:rowOff>99060</xdr:rowOff>
    </xdr:to>
    <xdr:graphicFrame macro="">
      <xdr:nvGraphicFramePr>
        <xdr:cNvPr id="4" name="グラフ 3">
          <a:extLst>
            <a:ext uri="{FF2B5EF4-FFF2-40B4-BE49-F238E27FC236}">
              <a16:creationId xmlns:a16="http://schemas.microsoft.com/office/drawing/2014/main" id="{89942B63-6549-4040-9E7F-6C9DC128B3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23</xdr:row>
      <xdr:rowOff>45720</xdr:rowOff>
    </xdr:from>
    <xdr:to>
      <xdr:col>29</xdr:col>
      <xdr:colOff>7620</xdr:colOff>
      <xdr:row>50</xdr:row>
      <xdr:rowOff>114300</xdr:rowOff>
    </xdr:to>
    <xdr:graphicFrame macro="">
      <xdr:nvGraphicFramePr>
        <xdr:cNvPr id="6" name="グラフ 5">
          <a:extLst>
            <a:ext uri="{FF2B5EF4-FFF2-40B4-BE49-F238E27FC236}">
              <a16:creationId xmlns:a16="http://schemas.microsoft.com/office/drawing/2014/main" id="{F8FD6F85-8B76-4047-88F1-05389F1FA1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46</xdr:row>
      <xdr:rowOff>22861</xdr:rowOff>
    </xdr:from>
    <xdr:to>
      <xdr:col>25</xdr:col>
      <xdr:colOff>289991</xdr:colOff>
      <xdr:row>47</xdr:row>
      <xdr:rowOff>114301</xdr:rowOff>
    </xdr:to>
    <xdr:pic>
      <xdr:nvPicPr>
        <xdr:cNvPr id="2" name="図 1">
          <a:extLst>
            <a:ext uri="{FF2B5EF4-FFF2-40B4-BE49-F238E27FC236}">
              <a16:creationId xmlns:a16="http://schemas.microsoft.com/office/drawing/2014/main" id="{33BDFD03-A3CC-4D9E-AF1B-BB975508EB5D}"/>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30440" y="7459981"/>
          <a:ext cx="4587671" cy="259080"/>
        </a:xfrm>
        <a:prstGeom prst="rect">
          <a:avLst/>
        </a:prstGeom>
      </xdr:spPr>
    </xdr:pic>
    <xdr:clientData/>
  </xdr:twoCellAnchor>
  <xdr:twoCellAnchor>
    <xdr:from>
      <xdr:col>17</xdr:col>
      <xdr:colOff>434340</xdr:colOff>
      <xdr:row>21</xdr:row>
      <xdr:rowOff>0</xdr:rowOff>
    </xdr:from>
    <xdr:to>
      <xdr:col>23</xdr:col>
      <xdr:colOff>275617</xdr:colOff>
      <xdr:row>44</xdr:row>
      <xdr:rowOff>40532</xdr:rowOff>
    </xdr:to>
    <xdr:cxnSp macro="">
      <xdr:nvCxnSpPr>
        <xdr:cNvPr id="5" name="直線矢印コネクタ 4">
          <a:extLst>
            <a:ext uri="{FF2B5EF4-FFF2-40B4-BE49-F238E27FC236}">
              <a16:creationId xmlns:a16="http://schemas.microsoft.com/office/drawing/2014/main" id="{692C6CDB-74F2-4A16-98F1-98D5C18DBCCA}"/>
            </a:ext>
          </a:extLst>
        </xdr:cNvPr>
        <xdr:cNvCxnSpPr/>
      </xdr:nvCxnSpPr>
      <xdr:spPr>
        <a:xfrm>
          <a:off x="8305638" y="3299298"/>
          <a:ext cx="2613660" cy="3931596"/>
        </a:xfrm>
        <a:prstGeom prst="straightConnector1">
          <a:avLst/>
        </a:prstGeom>
        <a:ln>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419100</xdr:colOff>
      <xdr:row>21</xdr:row>
      <xdr:rowOff>15240</xdr:rowOff>
    </xdr:from>
    <xdr:to>
      <xdr:col>9</xdr:col>
      <xdr:colOff>170235</xdr:colOff>
      <xdr:row>42</xdr:row>
      <xdr:rowOff>16212</xdr:rowOff>
    </xdr:to>
    <xdr:cxnSp macro="">
      <xdr:nvCxnSpPr>
        <xdr:cNvPr id="8" name="直線矢印コネクタ 7">
          <a:extLst>
            <a:ext uri="{FF2B5EF4-FFF2-40B4-BE49-F238E27FC236}">
              <a16:creationId xmlns:a16="http://schemas.microsoft.com/office/drawing/2014/main" id="{911C7739-E924-4946-BF44-AF9E4F5549CF}"/>
            </a:ext>
          </a:extLst>
        </xdr:cNvPr>
        <xdr:cNvCxnSpPr/>
      </xdr:nvCxnSpPr>
      <xdr:spPr>
        <a:xfrm>
          <a:off x="1805291" y="3314538"/>
          <a:ext cx="2523518" cy="3551568"/>
        </a:xfrm>
        <a:prstGeom prst="straightConnector1">
          <a:avLst/>
        </a:prstGeom>
        <a:ln>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15240</xdr:colOff>
      <xdr:row>0</xdr:row>
      <xdr:rowOff>13335</xdr:rowOff>
    </xdr:from>
    <xdr:to>
      <xdr:col>2</xdr:col>
      <xdr:colOff>798195</xdr:colOff>
      <xdr:row>0</xdr:row>
      <xdr:rowOff>230505</xdr:rowOff>
    </xdr:to>
    <xdr:pic>
      <xdr:nvPicPr>
        <xdr:cNvPr id="2" name="図 1" descr="感染症・食中毒情報">
          <a:extLst>
            <a:ext uri="{FF2B5EF4-FFF2-40B4-BE49-F238E27FC236}">
              <a16:creationId xmlns:a16="http://schemas.microsoft.com/office/drawing/2014/main" id="{943B2261-208A-448B-AED3-7C6CE4D2AAE6}"/>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6002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iio-jozo.livedoor.biz/archives/51758568.html" TargetMode="External"/><Relationship Id="rId1" Type="http://schemas.openxmlformats.org/officeDocument/2006/relationships/hyperlink" Target="https://www.excite.co.jp/news/article/Chibanippo_excite_84604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s://nordot.app/829524560255860736?c=388701204576175201" TargetMode="External"/><Relationship Id="rId3" Type="http://schemas.openxmlformats.org/officeDocument/2006/relationships/hyperlink" Target="https://nararisa.blog.jp/archives/1079492201.html" TargetMode="External"/><Relationship Id="rId7" Type="http://schemas.openxmlformats.org/officeDocument/2006/relationships/hyperlink" Target="https://news.nifty.com/article/domestic/society/12159-1321342/" TargetMode="External"/><Relationship Id="rId2" Type="http://schemas.openxmlformats.org/officeDocument/2006/relationships/hyperlink" Target="https://www.city.osaka.lg.jp/hodoshiryo/kenko/0000548172.html" TargetMode="External"/><Relationship Id="rId1" Type="http://schemas.openxmlformats.org/officeDocument/2006/relationships/hyperlink" Target="https://news.yahoo.co.jp/articles/01783a7e521fe4ebd9e83a7fba5e740c02196ec3" TargetMode="External"/><Relationship Id="rId6" Type="http://schemas.openxmlformats.org/officeDocument/2006/relationships/hyperlink" Target="https://www3.nhk.or.jp/lnews/chiba/20211102/1080016410.html" TargetMode="External"/><Relationship Id="rId5" Type="http://schemas.openxmlformats.org/officeDocument/2006/relationships/hyperlink" Target="https://www.epochtimes.jp/p/2021/11/81293.html" TargetMode="External"/><Relationship Id="rId10" Type="http://schemas.openxmlformats.org/officeDocument/2006/relationships/printerSettings" Target="../printerSettings/printerSettings5.bin"/><Relationship Id="rId4" Type="http://schemas.openxmlformats.org/officeDocument/2006/relationships/hyperlink" Target="https://revolusynapse.com/archives/76050" TargetMode="External"/><Relationship Id="rId9" Type="http://schemas.openxmlformats.org/officeDocument/2006/relationships/hyperlink" Target="https://korea-economics.jp/posts/21110506/"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news.yahoo.co.jp/articles/470311163c99c3dfbb0b2fa2974726d38b91636f" TargetMode="External"/><Relationship Id="rId3" Type="http://schemas.openxmlformats.org/officeDocument/2006/relationships/hyperlink" Target="https://news.yahoo.co.jp/articles/c49c548f38e203b8c3eeeb2d8f91c42a40a25263" TargetMode="External"/><Relationship Id="rId7" Type="http://schemas.openxmlformats.org/officeDocument/2006/relationships/hyperlink" Target="https://www.sankeibiz.jp/business/news/211103/cpc2111030510001-n1.htm" TargetMode="External"/><Relationship Id="rId2" Type="http://schemas.openxmlformats.org/officeDocument/2006/relationships/hyperlink" Target="https://www.tv-tokyo.co.jp/plus/business/entry/2021/024823.html" TargetMode="External"/><Relationship Id="rId1" Type="http://schemas.openxmlformats.org/officeDocument/2006/relationships/hyperlink" Target="https://www.nna.jp/news/show/2256856" TargetMode="External"/><Relationship Id="rId6" Type="http://schemas.openxmlformats.org/officeDocument/2006/relationships/hyperlink" Target="https://www.bloomberg.co.jp/news/articles/2021-11-02/R1XNVXDWX2QF01" TargetMode="External"/><Relationship Id="rId11" Type="http://schemas.openxmlformats.org/officeDocument/2006/relationships/printerSettings" Target="../printerSettings/printerSettings6.bin"/><Relationship Id="rId5" Type="http://schemas.openxmlformats.org/officeDocument/2006/relationships/hyperlink" Target="https://www3.nhk.or.jp/news/html/20211101/k10013329681000.html" TargetMode="External"/><Relationship Id="rId10" Type="http://schemas.openxmlformats.org/officeDocument/2006/relationships/hyperlink" Target="https://news.yahoo.co.jp/articles/56a43202c92d28c3b6dcce2eeef147ed17df5c1c" TargetMode="External"/><Relationship Id="rId4" Type="http://schemas.openxmlformats.org/officeDocument/2006/relationships/hyperlink" Target="https://www.jiji.com/sp/article?k=2021102900172&amp;g=int" TargetMode="External"/><Relationship Id="rId9" Type="http://schemas.openxmlformats.org/officeDocument/2006/relationships/hyperlink" Target="https://www.nikkei.com/article/DGXZQOGN01C1S0R01C21A1000000/"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opLeftCell="A4" zoomScaleNormal="100" workbookViewId="0">
      <selection activeCell="E20" sqref="A9:H20"/>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397" t="s">
        <v>509</v>
      </c>
      <c r="B1" s="398"/>
      <c r="C1" s="398"/>
      <c r="D1" s="398"/>
      <c r="E1" s="398"/>
      <c r="F1" s="398"/>
      <c r="G1" s="398"/>
      <c r="H1" s="398"/>
      <c r="I1" s="218"/>
    </row>
    <row r="2" spans="1:10">
      <c r="A2" s="399" t="s">
        <v>132</v>
      </c>
      <c r="B2" s="400"/>
      <c r="C2" s="400"/>
      <c r="D2" s="400"/>
      <c r="E2" s="400"/>
      <c r="F2" s="400"/>
      <c r="G2" s="400"/>
      <c r="H2" s="400"/>
      <c r="I2" s="218"/>
    </row>
    <row r="3" spans="1:10" ht="15.75" customHeight="1">
      <c r="A3" s="697" t="s">
        <v>30</v>
      </c>
      <c r="B3" s="698"/>
      <c r="C3" s="698"/>
      <c r="D3" s="698"/>
      <c r="E3" s="698"/>
      <c r="F3" s="698"/>
      <c r="G3" s="698"/>
      <c r="H3" s="699"/>
      <c r="I3" s="218"/>
    </row>
    <row r="4" spans="1:10">
      <c r="A4" s="399" t="s">
        <v>217</v>
      </c>
      <c r="B4" s="400"/>
      <c r="C4" s="400"/>
      <c r="D4" s="400"/>
      <c r="E4" s="400"/>
      <c r="F4" s="400"/>
      <c r="G4" s="400"/>
      <c r="H4" s="400"/>
      <c r="I4" s="218"/>
    </row>
    <row r="5" spans="1:10">
      <c r="A5" s="399" t="s">
        <v>133</v>
      </c>
      <c r="B5" s="400"/>
      <c r="C5" s="400"/>
      <c r="D5" s="400"/>
      <c r="E5" s="400"/>
      <c r="F5" s="400"/>
      <c r="G5" s="400"/>
      <c r="H5" s="400"/>
      <c r="I5" s="218"/>
    </row>
    <row r="6" spans="1:10">
      <c r="A6" s="401" t="s">
        <v>132</v>
      </c>
      <c r="B6" s="402"/>
      <c r="C6" s="402"/>
      <c r="D6" s="402"/>
      <c r="E6" s="402"/>
      <c r="F6" s="402"/>
      <c r="G6" s="402"/>
      <c r="H6" s="402"/>
      <c r="I6" s="218"/>
    </row>
    <row r="7" spans="1:10">
      <c r="A7" s="401" t="s">
        <v>134</v>
      </c>
      <c r="B7" s="402"/>
      <c r="C7" s="402"/>
      <c r="D7" s="402"/>
      <c r="E7" s="402"/>
      <c r="F7" s="402"/>
      <c r="G7" s="402"/>
      <c r="H7" s="402"/>
      <c r="I7" s="218"/>
    </row>
    <row r="8" spans="1:10">
      <c r="A8" s="403" t="s">
        <v>135</v>
      </c>
      <c r="B8" s="404"/>
      <c r="C8" s="404"/>
      <c r="D8" s="404"/>
      <c r="E8" s="404"/>
      <c r="F8" s="404"/>
      <c r="G8" s="404"/>
      <c r="H8" s="404"/>
      <c r="I8" s="218"/>
    </row>
    <row r="9" spans="1:10" ht="15" customHeight="1">
      <c r="A9" s="587" t="s">
        <v>136</v>
      </c>
      <c r="B9" s="588" t="str">
        <f>+'43　食中毒記事等 '!A5</f>
        <v>報道発表資料　食中毒の発生について（東住吉区）</v>
      </c>
      <c r="C9" s="589"/>
      <c r="D9" s="589"/>
      <c r="E9" s="589"/>
      <c r="F9" s="589"/>
      <c r="G9" s="589"/>
      <c r="H9" s="589"/>
      <c r="I9" s="218"/>
    </row>
    <row r="10" spans="1:10" ht="15" customHeight="1">
      <c r="A10" s="587" t="s">
        <v>137</v>
      </c>
      <c r="B10" s="588" t="s">
        <v>512</v>
      </c>
      <c r="C10" s="588" t="s">
        <v>22</v>
      </c>
      <c r="D10" s="590" t="s">
        <v>192</v>
      </c>
      <c r="E10" s="588" t="s">
        <v>22</v>
      </c>
      <c r="F10" s="591" t="s">
        <v>192</v>
      </c>
      <c r="G10" s="589" t="s">
        <v>150</v>
      </c>
      <c r="H10" s="589"/>
      <c r="I10" s="218"/>
    </row>
    <row r="11" spans="1:10" s="261" customFormat="1" ht="15" customHeight="1">
      <c r="A11" s="592" t="s">
        <v>138</v>
      </c>
      <c r="B11" s="703" t="str">
        <f>+'43 残留農薬　等 '!A2</f>
        <v>船橋市がミツバ回収命令　わずかに基準値超える農薬　検出量は「毎日一袋食べても影響ない値」</v>
      </c>
      <c r="C11" s="703"/>
      <c r="D11" s="703"/>
      <c r="E11" s="703"/>
      <c r="F11" s="703"/>
      <c r="G11" s="703"/>
      <c r="H11" s="593"/>
      <c r="I11" s="260"/>
      <c r="J11" s="261" t="s">
        <v>139</v>
      </c>
    </row>
    <row r="12" spans="1:10" ht="15" customHeight="1">
      <c r="A12" s="587" t="s">
        <v>140</v>
      </c>
      <c r="B12" s="588" t="str">
        <f>+'43　食品表示'!A2</f>
        <v>11月1日精米分から精米年月日を精米時期表示に/ホクレン</v>
      </c>
      <c r="C12" s="589"/>
      <c r="D12" s="589"/>
      <c r="E12" s="589"/>
      <c r="F12" s="589"/>
      <c r="G12" s="589"/>
      <c r="H12" s="589"/>
      <c r="I12" s="218"/>
    </row>
    <row r="13" spans="1:10" ht="15" customHeight="1">
      <c r="A13" s="587" t="s">
        <v>141</v>
      </c>
      <c r="B13" s="594" t="str">
        <f>+'43 海外情報'!B15</f>
        <v>韓国</v>
      </c>
      <c r="C13" s="589" t="str">
        <f>+'43 海外情報'!A14</f>
        <v>食品衛生法の違反率は韓国がダントツ 輸出時のチェック甘く大腸菌群検出も</v>
      </c>
      <c r="D13" s="589"/>
      <c r="E13" s="589"/>
      <c r="F13" s="589"/>
      <c r="G13" s="589"/>
      <c r="H13" s="589"/>
      <c r="I13" s="218"/>
    </row>
    <row r="14" spans="1:10" ht="15" customHeight="1">
      <c r="A14" s="594" t="s">
        <v>142</v>
      </c>
      <c r="B14" s="595" t="str">
        <f>+'43 海外情報'!B3</f>
        <v>イギリス</v>
      </c>
      <c r="C14" s="700" t="str">
        <f>+'43 海外情報'!A2</f>
        <v>イギリス 人手不足で大混乱！クリスマスもピンチ＜WBS＞｜テレ東プラス</v>
      </c>
      <c r="D14" s="700"/>
      <c r="E14" s="700"/>
      <c r="F14" s="700"/>
      <c r="G14" s="700"/>
      <c r="H14" s="701"/>
      <c r="I14" s="218"/>
    </row>
    <row r="15" spans="1:10" ht="15" customHeight="1">
      <c r="A15" s="587" t="s">
        <v>143</v>
      </c>
      <c r="B15" s="588" t="s">
        <v>511</v>
      </c>
      <c r="C15" s="589"/>
      <c r="D15" s="588" t="s">
        <v>192</v>
      </c>
      <c r="E15" s="589"/>
      <c r="F15" s="589"/>
      <c r="G15" s="589"/>
      <c r="H15" s="589"/>
      <c r="I15" s="218"/>
    </row>
    <row r="16" spans="1:10" ht="15" customHeight="1">
      <c r="A16" s="587" t="s">
        <v>144</v>
      </c>
      <c r="B16" s="588" t="s">
        <v>192</v>
      </c>
      <c r="C16" s="589"/>
      <c r="D16" s="588" t="s">
        <v>192</v>
      </c>
      <c r="E16" s="589"/>
      <c r="F16" s="589"/>
      <c r="G16" s="589"/>
      <c r="H16" s="589"/>
      <c r="I16" s="218"/>
    </row>
    <row r="17" spans="1:14" ht="15" customHeight="1">
      <c r="A17" s="587" t="s">
        <v>145</v>
      </c>
      <c r="B17" s="702" t="s">
        <v>510</v>
      </c>
      <c r="C17" s="702"/>
      <c r="D17" s="702"/>
      <c r="E17" s="702"/>
      <c r="F17" s="702"/>
      <c r="G17" s="702"/>
      <c r="H17" s="589"/>
      <c r="I17" s="218"/>
    </row>
    <row r="18" spans="1:14" ht="15" customHeight="1">
      <c r="A18" s="587" t="s">
        <v>508</v>
      </c>
      <c r="B18" s="644" t="str">
        <f>+'43　 衛生教養'!B2</f>
        <v>食の安全を目指す　③　記録を付けなさい?</v>
      </c>
      <c r="C18" s="589"/>
      <c r="D18" s="589"/>
      <c r="E18" s="589"/>
      <c r="F18" s="596"/>
      <c r="G18" s="589"/>
      <c r="H18" s="589"/>
      <c r="I18" s="218"/>
    </row>
    <row r="19" spans="1:14" ht="15" customHeight="1">
      <c r="A19" s="587" t="s">
        <v>151</v>
      </c>
      <c r="B19" s="589" t="str">
        <f>+'43　新型コロナウイルス情報'!C4</f>
        <v>今週の新型肺炎 新規感染者数　世界で312万人(対前週の増加に対して1万人増加)　</v>
      </c>
      <c r="C19" s="589"/>
      <c r="D19" s="589"/>
      <c r="E19" s="589"/>
      <c r="F19" s="589" t="s">
        <v>22</v>
      </c>
      <c r="G19" s="589"/>
      <c r="H19" s="589"/>
      <c r="I19" s="218"/>
    </row>
    <row r="20" spans="1:14" s="305" customFormat="1" ht="15" customHeight="1">
      <c r="A20" s="587" t="s">
        <v>221</v>
      </c>
      <c r="B20" s="589" t="s">
        <v>513</v>
      </c>
      <c r="C20" s="589"/>
      <c r="D20" s="589"/>
      <c r="E20" s="589"/>
      <c r="F20" s="589"/>
      <c r="G20" s="589"/>
      <c r="H20" s="589"/>
      <c r="I20" s="218"/>
    </row>
    <row r="21" spans="1:14">
      <c r="A21" s="403" t="s">
        <v>135</v>
      </c>
      <c r="B21" s="404"/>
      <c r="C21" s="404"/>
      <c r="D21" s="404"/>
      <c r="E21" s="404"/>
      <c r="F21" s="404"/>
      <c r="G21" s="404"/>
      <c r="H21" s="404"/>
      <c r="I21" s="218"/>
    </row>
    <row r="22" spans="1:14">
      <c r="A22" s="401" t="s">
        <v>22</v>
      </c>
      <c r="B22" s="402"/>
      <c r="C22" s="402"/>
      <c r="D22" s="402"/>
      <c r="E22" s="402"/>
      <c r="F22" s="402"/>
      <c r="G22" s="402"/>
      <c r="H22" s="402"/>
      <c r="I22" s="218"/>
    </row>
    <row r="23" spans="1:14">
      <c r="A23" s="219" t="s">
        <v>146</v>
      </c>
      <c r="I23" s="218"/>
    </row>
    <row r="24" spans="1:14">
      <c r="A24" s="218"/>
      <c r="I24" s="218"/>
    </row>
    <row r="25" spans="1:14">
      <c r="A25" s="218"/>
      <c r="I25" s="218"/>
    </row>
    <row r="26" spans="1:14">
      <c r="A26" s="218"/>
      <c r="I26" s="218"/>
      <c r="N26" t="s">
        <v>192</v>
      </c>
    </row>
    <row r="27" spans="1:14">
      <c r="A27" s="218"/>
      <c r="I27" s="218"/>
    </row>
    <row r="28" spans="1:14">
      <c r="A28" s="218"/>
      <c r="I28" s="218"/>
    </row>
    <row r="29" spans="1:14">
      <c r="A29" s="218"/>
      <c r="I29" s="218"/>
    </row>
    <row r="30" spans="1:14">
      <c r="A30" s="218"/>
      <c r="I30" s="218"/>
    </row>
    <row r="31" spans="1:14">
      <c r="A31" s="218"/>
      <c r="I31" s="218"/>
    </row>
    <row r="32" spans="1:14">
      <c r="A32" s="218"/>
      <c r="I32" s="218"/>
    </row>
    <row r="33" spans="1:9">
      <c r="A33" s="218"/>
      <c r="I33" s="218"/>
    </row>
    <row r="34" spans="1:9" ht="13.8" thickBot="1">
      <c r="A34" s="220"/>
      <c r="B34" s="221"/>
      <c r="C34" s="221"/>
      <c r="D34" s="221"/>
      <c r="E34" s="221"/>
      <c r="F34" s="221"/>
      <c r="G34" s="221"/>
      <c r="H34" s="221"/>
      <c r="I34" s="218"/>
    </row>
    <row r="35" spans="1:9" ht="13.8" thickTop="1"/>
    <row r="38" spans="1:9" ht="24.6">
      <c r="A38" s="275" t="s">
        <v>173</v>
      </c>
    </row>
    <row r="39" spans="1:9" ht="40.5" customHeight="1">
      <c r="A39" s="704" t="s">
        <v>174</v>
      </c>
      <c r="B39" s="704"/>
      <c r="C39" s="704"/>
      <c r="D39" s="704"/>
      <c r="E39" s="704"/>
      <c r="F39" s="704"/>
      <c r="G39" s="704"/>
    </row>
    <row r="40" spans="1:9" ht="30.75" customHeight="1">
      <c r="A40" s="708" t="s">
        <v>175</v>
      </c>
      <c r="B40" s="708"/>
      <c r="C40" s="708"/>
      <c r="D40" s="708"/>
      <c r="E40" s="708"/>
      <c r="F40" s="708"/>
      <c r="G40" s="708"/>
    </row>
    <row r="41" spans="1:9" ht="15">
      <c r="A41" s="276"/>
    </row>
    <row r="42" spans="1:9" ht="69.75" customHeight="1">
      <c r="A42" s="706" t="s">
        <v>183</v>
      </c>
      <c r="B42" s="706"/>
      <c r="C42" s="706"/>
      <c r="D42" s="706"/>
      <c r="E42" s="706"/>
      <c r="F42" s="706"/>
      <c r="G42" s="706"/>
    </row>
    <row r="43" spans="1:9" ht="35.25" customHeight="1">
      <c r="A43" s="708" t="s">
        <v>176</v>
      </c>
      <c r="B43" s="708"/>
      <c r="C43" s="708"/>
      <c r="D43" s="708"/>
      <c r="E43" s="708"/>
      <c r="F43" s="708"/>
      <c r="G43" s="708"/>
    </row>
    <row r="44" spans="1:9" ht="59.25" customHeight="1">
      <c r="A44" s="706" t="s">
        <v>177</v>
      </c>
      <c r="B44" s="706"/>
      <c r="C44" s="706"/>
      <c r="D44" s="706"/>
      <c r="E44" s="706"/>
      <c r="F44" s="706"/>
      <c r="G44" s="706"/>
    </row>
    <row r="45" spans="1:9" ht="15">
      <c r="A45" s="277"/>
    </row>
    <row r="46" spans="1:9" ht="27.75" customHeight="1">
      <c r="A46" s="707" t="s">
        <v>178</v>
      </c>
      <c r="B46" s="707"/>
      <c r="C46" s="707"/>
      <c r="D46" s="707"/>
      <c r="E46" s="707"/>
      <c r="F46" s="707"/>
      <c r="G46" s="707"/>
    </row>
    <row r="47" spans="1:9" ht="53.25" customHeight="1">
      <c r="A47" s="705" t="s">
        <v>184</v>
      </c>
      <c r="B47" s="706"/>
      <c r="C47" s="706"/>
      <c r="D47" s="706"/>
      <c r="E47" s="706"/>
      <c r="F47" s="706"/>
      <c r="G47" s="706"/>
    </row>
    <row r="48" spans="1:9" ht="15">
      <c r="A48" s="277"/>
    </row>
    <row r="49" spans="1:7" ht="32.25" customHeight="1">
      <c r="A49" s="707" t="s">
        <v>179</v>
      </c>
      <c r="B49" s="707"/>
      <c r="C49" s="707"/>
      <c r="D49" s="707"/>
      <c r="E49" s="707"/>
      <c r="F49" s="707"/>
      <c r="G49" s="707"/>
    </row>
    <row r="50" spans="1:7" ht="15">
      <c r="A50" s="276"/>
    </row>
    <row r="51" spans="1:7" ht="87" customHeight="1">
      <c r="A51" s="705" t="s">
        <v>185</v>
      </c>
      <c r="B51" s="706"/>
      <c r="C51" s="706"/>
      <c r="D51" s="706"/>
      <c r="E51" s="706"/>
      <c r="F51" s="706"/>
      <c r="G51" s="706"/>
    </row>
    <row r="52" spans="1:7" ht="15">
      <c r="A52" s="277"/>
    </row>
    <row r="53" spans="1:7" ht="32.25" customHeight="1">
      <c r="A53" s="707" t="s">
        <v>180</v>
      </c>
      <c r="B53" s="707"/>
      <c r="C53" s="707"/>
      <c r="D53" s="707"/>
      <c r="E53" s="707"/>
      <c r="F53" s="707"/>
      <c r="G53" s="707"/>
    </row>
    <row r="54" spans="1:7" ht="29.25" customHeight="1">
      <c r="A54" s="706" t="s">
        <v>181</v>
      </c>
      <c r="B54" s="706"/>
      <c r="C54" s="706"/>
      <c r="D54" s="706"/>
      <c r="E54" s="706"/>
      <c r="F54" s="706"/>
      <c r="G54" s="706"/>
    </row>
    <row r="55" spans="1:7" ht="15">
      <c r="A55" s="277"/>
    </row>
    <row r="56" spans="1:7" s="261" customFormat="1" ht="110.25" customHeight="1">
      <c r="A56" s="709" t="s">
        <v>186</v>
      </c>
      <c r="B56" s="710"/>
      <c r="C56" s="710"/>
      <c r="D56" s="710"/>
      <c r="E56" s="710"/>
      <c r="F56" s="710"/>
      <c r="G56" s="710"/>
    </row>
    <row r="57" spans="1:7" ht="34.5" customHeight="1">
      <c r="A57" s="708" t="s">
        <v>182</v>
      </c>
      <c r="B57" s="708"/>
      <c r="C57" s="708"/>
      <c r="D57" s="708"/>
      <c r="E57" s="708"/>
      <c r="F57" s="708"/>
      <c r="G57" s="708"/>
    </row>
    <row r="58" spans="1:7" ht="114" customHeight="1">
      <c r="A58" s="705" t="s">
        <v>187</v>
      </c>
      <c r="B58" s="706"/>
      <c r="C58" s="706"/>
      <c r="D58" s="706"/>
      <c r="E58" s="706"/>
      <c r="F58" s="706"/>
      <c r="G58" s="706"/>
    </row>
    <row r="59" spans="1:7" ht="109.5" customHeight="1">
      <c r="A59" s="706"/>
      <c r="B59" s="706"/>
      <c r="C59" s="706"/>
      <c r="D59" s="706"/>
      <c r="E59" s="706"/>
      <c r="F59" s="706"/>
      <c r="G59" s="706"/>
    </row>
    <row r="60" spans="1:7" ht="15">
      <c r="A60" s="277"/>
    </row>
    <row r="61" spans="1:7" s="274" customFormat="1" ht="57.75" customHeight="1">
      <c r="A61" s="706"/>
      <c r="B61" s="706"/>
      <c r="C61" s="706"/>
      <c r="D61" s="706"/>
      <c r="E61" s="706"/>
      <c r="F61" s="706"/>
      <c r="G61" s="706"/>
    </row>
  </sheetData>
  <mergeCells count="20">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4:H14"/>
    <mergeCell ref="B17:G17"/>
    <mergeCell ref="B11:G11"/>
    <mergeCell ref="A39:G39"/>
  </mergeCells>
  <phoneticPr fontId="35"/>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B8CDC-E158-4283-805F-CCADD4BFF8BD}">
  <sheetPr>
    <tabColor rgb="FFFF0000"/>
  </sheetPr>
  <dimension ref="B1:G21"/>
  <sheetViews>
    <sheetView view="pageBreakPreview" zoomScaleNormal="112" zoomScaleSheetLayoutView="115" workbookViewId="0">
      <selection activeCell="H10" sqref="H10"/>
    </sheetView>
  </sheetViews>
  <sheetFormatPr defaultColWidth="9" defaultRowHeight="13.2"/>
  <cols>
    <col min="1" max="1" width="2.109375" style="315" customWidth="1"/>
    <col min="2" max="2" width="22.21875" style="205" customWidth="1"/>
    <col min="3" max="3" width="60.109375" style="315" customWidth="1"/>
    <col min="4" max="4" width="85.33203125" style="315" customWidth="1"/>
    <col min="5" max="5" width="3.88671875" style="315" customWidth="1"/>
    <col min="6" max="16384" width="9" style="315"/>
  </cols>
  <sheetData>
    <row r="1" spans="2:7" ht="18.75" customHeight="1">
      <c r="B1" s="205" t="s">
        <v>123</v>
      </c>
    </row>
    <row r="2" spans="2:7" ht="17.25" customHeight="1" thickBot="1">
      <c r="B2" s="351" t="s">
        <v>310</v>
      </c>
      <c r="C2" s="352"/>
      <c r="D2" s="913"/>
      <c r="E2" s="914"/>
    </row>
    <row r="3" spans="2:7" ht="16.5" customHeight="1" thickBot="1">
      <c r="B3" s="206" t="s">
        <v>124</v>
      </c>
      <c r="C3" s="314" t="s">
        <v>125</v>
      </c>
      <c r="D3" s="372" t="s">
        <v>248</v>
      </c>
    </row>
    <row r="4" spans="2:7" ht="17.25" customHeight="1" thickBot="1">
      <c r="B4" s="207" t="s">
        <v>126</v>
      </c>
      <c r="C4" s="264" t="s">
        <v>311</v>
      </c>
      <c r="D4" s="208"/>
    </row>
    <row r="5" spans="2:7" s="425" customFormat="1" ht="17.25" customHeight="1">
      <c r="B5" s="908" t="s">
        <v>199</v>
      </c>
      <c r="C5" s="915" t="s">
        <v>245</v>
      </c>
      <c r="D5" s="916"/>
    </row>
    <row r="6" spans="2:7" ht="19.2" customHeight="1">
      <c r="B6" s="909"/>
      <c r="C6" s="921" t="s">
        <v>246</v>
      </c>
      <c r="D6" s="922"/>
      <c r="G6" s="426"/>
    </row>
    <row r="7" spans="2:7" s="425" customFormat="1" ht="19.8" customHeight="1">
      <c r="B7" s="909"/>
      <c r="C7" s="429" t="s">
        <v>247</v>
      </c>
      <c r="D7" s="427"/>
      <c r="G7" s="426"/>
    </row>
    <row r="8" spans="2:7" s="425" customFormat="1" ht="19.2" customHeight="1" thickBot="1">
      <c r="B8" s="910"/>
      <c r="C8" s="430" t="s">
        <v>249</v>
      </c>
      <c r="D8" s="428"/>
      <c r="G8" s="426"/>
    </row>
    <row r="9" spans="2:7" ht="28.2" customHeight="1" thickBot="1">
      <c r="B9" s="209" t="s">
        <v>127</v>
      </c>
      <c r="C9" s="917" t="s">
        <v>305</v>
      </c>
      <c r="D9" s="918"/>
    </row>
    <row r="10" spans="2:7" ht="87.6" customHeight="1" thickBot="1">
      <c r="B10" s="210" t="s">
        <v>128</v>
      </c>
      <c r="C10" s="919" t="s">
        <v>312</v>
      </c>
      <c r="D10" s="920"/>
    </row>
    <row r="11" spans="2:7" ht="79.8" customHeight="1" thickBot="1">
      <c r="B11" s="211"/>
      <c r="C11" s="212" t="s">
        <v>313</v>
      </c>
      <c r="D11" s="462" t="s">
        <v>314</v>
      </c>
      <c r="F11" s="315" t="s">
        <v>22</v>
      </c>
    </row>
    <row r="12" spans="2:7" ht="22.2" customHeight="1" thickBot="1">
      <c r="B12" s="209" t="s">
        <v>189</v>
      </c>
      <c r="C12" s="214" t="s">
        <v>315</v>
      </c>
      <c r="D12" s="213"/>
    </row>
    <row r="13" spans="2:7" ht="120" customHeight="1" thickBot="1">
      <c r="B13" s="215" t="s">
        <v>129</v>
      </c>
      <c r="C13" s="216" t="s">
        <v>316</v>
      </c>
      <c r="D13" s="353" t="s">
        <v>317</v>
      </c>
      <c r="F13" s="305" t="s">
        <v>30</v>
      </c>
      <c r="G13" s="598"/>
    </row>
    <row r="14" spans="2:7" ht="62.4" customHeight="1" thickBot="1">
      <c r="B14" s="217" t="s">
        <v>130</v>
      </c>
      <c r="C14" s="911" t="s">
        <v>318</v>
      </c>
      <c r="D14" s="912"/>
    </row>
    <row r="15" spans="2:7" ht="17.25" customHeight="1"/>
    <row r="16" spans="2:7" ht="17.25" customHeight="1">
      <c r="C16" s="315" t="s">
        <v>131</v>
      </c>
    </row>
    <row r="17" spans="2:5">
      <c r="C17" s="315" t="s">
        <v>30</v>
      </c>
    </row>
    <row r="18" spans="2:5">
      <c r="E18" s="315" t="s">
        <v>22</v>
      </c>
    </row>
    <row r="21" spans="2:5">
      <c r="B21" s="205" t="s">
        <v>22</v>
      </c>
    </row>
  </sheetData>
  <mergeCells count="7">
    <mergeCell ref="B5:B8"/>
    <mergeCell ref="C14:D14"/>
    <mergeCell ref="D2:E2"/>
    <mergeCell ref="C5:D5"/>
    <mergeCell ref="C9:D9"/>
    <mergeCell ref="C10:D10"/>
    <mergeCell ref="C6:D6"/>
  </mergeCells>
  <phoneticPr fontId="110"/>
  <hyperlinks>
    <hyperlink ref="C6" r:id="rId1" location="h2_1" xr:uid="{55B413D0-DA3B-4EDC-97AD-B544EABC785E}"/>
  </hyperlinks>
  <pageMargins left="0.7" right="0.7" top="0.75" bottom="0.75" header="0.3" footer="0.3"/>
  <pageSetup paperSize="9" scale="51" orientation="portrait" horizontalDpi="1200" verticalDpi="12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1"/>
  <sheetViews>
    <sheetView view="pageBreakPreview" zoomScale="102" zoomScaleNormal="100" zoomScaleSheetLayoutView="102" workbookViewId="0">
      <selection activeCell="F29" sqref="F29"/>
    </sheetView>
  </sheetViews>
  <sheetFormatPr defaultColWidth="9" defaultRowHeight="13.2"/>
  <cols>
    <col min="1" max="1" width="21.33203125" style="73" customWidth="1"/>
    <col min="2" max="2" width="19.6640625" style="73" customWidth="1"/>
    <col min="3" max="3" width="80.21875" style="365" customWidth="1"/>
    <col min="4" max="4" width="14.44140625" style="74" customWidth="1"/>
    <col min="5" max="5" width="13.6640625" style="74" customWidth="1"/>
    <col min="6" max="6" width="13.88671875" style="68" customWidth="1"/>
    <col min="7" max="7" width="58.6640625" style="68" customWidth="1"/>
    <col min="8" max="10" width="9" style="68"/>
    <col min="11" max="11" width="14.109375" style="68" customWidth="1"/>
    <col min="12" max="16384" width="9" style="68"/>
  </cols>
  <sheetData>
    <row r="1" spans="1:5" ht="44.25" customHeight="1">
      <c r="A1" s="377" t="s">
        <v>328</v>
      </c>
      <c r="B1" s="558" t="s">
        <v>297</v>
      </c>
      <c r="C1" s="469" t="s">
        <v>300</v>
      </c>
      <c r="D1" s="378" t="s">
        <v>26</v>
      </c>
      <c r="E1" s="379" t="s">
        <v>27</v>
      </c>
    </row>
    <row r="2" spans="1:5" s="301" customFormat="1" ht="22.8" customHeight="1">
      <c r="A2" s="540" t="s">
        <v>367</v>
      </c>
      <c r="B2" s="570" t="s">
        <v>368</v>
      </c>
      <c r="C2" s="646" t="s">
        <v>418</v>
      </c>
      <c r="D2" s="538">
        <v>44505</v>
      </c>
      <c r="E2" s="539">
        <v>44505</v>
      </c>
    </row>
    <row r="3" spans="1:5" s="301" customFormat="1" ht="22.8" customHeight="1">
      <c r="A3" s="540" t="s">
        <v>369</v>
      </c>
      <c r="B3" s="537" t="s">
        <v>370</v>
      </c>
      <c r="C3" s="651" t="s">
        <v>419</v>
      </c>
      <c r="D3" s="538">
        <v>44505</v>
      </c>
      <c r="E3" s="539">
        <v>44505</v>
      </c>
    </row>
    <row r="4" spans="1:5" s="301" customFormat="1" ht="22.8" customHeight="1">
      <c r="A4" s="301" t="s">
        <v>367</v>
      </c>
      <c r="B4" s="537" t="s">
        <v>371</v>
      </c>
      <c r="C4" s="648" t="s">
        <v>420</v>
      </c>
      <c r="D4" s="538">
        <v>44505</v>
      </c>
      <c r="E4" s="539">
        <v>44505</v>
      </c>
    </row>
    <row r="5" spans="1:5" s="301" customFormat="1" ht="22.8" customHeight="1">
      <c r="A5" s="540" t="s">
        <v>369</v>
      </c>
      <c r="B5" s="537" t="s">
        <v>372</v>
      </c>
      <c r="C5" s="651" t="s">
        <v>421</v>
      </c>
      <c r="D5" s="538">
        <v>44505</v>
      </c>
      <c r="E5" s="539">
        <v>44505</v>
      </c>
    </row>
    <row r="6" spans="1:5" s="301" customFormat="1" ht="22.8" customHeight="1">
      <c r="A6" s="540" t="s">
        <v>369</v>
      </c>
      <c r="B6" s="537" t="s">
        <v>373</v>
      </c>
      <c r="C6" s="647" t="s">
        <v>422</v>
      </c>
      <c r="D6" s="538">
        <v>44505</v>
      </c>
      <c r="E6" s="539">
        <v>44505</v>
      </c>
    </row>
    <row r="7" spans="1:5" s="301" customFormat="1" ht="22.8" customHeight="1">
      <c r="A7" s="540" t="s">
        <v>369</v>
      </c>
      <c r="B7" s="537" t="s">
        <v>374</v>
      </c>
      <c r="C7" s="541" t="s">
        <v>423</v>
      </c>
      <c r="D7" s="538">
        <v>44502</v>
      </c>
      <c r="E7" s="539">
        <v>44505</v>
      </c>
    </row>
    <row r="8" spans="1:5" s="301" customFormat="1" ht="22.8" customHeight="1">
      <c r="A8" s="540" t="s">
        <v>367</v>
      </c>
      <c r="B8" s="537" t="s">
        <v>375</v>
      </c>
      <c r="C8" s="541" t="s">
        <v>424</v>
      </c>
      <c r="D8" s="538">
        <v>44504</v>
      </c>
      <c r="E8" s="539">
        <v>44505</v>
      </c>
    </row>
    <row r="9" spans="1:5" s="301" customFormat="1" ht="22.8" customHeight="1">
      <c r="A9" s="540" t="s">
        <v>367</v>
      </c>
      <c r="B9" s="537" t="s">
        <v>376</v>
      </c>
      <c r="C9" s="646" t="s">
        <v>425</v>
      </c>
      <c r="D9" s="538">
        <v>44504</v>
      </c>
      <c r="E9" s="539">
        <v>44505</v>
      </c>
    </row>
    <row r="10" spans="1:5" s="301" customFormat="1" ht="22.8" customHeight="1">
      <c r="A10" s="540" t="s">
        <v>367</v>
      </c>
      <c r="B10" s="537" t="s">
        <v>377</v>
      </c>
      <c r="C10" s="541" t="s">
        <v>426</v>
      </c>
      <c r="D10" s="538">
        <v>44502</v>
      </c>
      <c r="E10" s="539">
        <v>44505</v>
      </c>
    </row>
    <row r="11" spans="1:5" s="301" customFormat="1" ht="22.8" customHeight="1">
      <c r="A11" s="540" t="s">
        <v>367</v>
      </c>
      <c r="B11" s="537" t="s">
        <v>378</v>
      </c>
      <c r="C11" s="651" t="s">
        <v>427</v>
      </c>
      <c r="D11" s="538">
        <v>44502</v>
      </c>
      <c r="E11" s="539">
        <v>44505</v>
      </c>
    </row>
    <row r="12" spans="1:5" s="301" customFormat="1" ht="22.8" customHeight="1">
      <c r="A12" s="540" t="s">
        <v>367</v>
      </c>
      <c r="B12" s="537" t="s">
        <v>379</v>
      </c>
      <c r="C12" s="651" t="s">
        <v>428</v>
      </c>
      <c r="D12" s="538">
        <v>44502</v>
      </c>
      <c r="E12" s="539">
        <v>44505</v>
      </c>
    </row>
    <row r="13" spans="1:5" s="301" customFormat="1" ht="22.8" customHeight="1">
      <c r="A13" s="540" t="s">
        <v>367</v>
      </c>
      <c r="B13" s="537" t="s">
        <v>380</v>
      </c>
      <c r="C13" s="650" t="s">
        <v>429</v>
      </c>
      <c r="D13" s="538">
        <v>44504</v>
      </c>
      <c r="E13" s="539">
        <v>44504</v>
      </c>
    </row>
    <row r="14" spans="1:5" s="301" customFormat="1" ht="22.8" customHeight="1">
      <c r="A14" s="540" t="s">
        <v>369</v>
      </c>
      <c r="B14" s="537" t="s">
        <v>381</v>
      </c>
      <c r="C14" s="651" t="s">
        <v>430</v>
      </c>
      <c r="D14" s="538">
        <v>44502</v>
      </c>
      <c r="E14" s="539">
        <v>44504</v>
      </c>
    </row>
    <row r="15" spans="1:5" s="301" customFormat="1" ht="22.8" customHeight="1">
      <c r="A15" s="540" t="s">
        <v>369</v>
      </c>
      <c r="B15" s="537" t="s">
        <v>382</v>
      </c>
      <c r="C15" s="648" t="s">
        <v>431</v>
      </c>
      <c r="D15" s="538">
        <v>44503</v>
      </c>
      <c r="E15" s="539">
        <v>44504</v>
      </c>
    </row>
    <row r="16" spans="1:5" s="301" customFormat="1" ht="22.8" customHeight="1">
      <c r="A16" s="540" t="s">
        <v>369</v>
      </c>
      <c r="B16" s="537" t="s">
        <v>383</v>
      </c>
      <c r="C16" s="649" t="s">
        <v>432</v>
      </c>
      <c r="D16" s="538">
        <v>44502</v>
      </c>
      <c r="E16" s="539">
        <v>44504</v>
      </c>
    </row>
    <row r="17" spans="1:5" s="301" customFormat="1" ht="22.8" customHeight="1">
      <c r="A17" s="540" t="s">
        <v>367</v>
      </c>
      <c r="B17" s="537" t="s">
        <v>384</v>
      </c>
      <c r="C17" s="652" t="s">
        <v>385</v>
      </c>
      <c r="D17" s="538">
        <v>44502</v>
      </c>
      <c r="E17" s="539">
        <v>44504</v>
      </c>
    </row>
    <row r="18" spans="1:5" s="301" customFormat="1" ht="22.8" customHeight="1">
      <c r="A18" s="540" t="s">
        <v>386</v>
      </c>
      <c r="B18" s="537" t="s">
        <v>387</v>
      </c>
      <c r="C18" s="648" t="s">
        <v>388</v>
      </c>
      <c r="D18" s="538">
        <v>44501</v>
      </c>
      <c r="E18" s="539">
        <v>44504</v>
      </c>
    </row>
    <row r="19" spans="1:5" s="301" customFormat="1" ht="22.8" customHeight="1">
      <c r="A19" s="540" t="s">
        <v>367</v>
      </c>
      <c r="B19" s="537" t="s">
        <v>389</v>
      </c>
      <c r="C19" s="646" t="s">
        <v>390</v>
      </c>
      <c r="D19" s="538">
        <v>44502</v>
      </c>
      <c r="E19" s="539">
        <v>44502</v>
      </c>
    </row>
    <row r="20" spans="1:5" s="301" customFormat="1" ht="22.8" customHeight="1">
      <c r="A20" s="540" t="s">
        <v>391</v>
      </c>
      <c r="B20" s="537" t="s">
        <v>392</v>
      </c>
      <c r="C20" s="646" t="s">
        <v>393</v>
      </c>
      <c r="D20" s="538">
        <v>44502</v>
      </c>
      <c r="E20" s="539">
        <v>44502</v>
      </c>
    </row>
    <row r="21" spans="1:5" s="301" customFormat="1" ht="22.8" customHeight="1">
      <c r="A21" s="540" t="s">
        <v>367</v>
      </c>
      <c r="B21" s="537" t="s">
        <v>394</v>
      </c>
      <c r="C21" s="648" t="s">
        <v>395</v>
      </c>
      <c r="D21" s="538">
        <v>44501</v>
      </c>
      <c r="E21" s="539">
        <v>44502</v>
      </c>
    </row>
    <row r="22" spans="1:5" s="301" customFormat="1" ht="22.8" customHeight="1">
      <c r="A22" s="540" t="s">
        <v>367</v>
      </c>
      <c r="B22" s="537" t="s">
        <v>396</v>
      </c>
      <c r="C22" s="648" t="s">
        <v>397</v>
      </c>
      <c r="D22" s="538">
        <v>44501</v>
      </c>
      <c r="E22" s="539">
        <v>44502</v>
      </c>
    </row>
    <row r="23" spans="1:5" s="301" customFormat="1" ht="22.8" customHeight="1">
      <c r="A23" s="540" t="s">
        <v>367</v>
      </c>
      <c r="B23" s="537" t="s">
        <v>398</v>
      </c>
      <c r="C23" s="649" t="s">
        <v>399</v>
      </c>
      <c r="D23" s="538">
        <v>44501</v>
      </c>
      <c r="E23" s="539">
        <v>44502</v>
      </c>
    </row>
    <row r="24" spans="1:5" s="301" customFormat="1" ht="22.8" customHeight="1">
      <c r="A24" s="540" t="s">
        <v>369</v>
      </c>
      <c r="B24" s="537" t="s">
        <v>400</v>
      </c>
      <c r="C24" s="646" t="s">
        <v>401</v>
      </c>
      <c r="D24" s="538">
        <v>44501</v>
      </c>
      <c r="E24" s="539">
        <v>44502</v>
      </c>
    </row>
    <row r="25" spans="1:5" s="301" customFormat="1" ht="22.8" customHeight="1">
      <c r="A25" s="540" t="s">
        <v>367</v>
      </c>
      <c r="B25" s="537" t="s">
        <v>402</v>
      </c>
      <c r="C25" s="541" t="s">
        <v>403</v>
      </c>
      <c r="D25" s="538">
        <v>44501</v>
      </c>
      <c r="E25" s="539">
        <v>44502</v>
      </c>
    </row>
    <row r="26" spans="1:5" s="301" customFormat="1" ht="22.8" customHeight="1">
      <c r="A26" s="540" t="s">
        <v>367</v>
      </c>
      <c r="B26" s="537" t="s">
        <v>404</v>
      </c>
      <c r="C26" s="646" t="s">
        <v>405</v>
      </c>
      <c r="D26" s="538">
        <v>44501</v>
      </c>
      <c r="E26" s="539">
        <v>44501</v>
      </c>
    </row>
    <row r="27" spans="1:5" s="301" customFormat="1" ht="22.8" customHeight="1">
      <c r="A27" s="540" t="s">
        <v>367</v>
      </c>
      <c r="B27" s="537" t="s">
        <v>406</v>
      </c>
      <c r="C27" s="646" t="s">
        <v>407</v>
      </c>
      <c r="D27" s="538">
        <v>44498</v>
      </c>
      <c r="E27" s="539">
        <v>44501</v>
      </c>
    </row>
    <row r="28" spans="1:5" s="301" customFormat="1" ht="22.8" customHeight="1">
      <c r="A28" s="540" t="s">
        <v>367</v>
      </c>
      <c r="B28" s="537" t="s">
        <v>408</v>
      </c>
      <c r="C28" s="651" t="s">
        <v>409</v>
      </c>
      <c r="D28" s="538">
        <v>44498</v>
      </c>
      <c r="E28" s="539">
        <v>44501</v>
      </c>
    </row>
    <row r="29" spans="1:5" s="301" customFormat="1" ht="22.8" customHeight="1">
      <c r="A29" s="540" t="s">
        <v>367</v>
      </c>
      <c r="B29" s="537" t="s">
        <v>410</v>
      </c>
      <c r="C29" s="648" t="s">
        <v>411</v>
      </c>
      <c r="D29" s="538">
        <v>44498</v>
      </c>
      <c r="E29" s="539">
        <v>44501</v>
      </c>
    </row>
    <row r="30" spans="1:5" s="301" customFormat="1" ht="22.8" customHeight="1">
      <c r="A30" s="540" t="s">
        <v>367</v>
      </c>
      <c r="B30" s="537" t="s">
        <v>412</v>
      </c>
      <c r="C30" s="648" t="s">
        <v>413</v>
      </c>
      <c r="D30" s="538">
        <v>44498</v>
      </c>
      <c r="E30" s="539">
        <v>44501</v>
      </c>
    </row>
    <row r="31" spans="1:5" s="301" customFormat="1" ht="22.8" customHeight="1">
      <c r="A31" s="540" t="s">
        <v>391</v>
      </c>
      <c r="B31" s="537" t="s">
        <v>414</v>
      </c>
      <c r="C31" s="649" t="s">
        <v>415</v>
      </c>
      <c r="D31" s="538">
        <v>44501</v>
      </c>
      <c r="E31" s="539">
        <v>44501</v>
      </c>
    </row>
    <row r="32" spans="1:5" s="301" customFormat="1" ht="22.8" customHeight="1">
      <c r="A32" s="540" t="s">
        <v>369</v>
      </c>
      <c r="B32" s="537" t="s">
        <v>416</v>
      </c>
      <c r="C32" s="652" t="s">
        <v>417</v>
      </c>
      <c r="D32" s="538">
        <v>44498</v>
      </c>
      <c r="E32" s="539">
        <v>44501</v>
      </c>
    </row>
    <row r="33" spans="1:11" s="301" customFormat="1" ht="22.8" customHeight="1">
      <c r="A33" s="540"/>
      <c r="B33" s="537"/>
      <c r="C33" s="541"/>
      <c r="D33" s="538"/>
      <c r="E33" s="539"/>
    </row>
    <row r="34" spans="1:11" s="301" customFormat="1" ht="22.8" customHeight="1">
      <c r="A34" s="540"/>
      <c r="B34" s="537"/>
      <c r="C34" s="541"/>
      <c r="D34" s="538"/>
      <c r="E34" s="539"/>
    </row>
    <row r="35" spans="1:11" s="301" customFormat="1" ht="22.2" customHeight="1" thickBot="1">
      <c r="A35" s="486"/>
      <c r="B35" s="487"/>
      <c r="C35" s="487"/>
      <c r="D35" s="481"/>
      <c r="E35" s="482"/>
    </row>
    <row r="36" spans="1:11" s="301" customFormat="1" ht="22.2" customHeight="1">
      <c r="A36" s="483"/>
      <c r="B36" s="484"/>
      <c r="C36" s="485"/>
      <c r="D36" s="484"/>
      <c r="E36" s="484"/>
    </row>
    <row r="37" spans="1:11" s="301" customFormat="1" ht="18" customHeight="1">
      <c r="A37" s="473"/>
      <c r="B37" s="474"/>
      <c r="C37" s="363" t="s">
        <v>291</v>
      </c>
      <c r="D37" s="475"/>
      <c r="E37" s="475"/>
    </row>
    <row r="38" spans="1:11" ht="18.75" customHeight="1">
      <c r="A38" s="68"/>
      <c r="B38" s="68"/>
      <c r="C38" s="68"/>
      <c r="D38" s="68"/>
      <c r="E38" s="68"/>
    </row>
    <row r="39" spans="1:11" ht="9" customHeight="1">
      <c r="A39" s="69"/>
      <c r="B39" s="70"/>
      <c r="C39" s="364"/>
      <c r="D39" s="71"/>
      <c r="E39" s="71"/>
    </row>
    <row r="40" spans="1:11" s="72" customFormat="1" ht="20.25" customHeight="1">
      <c r="A40" s="303" t="s">
        <v>198</v>
      </c>
      <c r="B40" s="303"/>
      <c r="C40" s="303"/>
      <c r="D40" s="90"/>
      <c r="E40" s="90"/>
    </row>
    <row r="41" spans="1:11" s="72" customFormat="1" ht="20.25" customHeight="1">
      <c r="A41" s="923" t="s">
        <v>28</v>
      </c>
      <c r="B41" s="923"/>
      <c r="C41" s="923"/>
      <c r="D41" s="91"/>
      <c r="E41" s="91"/>
      <c r="J41" s="302"/>
      <c r="K41" s="302"/>
    </row>
  </sheetData>
  <mergeCells count="1">
    <mergeCell ref="A41:C41"/>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9"/>
  <sheetViews>
    <sheetView topLeftCell="A11" zoomScale="91" zoomScaleNormal="91" zoomScaleSheetLayoutView="100" workbookViewId="0">
      <selection activeCell="G13" sqref="G13"/>
    </sheetView>
  </sheetViews>
  <sheetFormatPr defaultColWidth="9" defaultRowHeight="14.4" customHeight="1"/>
  <cols>
    <col min="1" max="13" width="9" style="1"/>
    <col min="14" max="14" width="108.6640625" style="1" customWidth="1"/>
    <col min="15" max="15" width="26.88671875" style="14" customWidth="1"/>
    <col min="16" max="16384" width="9" style="1"/>
  </cols>
  <sheetData>
    <row r="1" spans="1:16" ht="40.799999999999997" customHeight="1" thickBot="1">
      <c r="A1" s="944" t="s">
        <v>329</v>
      </c>
      <c r="B1" s="945"/>
      <c r="C1" s="945"/>
      <c r="D1" s="945"/>
      <c r="E1" s="945"/>
      <c r="F1" s="945"/>
      <c r="G1" s="945"/>
      <c r="H1" s="945"/>
      <c r="I1" s="945"/>
      <c r="J1" s="945"/>
      <c r="K1" s="945"/>
      <c r="L1" s="945"/>
      <c r="M1" s="945"/>
      <c r="N1" s="946"/>
    </row>
    <row r="2" spans="1:16" s="563" customFormat="1" ht="40.799999999999997" customHeight="1" thickBot="1">
      <c r="A2" s="954" t="s">
        <v>487</v>
      </c>
      <c r="B2" s="955"/>
      <c r="C2" s="955"/>
      <c r="D2" s="955"/>
      <c r="E2" s="955"/>
      <c r="F2" s="955"/>
      <c r="G2" s="955"/>
      <c r="H2" s="955"/>
      <c r="I2" s="955"/>
      <c r="J2" s="955"/>
      <c r="K2" s="955"/>
      <c r="L2" s="955"/>
      <c r="M2" s="955"/>
      <c r="N2" s="956"/>
      <c r="O2" s="14"/>
    </row>
    <row r="3" spans="1:16" s="563" customFormat="1" ht="76.2" customHeight="1" thickBot="1">
      <c r="A3" s="957" t="s">
        <v>488</v>
      </c>
      <c r="B3" s="958"/>
      <c r="C3" s="958"/>
      <c r="D3" s="958"/>
      <c r="E3" s="958"/>
      <c r="F3" s="958"/>
      <c r="G3" s="958"/>
      <c r="H3" s="958"/>
      <c r="I3" s="958"/>
      <c r="J3" s="958"/>
      <c r="K3" s="958"/>
      <c r="L3" s="958"/>
      <c r="M3" s="958"/>
      <c r="N3" s="959"/>
      <c r="O3" s="14"/>
    </row>
    <row r="4" spans="1:16" ht="46.8" customHeight="1">
      <c r="A4" s="948" t="s">
        <v>489</v>
      </c>
      <c r="B4" s="949"/>
      <c r="C4" s="949"/>
      <c r="D4" s="949"/>
      <c r="E4" s="949"/>
      <c r="F4" s="949"/>
      <c r="G4" s="949"/>
      <c r="H4" s="949"/>
      <c r="I4" s="949"/>
      <c r="J4" s="949"/>
      <c r="K4" s="949"/>
      <c r="L4" s="949"/>
      <c r="M4" s="949"/>
      <c r="N4" s="950"/>
    </row>
    <row r="5" spans="1:16" ht="280.2" customHeight="1" thickBot="1">
      <c r="A5" s="951" t="s">
        <v>490</v>
      </c>
      <c r="B5" s="952"/>
      <c r="C5" s="952"/>
      <c r="D5" s="952"/>
      <c r="E5" s="952"/>
      <c r="F5" s="952"/>
      <c r="G5" s="952"/>
      <c r="H5" s="952"/>
      <c r="I5" s="952"/>
      <c r="J5" s="952"/>
      <c r="K5" s="952"/>
      <c r="L5" s="952"/>
      <c r="M5" s="952"/>
      <c r="N5" s="953"/>
      <c r="O5" s="83"/>
    </row>
    <row r="6" spans="1:16" ht="52.2" customHeight="1">
      <c r="A6" s="947" t="s">
        <v>491</v>
      </c>
      <c r="B6" s="931"/>
      <c r="C6" s="931"/>
      <c r="D6" s="931"/>
      <c r="E6" s="931"/>
      <c r="F6" s="931"/>
      <c r="G6" s="931"/>
      <c r="H6" s="931"/>
      <c r="I6" s="931"/>
      <c r="J6" s="931"/>
      <c r="K6" s="931"/>
      <c r="L6" s="931"/>
      <c r="M6" s="931"/>
      <c r="N6" s="932"/>
    </row>
    <row r="7" spans="1:16" ht="183" customHeight="1" thickBot="1">
      <c r="A7" s="933" t="s">
        <v>492</v>
      </c>
      <c r="B7" s="934"/>
      <c r="C7" s="934"/>
      <c r="D7" s="934"/>
      <c r="E7" s="934"/>
      <c r="F7" s="934"/>
      <c r="G7" s="934"/>
      <c r="H7" s="934"/>
      <c r="I7" s="934"/>
      <c r="J7" s="934"/>
      <c r="K7" s="934"/>
      <c r="L7" s="934"/>
      <c r="M7" s="934"/>
      <c r="N7" s="935"/>
      <c r="O7" s="75"/>
    </row>
    <row r="8" spans="1:16" ht="60" customHeight="1">
      <c r="A8" s="941" t="s">
        <v>493</v>
      </c>
      <c r="B8" s="942"/>
      <c r="C8" s="942"/>
      <c r="D8" s="942"/>
      <c r="E8" s="942"/>
      <c r="F8" s="942"/>
      <c r="G8" s="942"/>
      <c r="H8" s="942"/>
      <c r="I8" s="942"/>
      <c r="J8" s="942"/>
      <c r="K8" s="942"/>
      <c r="L8" s="942"/>
      <c r="M8" s="942"/>
      <c r="N8" s="943"/>
    </row>
    <row r="9" spans="1:16" ht="321" customHeight="1" thickBot="1">
      <c r="A9" s="924" t="s">
        <v>494</v>
      </c>
      <c r="B9" s="925"/>
      <c r="C9" s="925"/>
      <c r="D9" s="925"/>
      <c r="E9" s="925"/>
      <c r="F9" s="925"/>
      <c r="G9" s="925"/>
      <c r="H9" s="925"/>
      <c r="I9" s="925"/>
      <c r="J9" s="925"/>
      <c r="K9" s="925"/>
      <c r="L9" s="925"/>
      <c r="M9" s="925"/>
      <c r="N9" s="926"/>
      <c r="O9" s="83"/>
    </row>
    <row r="10" spans="1:16" s="304" customFormat="1" ht="37.799999999999997" customHeight="1">
      <c r="A10" s="930" t="s">
        <v>495</v>
      </c>
      <c r="B10" s="931"/>
      <c r="C10" s="931"/>
      <c r="D10" s="931"/>
      <c r="E10" s="931"/>
      <c r="F10" s="931"/>
      <c r="G10" s="931"/>
      <c r="H10" s="931"/>
      <c r="I10" s="931"/>
      <c r="J10" s="931"/>
      <c r="K10" s="931"/>
      <c r="L10" s="931"/>
      <c r="M10" s="931"/>
      <c r="N10" s="932"/>
      <c r="O10" s="83"/>
    </row>
    <row r="11" spans="1:16" s="304" customFormat="1" ht="191.4" customHeight="1" thickBot="1">
      <c r="A11" s="933" t="s">
        <v>496</v>
      </c>
      <c r="B11" s="934"/>
      <c r="C11" s="934"/>
      <c r="D11" s="934"/>
      <c r="E11" s="934"/>
      <c r="F11" s="934"/>
      <c r="G11" s="934"/>
      <c r="H11" s="934"/>
      <c r="I11" s="934"/>
      <c r="J11" s="934"/>
      <c r="K11" s="934"/>
      <c r="L11" s="934"/>
      <c r="M11" s="934"/>
      <c r="N11" s="935"/>
      <c r="O11" s="83"/>
    </row>
    <row r="12" spans="1:16" s="233" customFormat="1" ht="33" customHeight="1">
      <c r="A12" s="229"/>
      <c r="B12" s="230"/>
      <c r="C12" s="230"/>
      <c r="D12" s="230"/>
      <c r="E12" s="230"/>
      <c r="F12" s="230"/>
      <c r="G12" s="230"/>
      <c r="H12" s="230"/>
      <c r="I12" s="230"/>
      <c r="J12" s="230"/>
      <c r="K12" s="230"/>
      <c r="L12" s="230"/>
      <c r="M12" s="230"/>
      <c r="N12" s="231"/>
      <c r="O12" s="232"/>
    </row>
    <row r="13" spans="1:16" s="233" customFormat="1" ht="33" customHeight="1" thickBot="1">
      <c r="A13" s="229"/>
      <c r="B13" s="230"/>
      <c r="C13" s="230"/>
      <c r="D13" s="230"/>
      <c r="E13" s="230"/>
      <c r="F13" s="230"/>
      <c r="G13" s="230"/>
      <c r="H13" s="230"/>
      <c r="I13" s="230"/>
      <c r="J13" s="230"/>
      <c r="K13" s="230"/>
      <c r="L13" s="230"/>
      <c r="M13" s="230"/>
      <c r="N13" s="231"/>
      <c r="O13" s="232"/>
    </row>
    <row r="14" spans="1:16" ht="77.400000000000006" customHeight="1">
      <c r="A14" s="936" t="s">
        <v>363</v>
      </c>
      <c r="B14" s="936"/>
      <c r="C14" s="936"/>
      <c r="D14" s="936"/>
      <c r="E14" s="936"/>
      <c r="F14" s="936"/>
      <c r="G14" s="936"/>
      <c r="H14" s="936"/>
      <c r="I14" s="936"/>
      <c r="J14" s="936"/>
      <c r="K14" s="936"/>
      <c r="L14" s="936"/>
      <c r="M14" s="936"/>
      <c r="N14" s="937"/>
      <c r="P14" s="76"/>
    </row>
    <row r="15" spans="1:16" ht="249" customHeight="1" thickBot="1">
      <c r="A15" s="927" t="s">
        <v>308</v>
      </c>
      <c r="B15" s="928"/>
      <c r="C15" s="928"/>
      <c r="D15" s="928"/>
      <c r="E15" s="928"/>
      <c r="F15" s="928"/>
      <c r="G15" s="928"/>
      <c r="H15" s="928"/>
      <c r="I15" s="928"/>
      <c r="J15" s="928"/>
      <c r="K15" s="928"/>
      <c r="L15" s="928"/>
      <c r="M15" s="928"/>
      <c r="N15" s="929"/>
      <c r="O15" s="93" t="s">
        <v>243</v>
      </c>
      <c r="P15" s="76"/>
    </row>
    <row r="16" spans="1:16" s="472" customFormat="1" ht="106.8" customHeight="1" thickBot="1">
      <c r="A16" s="938" t="s">
        <v>309</v>
      </c>
      <c r="B16" s="939"/>
      <c r="C16" s="939"/>
      <c r="D16" s="939"/>
      <c r="E16" s="939"/>
      <c r="F16" s="939"/>
      <c r="G16" s="939"/>
      <c r="H16" s="939"/>
      <c r="I16" s="939"/>
      <c r="J16" s="939"/>
      <c r="K16" s="939"/>
      <c r="L16" s="939"/>
      <c r="M16" s="939"/>
      <c r="N16" s="940"/>
      <c r="O16" s="14"/>
      <c r="P16" s="76"/>
    </row>
    <row r="17" spans="1:16" ht="30" customHeight="1" thickBot="1">
      <c r="A17" s="84"/>
      <c r="B17" s="85"/>
      <c r="C17" s="85"/>
      <c r="D17" s="85"/>
      <c r="E17" s="85"/>
      <c r="F17" s="85"/>
      <c r="G17" s="85"/>
      <c r="H17" s="85"/>
      <c r="I17" s="85"/>
      <c r="J17" s="85"/>
      <c r="K17" s="85"/>
      <c r="L17" s="85"/>
      <c r="M17" s="85"/>
      <c r="N17" s="86"/>
      <c r="P17" s="76"/>
    </row>
    <row r="18" spans="1:16" ht="30" customHeight="1">
      <c r="A18" s="887" t="s">
        <v>29</v>
      </c>
      <c r="B18" s="888"/>
      <c r="C18" s="888"/>
      <c r="D18" s="888"/>
      <c r="E18" s="888"/>
      <c r="F18" s="888"/>
      <c r="G18" s="888"/>
      <c r="H18" s="888"/>
      <c r="I18" s="888"/>
      <c r="J18" s="888"/>
      <c r="K18" s="888"/>
      <c r="L18" s="888"/>
      <c r="M18" s="888"/>
      <c r="N18" s="888"/>
      <c r="O18" s="77"/>
      <c r="P18" s="72"/>
    </row>
    <row r="19" spans="1:16" ht="30" customHeight="1">
      <c r="A19" s="889" t="s">
        <v>28</v>
      </c>
      <c r="B19" s="890"/>
      <c r="C19" s="890"/>
      <c r="D19" s="890"/>
      <c r="E19" s="890"/>
      <c r="F19" s="890"/>
      <c r="G19" s="890"/>
      <c r="H19" s="890"/>
      <c r="I19" s="890"/>
      <c r="J19" s="890"/>
      <c r="K19" s="890"/>
      <c r="L19" s="890"/>
      <c r="M19" s="890"/>
      <c r="N19" s="890"/>
      <c r="O19" s="77"/>
      <c r="P19" s="72"/>
    </row>
  </sheetData>
  <mergeCells count="16">
    <mergeCell ref="A8:N8"/>
    <mergeCell ref="A1:N1"/>
    <mergeCell ref="A6:N6"/>
    <mergeCell ref="A7:N7"/>
    <mergeCell ref="A4:N4"/>
    <mergeCell ref="A5:N5"/>
    <mergeCell ref="A2:N2"/>
    <mergeCell ref="A3:N3"/>
    <mergeCell ref="A9:N9"/>
    <mergeCell ref="A19:N19"/>
    <mergeCell ref="A18:N18"/>
    <mergeCell ref="A15:N15"/>
    <mergeCell ref="A10:N10"/>
    <mergeCell ref="A11:N11"/>
    <mergeCell ref="A14:N14"/>
    <mergeCell ref="A16:N16"/>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82" zoomScaleNormal="75" zoomScaleSheetLayoutView="82" workbookViewId="0">
      <selection activeCell="A15" sqref="A15"/>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81" customFormat="1" ht="46.2" customHeight="1" thickBot="1">
      <c r="A1" s="330" t="s">
        <v>330</v>
      </c>
      <c r="B1" s="79" t="s">
        <v>0</v>
      </c>
      <c r="C1" s="80" t="s">
        <v>2</v>
      </c>
    </row>
    <row r="2" spans="1:14" s="76" customFormat="1" ht="53.25" customHeight="1">
      <c r="A2" s="478" t="s">
        <v>497</v>
      </c>
      <c r="B2" s="3"/>
      <c r="C2" s="960"/>
    </row>
    <row r="3" spans="1:14" s="76" customFormat="1" ht="111.6" customHeight="1">
      <c r="A3" s="459" t="s">
        <v>498</v>
      </c>
      <c r="B3" s="94"/>
      <c r="C3" s="961"/>
    </row>
    <row r="4" spans="1:14" s="76" customFormat="1" ht="46.2" customHeight="1" thickBot="1">
      <c r="A4" s="289" t="s">
        <v>499</v>
      </c>
    </row>
    <row r="5" spans="1:14" s="76" customFormat="1" ht="53.25" customHeight="1">
      <c r="A5" s="517" t="s">
        <v>500</v>
      </c>
      <c r="B5" s="3"/>
      <c r="C5" s="960"/>
    </row>
    <row r="6" spans="1:14" s="76" customFormat="1" ht="104.4" customHeight="1">
      <c r="A6" s="574" t="s">
        <v>501</v>
      </c>
      <c r="B6" s="94"/>
      <c r="C6" s="961"/>
      <c r="D6" t="s">
        <v>243</v>
      </c>
    </row>
    <row r="7" spans="1:14" s="76" customFormat="1" ht="43.2" customHeight="1" thickBot="1">
      <c r="A7" s="289" t="s">
        <v>502</v>
      </c>
    </row>
    <row r="8" spans="1:14" s="76" customFormat="1" ht="53.25" hidden="1" customHeight="1">
      <c r="A8" s="479"/>
      <c r="B8" s="431"/>
      <c r="C8" s="960"/>
    </row>
    <row r="9" spans="1:14" s="76" customFormat="1" ht="382.2" hidden="1" customHeight="1">
      <c r="A9" s="460"/>
      <c r="B9" s="432"/>
      <c r="C9" s="961"/>
    </row>
    <row r="10" spans="1:14" s="76" customFormat="1" ht="40.200000000000003" hidden="1" customHeight="1" thickBot="1">
      <c r="A10" s="433"/>
    </row>
    <row r="11" spans="1:14" s="76" customFormat="1" ht="53.25" hidden="1" customHeight="1">
      <c r="A11" s="520"/>
      <c r="B11" s="518"/>
      <c r="C11" s="518"/>
      <c r="D11" s="518"/>
      <c r="E11" s="518"/>
      <c r="F11" s="518"/>
      <c r="G11" s="518"/>
      <c r="H11" s="518"/>
      <c r="I11" s="518"/>
      <c r="J11" s="518"/>
      <c r="K11" s="518"/>
      <c r="L11" s="518"/>
      <c r="M11" s="518"/>
      <c r="N11" s="519"/>
    </row>
    <row r="12" spans="1:14" s="76" customFormat="1" ht="249.6" hidden="1" customHeight="1" thickBot="1">
      <c r="A12" s="542"/>
      <c r="B12" s="543"/>
      <c r="C12" s="543"/>
      <c r="D12" s="543"/>
      <c r="E12" s="543"/>
      <c r="F12" s="543"/>
      <c r="G12" s="543"/>
      <c r="H12" s="543"/>
      <c r="I12" s="543"/>
      <c r="J12" s="543"/>
      <c r="K12" s="543"/>
      <c r="L12" s="543"/>
      <c r="M12" s="543"/>
      <c r="N12" s="544"/>
    </row>
    <row r="13" spans="1:14" s="76" customFormat="1" ht="42.6" hidden="1" customHeight="1" thickBot="1">
      <c r="A13" s="289"/>
    </row>
    <row r="14" spans="1:14" s="76" customFormat="1" ht="42.6" customHeight="1">
      <c r="A14" s="480"/>
    </row>
    <row r="15" spans="1:14" s="76" customFormat="1" ht="39" customHeight="1">
      <c r="A15" s="76" t="s">
        <v>250</v>
      </c>
    </row>
    <row r="16" spans="1:14" s="76" customFormat="1" ht="32.25" customHeight="1">
      <c r="A16" s="76" t="s">
        <v>251</v>
      </c>
    </row>
    <row r="17" spans="1:3" s="76" customFormat="1" ht="36.75" customHeight="1">
      <c r="A17" s="6"/>
      <c r="B17" s="4"/>
      <c r="C17" s="5"/>
    </row>
    <row r="18" spans="1:3" s="76" customFormat="1" ht="33" customHeight="1">
      <c r="A18" s="6"/>
      <c r="B18" s="4"/>
      <c r="C18" s="5"/>
    </row>
    <row r="19" spans="1:3" s="76" customFormat="1" ht="36.75" customHeight="1">
      <c r="A19" s="6"/>
      <c r="B19" s="4"/>
      <c r="C19" s="5"/>
    </row>
    <row r="20" spans="1:3" s="76" customFormat="1" ht="36.75" customHeight="1">
      <c r="A20" s="6"/>
      <c r="B20" s="4"/>
      <c r="C20" s="5"/>
    </row>
    <row r="21" spans="1:3" s="76" customFormat="1" ht="25.5" customHeight="1">
      <c r="A21" s="6"/>
      <c r="B21" s="4"/>
      <c r="C21" s="5"/>
    </row>
    <row r="22" spans="1:3" s="76" customFormat="1" ht="32.25" customHeight="1">
      <c r="A22" s="6"/>
      <c r="B22" s="4"/>
      <c r="C22" s="5"/>
    </row>
    <row r="23" spans="1:3" s="76" customFormat="1" ht="30.75" customHeight="1">
      <c r="A23" s="6"/>
      <c r="B23" s="4"/>
      <c r="C23" s="5"/>
    </row>
    <row r="24" spans="1:3" s="76" customFormat="1" ht="42.75" customHeight="1">
      <c r="A24" s="6"/>
      <c r="B24" s="4"/>
      <c r="C24" s="5"/>
    </row>
    <row r="25" spans="1:3" s="76" customFormat="1" ht="43.5" customHeight="1">
      <c r="A25" s="6"/>
      <c r="B25" s="4"/>
      <c r="C25" s="5"/>
    </row>
    <row r="26" spans="1:3" s="76" customFormat="1" ht="27.75" customHeight="1">
      <c r="A26" s="6"/>
      <c r="B26" s="4"/>
      <c r="C26" s="5"/>
    </row>
    <row r="27" spans="1:3" s="76" customFormat="1" ht="30.75" customHeight="1">
      <c r="A27" s="6"/>
      <c r="B27" s="4"/>
      <c r="C27" s="5"/>
    </row>
    <row r="28" spans="1:3" s="8" customFormat="1" ht="29.25" customHeight="1">
      <c r="A28" s="6"/>
      <c r="B28" s="4"/>
      <c r="C28" s="5"/>
    </row>
    <row r="29" spans="1:3" ht="27" customHeight="1"/>
    <row r="30" spans="1:3" ht="27" customHeight="1"/>
    <row r="31" spans="1:3" s="76" customFormat="1" ht="27" customHeight="1">
      <c r="A31" s="6"/>
      <c r="B31" s="4"/>
      <c r="C31" s="5"/>
    </row>
    <row r="32" spans="1:3" s="76" customFormat="1" ht="27" customHeight="1">
      <c r="A32" s="6"/>
      <c r="B32" s="4"/>
      <c r="C32" s="5"/>
    </row>
    <row r="33" spans="1:3" s="76" customFormat="1" ht="27" customHeight="1">
      <c r="A33" s="6"/>
      <c r="B33" s="4"/>
      <c r="C33" s="5"/>
    </row>
    <row r="34" spans="1:3" s="76" customFormat="1" ht="27" customHeight="1">
      <c r="A34" s="6"/>
      <c r="B34" s="4"/>
      <c r="C34" s="5"/>
    </row>
    <row r="35" spans="1:3" s="76" customFormat="1" ht="27" customHeight="1">
      <c r="A35" s="6"/>
      <c r="B35" s="4"/>
      <c r="C35" s="5"/>
    </row>
    <row r="36" spans="1:3" s="76" customFormat="1" ht="27" customHeight="1">
      <c r="A36" s="6"/>
      <c r="B36" s="4"/>
      <c r="C36" s="5"/>
    </row>
    <row r="37" spans="1:3" s="76" customFormat="1" ht="27" customHeight="1">
      <c r="A37" s="6"/>
      <c r="B37" s="4"/>
      <c r="C37" s="5"/>
    </row>
  </sheetData>
  <mergeCells count="3">
    <mergeCell ref="C2:C3"/>
    <mergeCell ref="C5:C6"/>
    <mergeCell ref="C8:C9"/>
  </mergeCells>
  <phoneticPr fontId="16"/>
  <hyperlinks>
    <hyperlink ref="A4" r:id="rId1" xr:uid="{86D01303-FC59-4706-84F0-48B7F06CF1F2}"/>
    <hyperlink ref="A7" r:id="rId2" xr:uid="{F192CBEC-69AA-462D-AE5E-E592789A3CD7}"/>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AB104"/>
  <sheetViews>
    <sheetView tabSelected="1" zoomScale="94" zoomScaleNormal="94" workbookViewId="0">
      <selection activeCell="B1" sqref="B1"/>
    </sheetView>
  </sheetViews>
  <sheetFormatPr defaultRowHeight="13.2"/>
  <cols>
    <col min="1" max="1" width="3.109375" style="305" customWidth="1"/>
    <col min="2" max="2" width="2.6640625" style="305" customWidth="1"/>
    <col min="3" max="5" width="8.88671875" style="305"/>
    <col min="6" max="7" width="8.88671875" style="584"/>
    <col min="8" max="8" width="5.21875" style="584" customWidth="1"/>
    <col min="9" max="10" width="8.88671875" style="305"/>
    <col min="11" max="11" width="6.33203125" style="305" customWidth="1"/>
    <col min="12" max="14" width="8.88671875" style="305"/>
    <col min="15" max="15" width="4.33203125" style="305" customWidth="1"/>
    <col min="16" max="16" width="6.44140625" style="305" customWidth="1"/>
    <col min="17" max="27" width="8.88671875" style="305"/>
    <col min="28" max="28" width="5.44140625" style="305" customWidth="1"/>
    <col min="29" max="16384" width="8.88671875" style="305"/>
  </cols>
  <sheetData>
    <row r="1" spans="1:28" ht="39.6" customHeight="1">
      <c r="A1" s="576"/>
      <c r="B1" s="576"/>
      <c r="C1" s="576"/>
      <c r="D1" s="576"/>
      <c r="E1" s="576"/>
      <c r="F1" s="576"/>
      <c r="G1" s="576"/>
      <c r="H1" s="576"/>
      <c r="I1" s="576"/>
      <c r="J1" s="576"/>
      <c r="K1" s="576"/>
      <c r="L1" s="576"/>
      <c r="M1" s="576"/>
      <c r="N1" s="576"/>
      <c r="O1" s="576"/>
      <c r="P1" s="576"/>
      <c r="Q1" s="576"/>
      <c r="R1" s="576"/>
      <c r="S1" s="576"/>
      <c r="T1" s="576"/>
      <c r="U1" s="576"/>
      <c r="V1" s="576"/>
      <c r="W1" s="577"/>
      <c r="X1" s="577"/>
      <c r="Y1" s="577"/>
      <c r="Z1" s="577"/>
      <c r="AA1" s="577"/>
      <c r="AB1" s="577"/>
    </row>
    <row r="2" spans="1:28" ht="23.4" customHeight="1">
      <c r="A2" s="576"/>
      <c r="B2" s="576"/>
      <c r="C2" s="576"/>
      <c r="D2" s="576"/>
      <c r="E2" s="576"/>
      <c r="F2" s="576"/>
      <c r="G2" s="576"/>
      <c r="H2" s="576"/>
      <c r="I2" s="576"/>
      <c r="J2" s="576"/>
      <c r="K2" s="711"/>
      <c r="L2" s="711"/>
      <c r="M2" s="711"/>
      <c r="N2" s="711"/>
      <c r="O2" s="711"/>
      <c r="P2" s="711"/>
      <c r="Q2" s="711"/>
      <c r="R2" s="711"/>
      <c r="S2" s="711"/>
      <c r="T2" s="711"/>
      <c r="U2" s="577"/>
      <c r="V2" s="577"/>
      <c r="W2" s="577"/>
      <c r="X2" s="577"/>
      <c r="Y2" s="577"/>
      <c r="Z2" s="577"/>
      <c r="AA2" s="577"/>
      <c r="AB2" s="577"/>
    </row>
    <row r="3" spans="1:28" ht="32.4" customHeight="1">
      <c r="A3" s="576"/>
      <c r="B3" s="576"/>
      <c r="C3" s="576"/>
      <c r="D3" s="576"/>
      <c r="E3" s="576"/>
      <c r="F3" s="576"/>
      <c r="G3" s="576"/>
      <c r="H3" s="576"/>
      <c r="I3" s="576"/>
      <c r="J3" s="576"/>
      <c r="K3" s="712"/>
      <c r="L3" s="712"/>
      <c r="M3" s="712"/>
      <c r="N3" s="712"/>
      <c r="O3" s="712"/>
      <c r="P3" s="577"/>
      <c r="Q3" s="577"/>
      <c r="R3" s="577"/>
      <c r="S3" s="577"/>
      <c r="T3" s="577"/>
      <c r="U3" s="577"/>
      <c r="V3" s="577"/>
      <c r="W3" s="577"/>
      <c r="X3" s="577"/>
      <c r="Y3" s="577"/>
      <c r="Z3" s="577"/>
      <c r="AA3" s="577"/>
      <c r="AB3" s="577"/>
    </row>
    <row r="4" spans="1:28" ht="11.4" customHeight="1">
      <c r="A4" s="576"/>
      <c r="B4" s="576"/>
      <c r="C4" s="576"/>
      <c r="D4" s="576"/>
      <c r="E4" s="576"/>
      <c r="F4" s="576"/>
      <c r="G4" s="576"/>
      <c r="H4" s="576"/>
      <c r="I4" s="576"/>
      <c r="J4" s="576"/>
      <c r="K4" s="576"/>
      <c r="L4" s="576"/>
      <c r="M4" s="576"/>
      <c r="N4" s="576"/>
      <c r="O4" s="576"/>
      <c r="P4" s="576"/>
      <c r="Q4" s="576"/>
      <c r="R4" s="576"/>
      <c r="S4" s="576"/>
      <c r="T4" s="576"/>
      <c r="U4" s="576"/>
      <c r="V4" s="577"/>
      <c r="W4" s="577"/>
      <c r="X4" s="577"/>
      <c r="Y4" s="577"/>
      <c r="Z4" s="577"/>
      <c r="AA4" s="577"/>
      <c r="AB4" s="577"/>
    </row>
    <row r="5" spans="1:28" ht="23.4" customHeight="1">
      <c r="A5" s="576"/>
      <c r="B5" s="576"/>
      <c r="C5" s="576"/>
      <c r="D5" s="576"/>
      <c r="E5" s="576"/>
      <c r="F5" s="576"/>
      <c r="G5" s="576"/>
      <c r="H5" s="576"/>
      <c r="I5" s="576"/>
      <c r="J5" s="576"/>
      <c r="K5" s="576"/>
      <c r="L5" s="576"/>
      <c r="M5" s="576"/>
      <c r="N5" s="576"/>
      <c r="O5" s="576"/>
      <c r="P5" s="576"/>
      <c r="Q5" s="576"/>
      <c r="R5" s="576"/>
      <c r="S5" s="576"/>
      <c r="T5" s="576"/>
      <c r="U5" s="576"/>
      <c r="V5" s="577"/>
      <c r="W5" s="577"/>
      <c r="X5" s="577"/>
      <c r="Y5" s="577"/>
      <c r="Z5" s="577"/>
      <c r="AA5" s="577"/>
      <c r="AB5" s="577"/>
    </row>
    <row r="6" spans="1:28" ht="16.2">
      <c r="A6" s="576"/>
      <c r="B6" s="576"/>
      <c r="C6" s="576"/>
      <c r="D6" s="576"/>
      <c r="E6" s="576"/>
      <c r="F6" s="576"/>
      <c r="G6" s="576"/>
      <c r="H6" s="576"/>
      <c r="I6" s="576"/>
      <c r="J6" s="576"/>
      <c r="K6" s="576"/>
      <c r="L6" s="576"/>
      <c r="M6" s="576"/>
      <c r="N6" s="576"/>
      <c r="O6" s="576"/>
      <c r="P6" s="576"/>
      <c r="Q6" s="576"/>
      <c r="R6" s="576"/>
      <c r="S6" s="576"/>
      <c r="T6" s="576"/>
      <c r="U6" s="576"/>
      <c r="V6" s="577"/>
      <c r="W6" s="577"/>
      <c r="X6" s="577"/>
      <c r="Y6" s="577"/>
      <c r="Z6" s="577"/>
      <c r="AA6" s="577"/>
      <c r="AB6" s="577"/>
    </row>
    <row r="7" spans="1:28" ht="11.4" customHeight="1">
      <c r="A7" s="576"/>
      <c r="B7" s="576"/>
      <c r="C7" s="576"/>
      <c r="D7" s="576"/>
      <c r="E7" s="576"/>
      <c r="F7" s="576"/>
      <c r="G7" s="576"/>
      <c r="H7" s="576"/>
      <c r="I7" s="576"/>
      <c r="J7" s="576"/>
      <c r="K7" s="576"/>
      <c r="L7" s="576"/>
      <c r="M7" s="576"/>
      <c r="N7" s="576"/>
      <c r="O7" s="576"/>
      <c r="P7" s="576"/>
      <c r="Q7" s="576"/>
      <c r="R7" s="576"/>
      <c r="S7" s="576"/>
      <c r="T7" s="576"/>
      <c r="U7" s="576"/>
      <c r="V7" s="577"/>
      <c r="W7" s="577"/>
      <c r="X7" s="577"/>
      <c r="Y7" s="577"/>
      <c r="Z7" s="577"/>
      <c r="AA7" s="577"/>
      <c r="AB7" s="577"/>
    </row>
    <row r="8" spans="1:28" ht="16.2">
      <c r="A8" s="576"/>
      <c r="B8" s="576"/>
      <c r="C8" s="576"/>
      <c r="D8" s="576"/>
      <c r="E8" s="576"/>
      <c r="F8" s="576"/>
      <c r="G8" s="576"/>
      <c r="H8" s="576"/>
      <c r="I8" s="576"/>
      <c r="J8" s="576"/>
      <c r="K8" s="576"/>
      <c r="L8" s="576"/>
      <c r="M8" s="576"/>
      <c r="N8" s="576"/>
      <c r="O8" s="576"/>
      <c r="P8" s="576"/>
      <c r="Q8" s="576"/>
      <c r="R8" s="576"/>
      <c r="S8" s="576"/>
      <c r="T8" s="576"/>
      <c r="U8" s="576"/>
      <c r="V8" s="577"/>
      <c r="W8" s="577"/>
      <c r="X8" s="577"/>
      <c r="Y8" s="577"/>
      <c r="Z8" s="577"/>
      <c r="AA8" s="577"/>
      <c r="AB8" s="577"/>
    </row>
    <row r="9" spans="1:28" ht="16.2">
      <c r="A9" s="576"/>
      <c r="B9" s="576"/>
      <c r="C9" s="576"/>
      <c r="D9" s="576"/>
      <c r="E9" s="576"/>
      <c r="F9" s="576"/>
      <c r="G9" s="576"/>
      <c r="H9" s="576"/>
      <c r="I9" s="576"/>
      <c r="J9" s="576"/>
      <c r="K9" s="576"/>
      <c r="L9" s="576"/>
      <c r="M9" s="576"/>
      <c r="N9" s="576"/>
      <c r="O9" s="576"/>
      <c r="P9" s="576"/>
      <c r="Q9" s="576"/>
      <c r="R9" s="576"/>
      <c r="S9" s="576"/>
      <c r="T9" s="576"/>
      <c r="U9" s="576"/>
      <c r="V9" s="577"/>
      <c r="W9" s="577"/>
      <c r="X9" s="577"/>
      <c r="Y9" s="577"/>
      <c r="Z9" s="577"/>
      <c r="AA9" s="577"/>
      <c r="AB9" s="577"/>
    </row>
    <row r="10" spans="1:28" ht="11.4" customHeight="1">
      <c r="A10" s="576"/>
      <c r="B10" s="576"/>
      <c r="C10" s="576"/>
      <c r="D10" s="576"/>
      <c r="E10" s="576"/>
      <c r="F10" s="576"/>
      <c r="G10" s="576"/>
      <c r="H10" s="576"/>
      <c r="I10" s="576"/>
      <c r="J10" s="576"/>
      <c r="K10" s="576"/>
      <c r="L10" s="576"/>
      <c r="M10" s="576"/>
      <c r="N10" s="576"/>
      <c r="O10" s="576"/>
      <c r="P10" s="576"/>
      <c r="Q10" s="576"/>
      <c r="R10" s="576"/>
      <c r="S10" s="576"/>
      <c r="T10" s="576"/>
      <c r="U10" s="576"/>
      <c r="V10" s="577"/>
      <c r="W10" s="577"/>
      <c r="X10" s="577"/>
      <c r="Y10" s="577"/>
      <c r="Z10" s="577"/>
      <c r="AA10" s="577"/>
      <c r="AB10" s="577"/>
    </row>
    <row r="11" spans="1:28" ht="16.2">
      <c r="A11" s="576"/>
      <c r="B11" s="576"/>
      <c r="C11" s="576"/>
      <c r="D11" s="576"/>
      <c r="E11" s="576"/>
      <c r="F11" s="576"/>
      <c r="G11" s="576"/>
      <c r="H11" s="576"/>
      <c r="I11" s="576"/>
      <c r="J11" s="576"/>
      <c r="K11" s="576"/>
      <c r="L11" s="576"/>
      <c r="M11" s="576"/>
      <c r="N11" s="576"/>
      <c r="O11" s="576"/>
      <c r="P11" s="576"/>
      <c r="Q11" s="576"/>
      <c r="R11" s="576"/>
      <c r="S11" s="576"/>
      <c r="T11" s="576"/>
      <c r="U11" s="576"/>
      <c r="V11" s="577"/>
      <c r="W11" s="577"/>
      <c r="X11" s="577"/>
      <c r="Y11" s="577"/>
      <c r="Z11" s="577"/>
      <c r="AA11" s="577"/>
      <c r="AB11" s="577"/>
    </row>
    <row r="12" spans="1:28" ht="16.2">
      <c r="A12" s="576"/>
      <c r="B12" s="576"/>
      <c r="C12" s="576"/>
      <c r="D12" s="576"/>
      <c r="E12" s="576"/>
      <c r="F12" s="576"/>
      <c r="G12" s="576"/>
      <c r="H12" s="576"/>
      <c r="I12" s="576"/>
      <c r="J12" s="576"/>
      <c r="K12" s="576"/>
      <c r="L12" s="576"/>
      <c r="M12" s="576"/>
      <c r="N12" s="576"/>
      <c r="O12" s="576"/>
      <c r="P12" s="576"/>
      <c r="Q12" s="576"/>
      <c r="R12" s="576"/>
      <c r="S12" s="576"/>
      <c r="T12" s="576"/>
      <c r="U12" s="576"/>
      <c r="V12" s="576"/>
      <c r="W12" s="576"/>
      <c r="X12" s="577"/>
      <c r="Y12" s="577"/>
      <c r="Z12" s="577"/>
      <c r="AA12" s="577"/>
      <c r="AB12" s="577"/>
    </row>
    <row r="13" spans="1:28" ht="11.4" customHeight="1">
      <c r="A13" s="576"/>
      <c r="B13" s="576"/>
      <c r="C13" s="576"/>
      <c r="D13" s="576"/>
      <c r="E13" s="576"/>
      <c r="F13" s="576"/>
      <c r="G13" s="576"/>
      <c r="H13" s="576"/>
      <c r="I13" s="576"/>
      <c r="J13" s="576"/>
      <c r="K13" s="576"/>
      <c r="L13" s="576"/>
      <c r="M13" s="576"/>
      <c r="N13" s="576"/>
      <c r="O13" s="576"/>
      <c r="P13" s="576"/>
      <c r="Q13" s="576"/>
      <c r="R13" s="576"/>
      <c r="S13" s="576"/>
      <c r="T13" s="576"/>
      <c r="U13" s="576"/>
      <c r="V13" s="577"/>
      <c r="W13" s="577"/>
      <c r="X13" s="577"/>
      <c r="Y13" s="577"/>
      <c r="Z13" s="577"/>
      <c r="AA13" s="577"/>
      <c r="AB13" s="577"/>
    </row>
    <row r="14" spans="1:28" ht="24" customHeight="1">
      <c r="A14" s="576"/>
      <c r="B14" s="576"/>
      <c r="C14" s="576"/>
      <c r="D14" s="576"/>
      <c r="E14" s="576"/>
      <c r="F14" s="576"/>
      <c r="G14" s="576"/>
      <c r="H14" s="576"/>
      <c r="I14" s="576"/>
      <c r="J14" s="576"/>
      <c r="K14" s="576"/>
      <c r="L14" s="576"/>
      <c r="M14" s="576"/>
      <c r="N14" s="576"/>
      <c r="O14" s="576"/>
      <c r="P14" s="576"/>
      <c r="Q14" s="576"/>
      <c r="R14" s="576"/>
      <c r="S14" s="576"/>
      <c r="T14" s="576"/>
      <c r="U14" s="576"/>
      <c r="V14" s="577"/>
      <c r="W14" s="577"/>
      <c r="X14" s="577"/>
      <c r="Y14" s="577"/>
      <c r="Z14" s="577"/>
      <c r="AA14" s="577"/>
      <c r="AB14" s="577"/>
    </row>
    <row r="15" spans="1:28" ht="16.2">
      <c r="A15" s="576"/>
      <c r="B15" s="576"/>
      <c r="C15" s="576"/>
      <c r="D15" s="576"/>
      <c r="E15" s="576"/>
      <c r="F15" s="576"/>
      <c r="G15" s="576"/>
      <c r="H15" s="576"/>
      <c r="I15" s="576"/>
      <c r="J15" s="576"/>
      <c r="K15" s="576"/>
      <c r="L15" s="576"/>
      <c r="M15" s="576"/>
      <c r="N15" s="576"/>
      <c r="O15" s="576"/>
      <c r="P15" s="576"/>
      <c r="Q15" s="576"/>
      <c r="R15" s="576"/>
      <c r="S15" s="576"/>
      <c r="T15" s="576"/>
      <c r="U15" s="576"/>
      <c r="V15" s="577"/>
      <c r="W15" s="577"/>
      <c r="X15" s="577"/>
      <c r="Y15" s="577"/>
      <c r="Z15" s="577"/>
      <c r="AA15" s="577"/>
      <c r="AB15" s="577"/>
    </row>
    <row r="16" spans="1:28" ht="16.2">
      <c r="A16" s="576"/>
      <c r="B16" s="576"/>
      <c r="C16" s="576"/>
      <c r="D16" s="576"/>
      <c r="E16" s="576"/>
      <c r="F16" s="576"/>
      <c r="G16" s="576"/>
      <c r="H16" s="576"/>
      <c r="I16" s="576"/>
      <c r="J16" s="576"/>
      <c r="K16" s="576"/>
      <c r="L16" s="576"/>
      <c r="M16" s="576"/>
      <c r="N16" s="576"/>
      <c r="O16" s="576"/>
      <c r="P16" s="576"/>
      <c r="Q16" s="576"/>
      <c r="R16" s="576"/>
      <c r="S16" s="576"/>
      <c r="T16" s="576"/>
      <c r="U16" s="576"/>
      <c r="V16" s="577"/>
      <c r="W16" s="577"/>
      <c r="X16" s="577"/>
      <c r="Y16" s="577"/>
      <c r="Z16" s="577"/>
      <c r="AA16" s="577"/>
      <c r="AB16" s="577"/>
    </row>
    <row r="17" spans="1:28" ht="16.2">
      <c r="A17" s="576"/>
      <c r="B17" s="576"/>
      <c r="C17" s="576"/>
      <c r="D17" s="576"/>
      <c r="E17" s="576"/>
      <c r="F17" s="576"/>
      <c r="G17" s="576"/>
      <c r="H17" s="576"/>
      <c r="I17" s="576"/>
      <c r="J17" s="576"/>
      <c r="K17" s="576"/>
      <c r="L17" s="576"/>
      <c r="M17" s="576"/>
      <c r="N17" s="576"/>
      <c r="O17" s="576"/>
      <c r="P17" s="576"/>
      <c r="Q17" s="576"/>
      <c r="R17" s="576"/>
      <c r="S17" s="576"/>
      <c r="T17" s="576"/>
      <c r="U17" s="576"/>
      <c r="V17" s="577"/>
      <c r="W17" s="577"/>
      <c r="X17" s="577"/>
      <c r="Y17" s="577"/>
      <c r="Z17" s="577"/>
      <c r="AA17" s="577"/>
      <c r="AB17" s="577"/>
    </row>
    <row r="18" spans="1:28" ht="6.6" customHeight="1">
      <c r="A18" s="576"/>
      <c r="B18" s="576"/>
      <c r="C18" s="576"/>
      <c r="D18" s="576"/>
      <c r="E18" s="576"/>
      <c r="F18" s="576"/>
      <c r="G18" s="576"/>
      <c r="H18" s="576"/>
      <c r="I18" s="576"/>
      <c r="J18" s="576"/>
      <c r="K18" s="576"/>
      <c r="L18" s="576"/>
      <c r="M18" s="576"/>
      <c r="N18" s="576"/>
      <c r="O18" s="576"/>
      <c r="P18" s="576"/>
      <c r="Q18" s="576"/>
      <c r="R18" s="576"/>
      <c r="S18" s="576"/>
      <c r="T18" s="576"/>
      <c r="U18" s="576"/>
      <c r="V18" s="577"/>
      <c r="W18" s="577"/>
      <c r="X18" s="577"/>
      <c r="Y18" s="577"/>
      <c r="Z18" s="577"/>
      <c r="AA18" s="577"/>
      <c r="AB18" s="577"/>
    </row>
    <row r="19" spans="1:28" ht="16.2">
      <c r="A19" s="576"/>
      <c r="B19" s="576"/>
      <c r="C19" s="576"/>
      <c r="D19" s="576"/>
      <c r="E19" s="576"/>
      <c r="F19" s="576"/>
      <c r="G19" s="576"/>
      <c r="H19" s="576"/>
      <c r="I19" s="576"/>
      <c r="J19" s="576"/>
      <c r="K19" s="576"/>
      <c r="L19" s="576"/>
      <c r="M19" s="576"/>
      <c r="N19" s="576"/>
      <c r="O19" s="576"/>
      <c r="P19" s="576"/>
      <c r="Q19" s="576"/>
      <c r="R19" s="576"/>
      <c r="S19" s="576"/>
      <c r="T19" s="576"/>
      <c r="U19" s="576"/>
      <c r="V19" s="577"/>
      <c r="W19" s="577"/>
      <c r="X19" s="577"/>
      <c r="Y19" s="577"/>
      <c r="Z19" s="577"/>
      <c r="AA19" s="577"/>
      <c r="AB19" s="577"/>
    </row>
    <row r="20" spans="1:28" ht="16.2">
      <c r="A20" s="576"/>
      <c r="B20" s="576"/>
      <c r="C20" s="576"/>
      <c r="D20" s="576"/>
      <c r="E20" s="576"/>
      <c r="F20" s="576"/>
      <c r="G20" s="576"/>
      <c r="H20" s="576"/>
      <c r="I20" s="576"/>
      <c r="J20" s="576"/>
      <c r="K20" s="576"/>
      <c r="L20" s="576"/>
      <c r="M20" s="576"/>
      <c r="N20" s="576"/>
      <c r="O20" s="576"/>
      <c r="P20" s="576"/>
      <c r="Q20" s="576"/>
      <c r="R20" s="576"/>
      <c r="S20" s="576"/>
      <c r="T20" s="576"/>
      <c r="U20" s="576"/>
      <c r="V20" s="577"/>
      <c r="W20" s="577"/>
      <c r="X20" s="577"/>
      <c r="Y20" s="577"/>
      <c r="Z20" s="577"/>
      <c r="AA20" s="577"/>
      <c r="AB20" s="577"/>
    </row>
    <row r="21" spans="1:28" ht="16.2">
      <c r="A21" s="576"/>
      <c r="B21" s="576"/>
      <c r="C21" s="576"/>
      <c r="D21" s="576"/>
      <c r="E21" s="576"/>
      <c r="F21" s="576"/>
      <c r="G21" s="576"/>
      <c r="H21" s="576"/>
      <c r="I21" s="576"/>
      <c r="J21" s="576"/>
      <c r="K21" s="576"/>
      <c r="L21" s="576"/>
      <c r="M21" s="576"/>
      <c r="N21" s="576"/>
      <c r="O21" s="576"/>
      <c r="P21" s="576"/>
      <c r="Q21" s="576"/>
      <c r="R21" s="576"/>
      <c r="S21" s="576"/>
      <c r="T21" s="576"/>
      <c r="U21" s="576"/>
      <c r="V21" s="577"/>
      <c r="W21" s="577"/>
      <c r="X21" s="577"/>
      <c r="Y21" s="577"/>
      <c r="Z21" s="577"/>
      <c r="AA21" s="577"/>
      <c r="AB21" s="577"/>
    </row>
    <row r="22" spans="1:28" ht="48.6" customHeight="1">
      <c r="A22" s="576"/>
      <c r="B22" s="576"/>
      <c r="C22" s="576"/>
      <c r="D22" s="714"/>
      <c r="E22" s="714"/>
      <c r="F22" s="714"/>
      <c r="G22" s="642"/>
      <c r="H22" s="576"/>
      <c r="I22" s="576"/>
      <c r="J22" s="576"/>
      <c r="K22" s="576"/>
      <c r="L22" s="576"/>
      <c r="M22" s="576"/>
      <c r="N22" s="576"/>
      <c r="O22" s="576"/>
      <c r="P22" s="576"/>
      <c r="Q22" s="576"/>
      <c r="R22" s="576"/>
      <c r="S22" s="576"/>
      <c r="T22" s="576"/>
      <c r="U22" s="577"/>
      <c r="V22" s="577"/>
      <c r="W22" s="577"/>
      <c r="X22" s="577"/>
      <c r="Y22" s="577"/>
      <c r="Z22" s="577"/>
      <c r="AA22" s="577"/>
      <c r="AB22" s="577"/>
    </row>
    <row r="23" spans="1:28" ht="48.6" customHeight="1">
      <c r="A23" s="576"/>
      <c r="B23" s="576"/>
      <c r="C23" s="576"/>
      <c r="D23" s="576"/>
      <c r="E23" s="576"/>
      <c r="F23" s="576"/>
      <c r="G23" s="714"/>
      <c r="H23" s="714"/>
      <c r="I23" s="714"/>
      <c r="J23" s="714"/>
      <c r="K23" s="714"/>
      <c r="L23" s="714"/>
      <c r="M23" s="714"/>
      <c r="N23" s="714"/>
      <c r="O23" s="714"/>
      <c r="P23" s="714"/>
      <c r="Q23" s="576"/>
      <c r="R23" s="576"/>
      <c r="S23" s="576"/>
      <c r="T23" s="576"/>
      <c r="U23" s="577"/>
      <c r="V23" s="577"/>
      <c r="W23" s="577"/>
      <c r="X23" s="577"/>
      <c r="Y23" s="577"/>
      <c r="Z23" s="577"/>
      <c r="AA23" s="577"/>
      <c r="AB23" s="577"/>
    </row>
    <row r="24" spans="1:28" ht="16.2" customHeight="1">
      <c r="A24" s="576"/>
      <c r="B24" s="576"/>
      <c r="C24" s="576"/>
      <c r="D24" s="576"/>
      <c r="E24" s="576"/>
      <c r="F24" s="576"/>
      <c r="G24" s="576"/>
      <c r="H24" s="576"/>
      <c r="I24" s="576"/>
      <c r="J24" s="576"/>
      <c r="K24" s="578"/>
      <c r="L24" s="578"/>
      <c r="M24" s="578"/>
      <c r="N24" s="578"/>
      <c r="O24" s="578"/>
      <c r="P24" s="578"/>
      <c r="Q24" s="578"/>
      <c r="R24" s="578"/>
      <c r="S24" s="578"/>
      <c r="T24" s="578"/>
      <c r="U24" s="578"/>
      <c r="V24" s="578"/>
      <c r="W24" s="577"/>
      <c r="X24" s="577"/>
      <c r="Y24" s="577"/>
      <c r="Z24" s="577"/>
      <c r="AA24" s="577"/>
      <c r="AB24" s="577"/>
    </row>
    <row r="25" spans="1:28" ht="16.2" customHeight="1">
      <c r="A25" s="576"/>
      <c r="B25" s="576"/>
      <c r="C25" s="576"/>
      <c r="D25" s="576"/>
      <c r="E25" s="576"/>
      <c r="F25" s="576"/>
      <c r="G25" s="576"/>
      <c r="H25" s="576"/>
      <c r="I25" s="576"/>
      <c r="J25" s="576"/>
      <c r="K25" s="713"/>
      <c r="L25" s="713"/>
      <c r="M25" s="713"/>
      <c r="N25" s="713"/>
      <c r="O25" s="713"/>
      <c r="P25" s="713"/>
      <c r="Q25" s="713"/>
      <c r="R25" s="713"/>
      <c r="S25" s="713"/>
      <c r="T25" s="713"/>
      <c r="U25" s="713"/>
      <c r="V25" s="713"/>
      <c r="W25" s="577"/>
      <c r="X25" s="577"/>
      <c r="Y25" s="577"/>
      <c r="Z25" s="577"/>
      <c r="AA25" s="577"/>
      <c r="AB25" s="577"/>
    </row>
    <row r="26" spans="1:28" ht="13.2" customHeight="1">
      <c r="A26" s="579"/>
      <c r="B26" s="579"/>
      <c r="C26" s="579"/>
      <c r="D26" s="579"/>
      <c r="E26" s="579"/>
      <c r="F26" s="580"/>
      <c r="G26" s="580"/>
      <c r="H26" s="580"/>
      <c r="I26" s="580"/>
      <c r="J26" s="580"/>
      <c r="K26" s="713"/>
      <c r="L26" s="713"/>
      <c r="M26" s="713"/>
      <c r="N26" s="713"/>
      <c r="O26" s="713"/>
      <c r="P26" s="713"/>
      <c r="Q26" s="713"/>
      <c r="R26" s="713"/>
      <c r="S26" s="713"/>
      <c r="T26" s="713"/>
      <c r="U26" s="713"/>
      <c r="V26" s="713"/>
      <c r="W26" s="577"/>
      <c r="X26" s="577"/>
      <c r="Y26" s="577"/>
      <c r="Z26" s="577"/>
      <c r="AA26" s="577"/>
      <c r="AB26" s="577"/>
    </row>
    <row r="27" spans="1:28" ht="13.2" customHeight="1">
      <c r="A27" s="579"/>
      <c r="B27" s="579"/>
      <c r="C27" s="579"/>
      <c r="D27" s="579"/>
      <c r="E27" s="579"/>
      <c r="F27" s="580"/>
      <c r="G27" s="580"/>
      <c r="H27" s="580"/>
      <c r="I27" s="580"/>
      <c r="J27" s="580"/>
      <c r="K27" s="713"/>
      <c r="L27" s="713"/>
      <c r="M27" s="713"/>
      <c r="N27" s="713"/>
      <c r="O27" s="713"/>
      <c r="P27" s="713"/>
      <c r="Q27" s="713"/>
      <c r="R27" s="713"/>
      <c r="S27" s="713"/>
      <c r="T27" s="713"/>
      <c r="U27" s="713"/>
      <c r="V27" s="713"/>
      <c r="W27" s="577"/>
      <c r="X27" s="577"/>
      <c r="Y27" s="577"/>
      <c r="Z27" s="577"/>
      <c r="AA27" s="577"/>
      <c r="AB27" s="577"/>
    </row>
    <row r="28" spans="1:28" ht="13.2" customHeight="1">
      <c r="A28" s="579"/>
      <c r="B28" s="579"/>
      <c r="C28" s="579"/>
      <c r="D28" s="579"/>
      <c r="E28" s="579"/>
      <c r="F28" s="580"/>
      <c r="G28" s="580"/>
      <c r="H28" s="580"/>
      <c r="I28" s="580"/>
      <c r="J28" s="580"/>
      <c r="K28" s="578"/>
      <c r="L28" s="578"/>
      <c r="M28" s="578"/>
      <c r="N28" s="578"/>
      <c r="O28" s="578"/>
      <c r="P28" s="578"/>
      <c r="Q28" s="578"/>
      <c r="R28" s="578"/>
      <c r="S28" s="578"/>
      <c r="T28" s="578"/>
      <c r="U28" s="578"/>
      <c r="V28" s="578"/>
      <c r="W28" s="577"/>
      <c r="X28" s="577"/>
      <c r="Y28" s="577"/>
      <c r="Z28" s="577"/>
      <c r="AA28" s="577"/>
      <c r="AB28" s="577"/>
    </row>
    <row r="29" spans="1:28" ht="13.2" customHeight="1">
      <c r="A29" s="579"/>
      <c r="B29" s="579"/>
      <c r="C29" s="579"/>
      <c r="D29" s="579"/>
      <c r="E29" s="579"/>
      <c r="F29" s="580"/>
      <c r="G29" s="580"/>
      <c r="H29" s="580"/>
      <c r="I29" s="580"/>
      <c r="J29" s="580"/>
      <c r="K29" s="578"/>
      <c r="L29" s="578"/>
      <c r="M29" s="578"/>
      <c r="N29" s="578"/>
      <c r="O29" s="578"/>
      <c r="P29" s="578"/>
      <c r="Q29" s="578"/>
      <c r="R29" s="578"/>
      <c r="S29" s="578"/>
      <c r="T29" s="578"/>
      <c r="U29" s="578"/>
      <c r="V29" s="578"/>
      <c r="W29" s="577"/>
      <c r="X29" s="577"/>
      <c r="Y29" s="577"/>
      <c r="Z29" s="577"/>
      <c r="AA29" s="577"/>
      <c r="AB29" s="577"/>
    </row>
    <row r="30" spans="1:28">
      <c r="A30" s="579"/>
      <c r="B30" s="579"/>
      <c r="C30" s="579"/>
      <c r="D30" s="579"/>
      <c r="E30" s="579"/>
      <c r="F30" s="580"/>
      <c r="G30" s="580"/>
      <c r="H30" s="580"/>
      <c r="I30" s="580"/>
      <c r="J30" s="580"/>
      <c r="K30" s="580"/>
      <c r="L30" s="580"/>
      <c r="M30" s="580"/>
      <c r="N30" s="580"/>
      <c r="O30" s="580"/>
      <c r="P30" s="577"/>
      <c r="Q30" s="577"/>
      <c r="R30" s="577"/>
      <c r="S30" s="577"/>
      <c r="T30" s="577"/>
      <c r="U30" s="577"/>
      <c r="V30" s="577"/>
      <c r="W30" s="577"/>
      <c r="X30" s="577"/>
      <c r="Y30" s="577"/>
      <c r="Z30" s="577"/>
      <c r="AA30" s="577"/>
      <c r="AB30" s="577"/>
    </row>
    <row r="31" spans="1:28">
      <c r="A31" s="579"/>
      <c r="B31" s="579"/>
      <c r="C31" s="579"/>
      <c r="D31" s="579"/>
      <c r="E31" s="579"/>
      <c r="F31" s="580"/>
      <c r="G31" s="580"/>
      <c r="H31" s="580"/>
      <c r="I31" s="577"/>
      <c r="J31" s="577"/>
      <c r="K31" s="577"/>
      <c r="L31" s="577"/>
      <c r="M31" s="577"/>
      <c r="N31" s="577"/>
      <c r="O31" s="577"/>
      <c r="P31" s="577"/>
      <c r="Q31" s="577"/>
      <c r="R31" s="577"/>
      <c r="S31" s="577"/>
      <c r="T31" s="577"/>
      <c r="U31" s="577"/>
      <c r="V31" s="577"/>
      <c r="W31" s="577"/>
      <c r="X31" s="577"/>
      <c r="Y31" s="577"/>
      <c r="Z31" s="577"/>
      <c r="AA31" s="577"/>
      <c r="AB31" s="577"/>
    </row>
    <row r="32" spans="1:28">
      <c r="A32" s="577"/>
      <c r="B32" s="577"/>
      <c r="C32" s="577"/>
      <c r="D32" s="577"/>
      <c r="E32" s="577"/>
      <c r="F32" s="580"/>
      <c r="G32" s="580"/>
      <c r="H32" s="580"/>
      <c r="I32" s="577"/>
      <c r="J32" s="577"/>
      <c r="K32" s="577"/>
      <c r="L32" s="577"/>
      <c r="M32" s="577"/>
      <c r="N32" s="577"/>
      <c r="O32" s="577"/>
      <c r="P32" s="577"/>
      <c r="Q32" s="577"/>
      <c r="R32" s="577"/>
      <c r="S32" s="577"/>
      <c r="T32" s="577"/>
      <c r="U32" s="577"/>
      <c r="V32" s="577"/>
      <c r="W32" s="577"/>
      <c r="X32" s="577"/>
      <c r="Y32" s="577"/>
      <c r="Z32" s="577"/>
      <c r="AA32" s="577"/>
      <c r="AB32" s="577"/>
    </row>
    <row r="33" spans="1:28" ht="156.6" customHeight="1">
      <c r="A33" s="577"/>
      <c r="B33" s="577"/>
      <c r="C33" s="577"/>
      <c r="D33" s="577"/>
      <c r="E33" s="577"/>
      <c r="F33" s="581"/>
      <c r="G33" s="582"/>
      <c r="H33" s="582"/>
      <c r="I33" s="582"/>
      <c r="J33" s="582"/>
      <c r="K33" s="582"/>
      <c r="L33" s="582"/>
      <c r="M33" s="582"/>
      <c r="N33" s="582"/>
      <c r="O33" s="582"/>
      <c r="P33" s="577"/>
      <c r="Q33" s="577"/>
      <c r="R33" s="577"/>
      <c r="S33" s="577"/>
      <c r="T33" s="577"/>
      <c r="U33" s="577"/>
      <c r="V33" s="577"/>
      <c r="W33" s="577"/>
      <c r="X33" s="577"/>
      <c r="Y33" s="577"/>
      <c r="Z33" s="577"/>
      <c r="AA33" s="577"/>
      <c r="AB33" s="577"/>
    </row>
    <row r="34" spans="1:28">
      <c r="A34" s="577"/>
      <c r="B34" s="577"/>
      <c r="C34" s="577"/>
      <c r="D34" s="577"/>
      <c r="E34" s="577"/>
      <c r="F34" s="577"/>
      <c r="G34" s="580"/>
      <c r="H34" s="580"/>
      <c r="I34" s="577"/>
      <c r="J34" s="577"/>
      <c r="K34" s="577"/>
      <c r="L34" s="577"/>
      <c r="M34" s="577"/>
      <c r="N34" s="577"/>
      <c r="O34" s="577"/>
      <c r="P34" s="577"/>
      <c r="Q34" s="577"/>
      <c r="R34" s="577"/>
      <c r="S34" s="577"/>
      <c r="T34" s="577"/>
      <c r="U34" s="577"/>
      <c r="V34" s="577"/>
      <c r="W34" s="577"/>
      <c r="X34" s="577"/>
      <c r="Y34" s="577"/>
      <c r="Z34" s="577"/>
      <c r="AA34" s="577"/>
      <c r="AB34" s="577"/>
    </row>
    <row r="35" spans="1:28">
      <c r="A35" s="577"/>
      <c r="B35" s="577"/>
      <c r="C35" s="577"/>
      <c r="D35" s="577"/>
      <c r="E35" s="577"/>
      <c r="F35" s="577"/>
      <c r="G35" s="580"/>
      <c r="H35" s="580"/>
      <c r="I35" s="577"/>
      <c r="J35" s="577"/>
      <c r="K35" s="577"/>
      <c r="L35" s="577"/>
      <c r="M35" s="577"/>
      <c r="N35" s="577"/>
      <c r="O35" s="577"/>
      <c r="P35" s="577"/>
      <c r="Q35" s="577"/>
      <c r="R35" s="577"/>
      <c r="S35" s="577"/>
      <c r="T35" s="577"/>
      <c r="U35" s="577"/>
      <c r="V35" s="577"/>
      <c r="W35" s="577"/>
      <c r="X35" s="577"/>
      <c r="Y35" s="577"/>
      <c r="Z35" s="577"/>
      <c r="AA35" s="577"/>
      <c r="AB35" s="577"/>
    </row>
    <row r="36" spans="1:28">
      <c r="A36" s="577"/>
      <c r="B36" s="577"/>
      <c r="C36" s="577"/>
      <c r="D36" s="577"/>
      <c r="E36" s="577"/>
      <c r="F36" s="577"/>
      <c r="G36" s="580"/>
      <c r="H36" s="580"/>
      <c r="I36" s="577"/>
      <c r="J36" s="577"/>
      <c r="K36" s="577"/>
      <c r="L36" s="577"/>
      <c r="M36" s="577"/>
      <c r="N36" s="577"/>
      <c r="O36" s="577"/>
      <c r="P36" s="577"/>
      <c r="Q36" s="577"/>
      <c r="R36" s="577"/>
      <c r="S36" s="577"/>
      <c r="T36" s="577"/>
      <c r="U36" s="577"/>
      <c r="V36" s="577"/>
      <c r="W36" s="577"/>
      <c r="X36" s="577"/>
      <c r="Y36" s="577"/>
      <c r="Z36" s="577"/>
      <c r="AA36" s="577"/>
      <c r="AB36" s="577"/>
    </row>
    <row r="37" spans="1:28">
      <c r="A37" s="577"/>
      <c r="B37" s="577"/>
      <c r="C37" s="577"/>
      <c r="D37" s="577"/>
      <c r="E37" s="577"/>
      <c r="F37" s="577"/>
      <c r="G37" s="580"/>
      <c r="H37" s="580"/>
      <c r="I37" s="577"/>
      <c r="J37" s="577"/>
      <c r="K37" s="577"/>
      <c r="L37" s="577"/>
      <c r="M37" s="577"/>
      <c r="N37" s="577"/>
      <c r="O37" s="577"/>
      <c r="P37" s="577"/>
      <c r="Q37" s="577"/>
      <c r="R37" s="577"/>
      <c r="S37" s="577"/>
      <c r="T37" s="577"/>
      <c r="U37" s="577"/>
      <c r="V37" s="577"/>
      <c r="W37" s="577"/>
      <c r="X37" s="577"/>
      <c r="Y37" s="577"/>
      <c r="Z37" s="577"/>
      <c r="AA37" s="577"/>
      <c r="AB37" s="577"/>
    </row>
    <row r="38" spans="1:28">
      <c r="A38" s="577"/>
      <c r="B38" s="577"/>
      <c r="C38" s="577"/>
      <c r="D38" s="577"/>
      <c r="E38" s="577"/>
      <c r="F38" s="577"/>
      <c r="G38" s="580"/>
      <c r="H38" s="580"/>
      <c r="I38" s="577"/>
      <c r="J38" s="577"/>
      <c r="K38" s="577"/>
      <c r="L38" s="577"/>
      <c r="M38" s="577"/>
      <c r="N38" s="577"/>
      <c r="O38" s="577"/>
      <c r="P38" s="577"/>
      <c r="Q38" s="577"/>
      <c r="R38" s="577"/>
      <c r="S38" s="577"/>
      <c r="T38" s="577"/>
      <c r="U38" s="577"/>
      <c r="V38" s="577"/>
      <c r="W38" s="577"/>
      <c r="X38" s="577"/>
      <c r="Y38" s="577"/>
      <c r="Z38" s="577"/>
      <c r="AA38" s="577"/>
      <c r="AB38" s="577"/>
    </row>
    <row r="39" spans="1:28">
      <c r="A39" s="577"/>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row>
    <row r="40" spans="1:28">
      <c r="A40" s="577"/>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row>
    <row r="41" spans="1:28">
      <c r="A41" s="577"/>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77"/>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77"/>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row>
    <row r="44" spans="1:28">
      <c r="A44" s="577"/>
      <c r="B44" s="577"/>
      <c r="C44" s="577"/>
      <c r="D44" s="577"/>
      <c r="E44" s="577"/>
      <c r="F44" s="583"/>
      <c r="G44" s="580"/>
      <c r="H44" s="580"/>
      <c r="I44" s="577"/>
      <c r="J44" s="577"/>
      <c r="K44" s="577"/>
      <c r="L44" s="577"/>
      <c r="M44" s="577"/>
      <c r="N44" s="577"/>
      <c r="O44" s="577"/>
      <c r="P44" s="577"/>
      <c r="Q44" s="577"/>
      <c r="R44" s="577"/>
      <c r="S44" s="577"/>
      <c r="T44" s="577"/>
      <c r="U44" s="577"/>
      <c r="V44" s="577"/>
      <c r="W44" s="577"/>
      <c r="X44" s="577"/>
      <c r="Y44" s="577"/>
      <c r="Z44" s="577"/>
      <c r="AA44" s="577"/>
      <c r="AB44" s="577"/>
    </row>
    <row r="45" spans="1:28">
      <c r="A45" s="577"/>
      <c r="B45" s="577"/>
      <c r="C45" s="577"/>
      <c r="D45" s="577"/>
      <c r="E45" s="577"/>
      <c r="F45" s="580"/>
      <c r="G45" s="580"/>
      <c r="H45" s="580"/>
      <c r="I45" s="577"/>
      <c r="J45" s="577"/>
      <c r="K45" s="577"/>
      <c r="L45" s="577"/>
      <c r="M45" s="577"/>
      <c r="N45" s="577"/>
      <c r="O45" s="577"/>
      <c r="P45" s="577"/>
      <c r="Q45" s="577"/>
      <c r="R45" s="577"/>
      <c r="S45" s="577"/>
      <c r="T45" s="577"/>
      <c r="U45" s="577"/>
      <c r="V45" s="577"/>
      <c r="W45" s="577"/>
      <c r="X45" s="577"/>
      <c r="Y45" s="577"/>
      <c r="Z45" s="577"/>
      <c r="AA45" s="577"/>
      <c r="AB45" s="577"/>
    </row>
    <row r="46" spans="1:28">
      <c r="A46" s="577"/>
      <c r="B46" s="577"/>
      <c r="C46" s="577"/>
      <c r="D46" s="577"/>
      <c r="E46" s="577"/>
      <c r="F46" s="580"/>
      <c r="G46" s="580"/>
      <c r="H46" s="580"/>
      <c r="I46" s="577"/>
      <c r="J46" s="577"/>
      <c r="K46" s="577"/>
      <c r="L46" s="577"/>
      <c r="M46" s="577"/>
      <c r="N46" s="577"/>
      <c r="O46" s="577"/>
      <c r="P46" s="577"/>
      <c r="Q46" s="577"/>
      <c r="R46" s="577"/>
      <c r="S46" s="577"/>
      <c r="T46" s="577"/>
      <c r="U46" s="577"/>
      <c r="V46" s="577"/>
      <c r="W46" s="577"/>
      <c r="X46" s="577"/>
      <c r="Y46" s="577"/>
      <c r="Z46" s="577"/>
      <c r="AA46" s="577"/>
      <c r="AB46" s="577"/>
    </row>
    <row r="47" spans="1:28">
      <c r="A47" s="577"/>
      <c r="B47" s="577"/>
      <c r="C47" s="577"/>
      <c r="D47" s="577"/>
      <c r="E47" s="577"/>
      <c r="F47" s="580"/>
      <c r="G47" s="580"/>
      <c r="H47" s="580"/>
      <c r="I47" s="577"/>
      <c r="J47" s="577"/>
      <c r="K47" s="577"/>
      <c r="L47" s="577"/>
      <c r="M47" s="577"/>
      <c r="N47" s="577"/>
      <c r="O47" s="577"/>
      <c r="P47" s="577"/>
      <c r="Q47" s="577"/>
      <c r="R47" s="577"/>
      <c r="S47" s="577"/>
      <c r="T47" s="577"/>
      <c r="U47" s="577"/>
      <c r="V47" s="577"/>
      <c r="W47" s="577"/>
      <c r="X47" s="577"/>
      <c r="Y47" s="577"/>
      <c r="Z47" s="577"/>
      <c r="AA47" s="577"/>
      <c r="AB47" s="577"/>
    </row>
    <row r="48" spans="1:28">
      <c r="A48" s="577"/>
      <c r="B48" s="577"/>
      <c r="C48" s="577"/>
      <c r="D48" s="577"/>
      <c r="E48" s="577"/>
      <c r="F48" s="580"/>
      <c r="G48" s="580"/>
      <c r="H48" s="580"/>
      <c r="I48" s="577"/>
      <c r="J48" s="577"/>
      <c r="K48" s="577"/>
      <c r="L48" s="577"/>
      <c r="M48" s="577"/>
      <c r="N48" s="577"/>
      <c r="O48" s="577"/>
      <c r="P48" s="577"/>
      <c r="Q48" s="577"/>
      <c r="R48" s="577"/>
      <c r="S48" s="577"/>
      <c r="T48" s="577"/>
      <c r="U48" s="577"/>
      <c r="V48" s="577"/>
      <c r="W48" s="577"/>
      <c r="X48" s="577"/>
      <c r="Y48" s="577"/>
      <c r="Z48" s="577"/>
      <c r="AA48" s="577"/>
      <c r="AB48" s="577"/>
    </row>
    <row r="49" spans="1:28">
      <c r="A49" s="577"/>
      <c r="B49" s="577"/>
      <c r="C49" s="577"/>
      <c r="D49" s="577"/>
      <c r="E49" s="577"/>
      <c r="F49" s="580"/>
      <c r="G49" s="580"/>
      <c r="H49" s="580"/>
      <c r="I49" s="577"/>
      <c r="J49" s="577"/>
      <c r="K49" s="577"/>
      <c r="L49" s="577"/>
      <c r="M49" s="577"/>
      <c r="N49" s="577"/>
      <c r="O49" s="577"/>
      <c r="P49" s="577"/>
      <c r="Q49" s="577"/>
      <c r="R49" s="577"/>
      <c r="S49" s="577"/>
      <c r="T49" s="577"/>
      <c r="U49" s="577"/>
      <c r="V49" s="577"/>
      <c r="W49" s="577"/>
      <c r="X49" s="577"/>
      <c r="Y49" s="577"/>
      <c r="Z49" s="577"/>
      <c r="AA49" s="577"/>
      <c r="AB49" s="577"/>
    </row>
    <row r="50" spans="1:28">
      <c r="A50" s="577"/>
      <c r="B50" s="577"/>
      <c r="C50" s="577"/>
      <c r="D50" s="577"/>
      <c r="E50" s="577"/>
      <c r="F50" s="580"/>
      <c r="G50" s="580"/>
      <c r="H50" s="580"/>
      <c r="I50" s="577"/>
      <c r="J50" s="577"/>
      <c r="K50" s="577"/>
      <c r="L50" s="577"/>
      <c r="M50" s="577"/>
      <c r="N50" s="577"/>
      <c r="O50" s="577"/>
      <c r="P50" s="577"/>
      <c r="Q50" s="577"/>
      <c r="R50" s="577"/>
      <c r="S50" s="577"/>
      <c r="T50" s="577"/>
      <c r="U50" s="577"/>
      <c r="V50" s="577"/>
      <c r="W50" s="577"/>
      <c r="X50" s="577"/>
      <c r="Y50" s="577"/>
      <c r="Z50" s="577"/>
      <c r="AA50" s="577"/>
      <c r="AB50" s="577"/>
    </row>
    <row r="51" spans="1:28">
      <c r="A51" s="577"/>
      <c r="B51" s="577"/>
      <c r="C51" s="577"/>
      <c r="D51" s="577"/>
      <c r="E51" s="577"/>
      <c r="F51" s="580"/>
      <c r="G51" s="580"/>
      <c r="H51" s="580"/>
      <c r="I51" s="577"/>
      <c r="J51" s="577"/>
      <c r="K51" s="577"/>
      <c r="L51" s="577"/>
      <c r="M51" s="577"/>
      <c r="N51" s="577"/>
      <c r="O51" s="577"/>
      <c r="P51" s="577"/>
      <c r="Q51" s="577"/>
      <c r="R51" s="577"/>
      <c r="S51" s="577"/>
      <c r="T51" s="577"/>
      <c r="U51" s="577"/>
      <c r="V51" s="577"/>
      <c r="W51" s="577"/>
      <c r="X51" s="577"/>
      <c r="Y51" s="577"/>
      <c r="Z51" s="577"/>
      <c r="AA51" s="577"/>
      <c r="AB51" s="577"/>
    </row>
    <row r="52" spans="1:28">
      <c r="A52" s="577"/>
      <c r="B52" s="577"/>
      <c r="C52" s="577"/>
      <c r="D52" s="577"/>
      <c r="E52" s="577"/>
      <c r="F52" s="580"/>
      <c r="G52" s="580"/>
      <c r="H52" s="580"/>
      <c r="I52" s="577"/>
      <c r="J52" s="577"/>
      <c r="K52" s="577"/>
      <c r="L52" s="577"/>
      <c r="M52" s="577"/>
      <c r="N52" s="577"/>
      <c r="O52" s="577"/>
      <c r="P52" s="577"/>
      <c r="Q52" s="577"/>
      <c r="R52" s="577"/>
      <c r="S52" s="577"/>
      <c r="T52" s="577"/>
      <c r="U52" s="577"/>
      <c r="V52" s="577"/>
      <c r="W52" s="577"/>
      <c r="X52" s="577"/>
      <c r="Y52" s="577"/>
      <c r="Z52" s="577"/>
      <c r="AA52" s="577"/>
      <c r="AB52" s="577"/>
    </row>
    <row r="53" spans="1:28">
      <c r="A53" s="577"/>
      <c r="B53" s="577"/>
      <c r="C53" s="577"/>
      <c r="D53" s="577"/>
      <c r="E53" s="577"/>
      <c r="F53" s="580"/>
      <c r="G53" s="580"/>
      <c r="H53" s="580"/>
      <c r="I53" s="577"/>
      <c r="J53" s="577"/>
      <c r="K53" s="577"/>
      <c r="L53" s="577"/>
      <c r="M53" s="577"/>
      <c r="N53" s="577"/>
      <c r="O53" s="577"/>
      <c r="P53" s="577"/>
      <c r="Q53" s="577"/>
      <c r="R53" s="577"/>
      <c r="S53" s="577"/>
      <c r="T53" s="577"/>
      <c r="U53" s="577"/>
      <c r="V53" s="577"/>
      <c r="W53" s="577"/>
      <c r="X53" s="577"/>
      <c r="Y53" s="577"/>
      <c r="Z53" s="577"/>
      <c r="AA53" s="577"/>
      <c r="AB53" s="577"/>
    </row>
    <row r="54" spans="1:28">
      <c r="A54" s="577"/>
      <c r="B54" s="577"/>
      <c r="C54" s="577"/>
      <c r="D54" s="577"/>
      <c r="E54" s="577"/>
      <c r="F54" s="580"/>
      <c r="G54" s="580"/>
      <c r="H54" s="580"/>
      <c r="I54" s="577"/>
      <c r="J54" s="577"/>
      <c r="K54" s="577"/>
      <c r="L54" s="577"/>
      <c r="M54" s="577"/>
      <c r="N54" s="577"/>
      <c r="O54" s="577"/>
      <c r="P54" s="577"/>
      <c r="Q54" s="577"/>
      <c r="R54" s="577"/>
      <c r="S54" s="577"/>
      <c r="T54" s="577"/>
      <c r="U54" s="577"/>
      <c r="V54" s="577"/>
      <c r="W54" s="577"/>
      <c r="X54" s="577"/>
      <c r="Y54" s="577"/>
      <c r="Z54" s="577"/>
      <c r="AA54" s="577"/>
      <c r="AB54" s="577"/>
    </row>
    <row r="55" spans="1:28">
      <c r="A55" s="577"/>
      <c r="B55" s="577"/>
      <c r="C55" s="577"/>
      <c r="D55" s="577"/>
      <c r="E55" s="577"/>
      <c r="F55" s="580"/>
      <c r="G55" s="580"/>
      <c r="H55" s="580"/>
      <c r="I55" s="577"/>
      <c r="J55" s="577"/>
      <c r="K55" s="577"/>
      <c r="L55" s="577"/>
      <c r="M55" s="577"/>
      <c r="N55" s="577"/>
      <c r="O55" s="577"/>
      <c r="P55" s="577"/>
      <c r="Q55" s="577"/>
      <c r="R55" s="577"/>
      <c r="S55" s="577"/>
      <c r="T55" s="577"/>
      <c r="U55" s="577"/>
      <c r="V55" s="577"/>
      <c r="W55" s="577"/>
      <c r="X55" s="577"/>
      <c r="Y55" s="577"/>
      <c r="Z55" s="577"/>
      <c r="AA55" s="577"/>
      <c r="AB55" s="577"/>
    </row>
    <row r="56" spans="1:28">
      <c r="A56" s="577"/>
      <c r="B56" s="577"/>
      <c r="C56" s="577"/>
      <c r="D56" s="577"/>
      <c r="E56" s="577"/>
      <c r="F56" s="580"/>
      <c r="G56" s="580"/>
      <c r="H56" s="580"/>
      <c r="I56" s="577"/>
      <c r="J56" s="577"/>
      <c r="K56" s="577"/>
      <c r="L56" s="577"/>
      <c r="M56" s="577"/>
      <c r="N56" s="577"/>
      <c r="O56" s="577"/>
      <c r="P56" s="577"/>
      <c r="Q56" s="577"/>
      <c r="R56" s="577"/>
      <c r="S56" s="577"/>
      <c r="T56" s="577"/>
      <c r="U56" s="577"/>
      <c r="V56" s="577"/>
      <c r="W56" s="577"/>
      <c r="X56" s="577"/>
      <c r="Y56" s="577"/>
      <c r="Z56" s="577"/>
      <c r="AA56" s="577"/>
      <c r="AB56" s="577"/>
    </row>
    <row r="57" spans="1:28">
      <c r="A57" s="577"/>
      <c r="B57" s="577"/>
      <c r="C57" s="577"/>
      <c r="D57" s="577"/>
      <c r="E57" s="577"/>
      <c r="F57" s="580"/>
      <c r="G57" s="580"/>
      <c r="H57" s="580"/>
      <c r="I57" s="577"/>
      <c r="J57" s="577"/>
      <c r="K57" s="577"/>
      <c r="L57" s="577"/>
      <c r="M57" s="577"/>
      <c r="N57" s="577"/>
      <c r="O57" s="577"/>
      <c r="P57" s="577"/>
      <c r="Q57" s="577"/>
      <c r="R57" s="577"/>
      <c r="S57" s="577"/>
      <c r="T57" s="577"/>
      <c r="U57" s="577"/>
      <c r="V57" s="577"/>
      <c r="W57" s="577"/>
      <c r="X57" s="577"/>
      <c r="Y57" s="577"/>
      <c r="Z57" s="577"/>
      <c r="AA57" s="577"/>
      <c r="AB57" s="577"/>
    </row>
    <row r="58" spans="1:28">
      <c r="A58" s="577"/>
      <c r="B58" s="577"/>
      <c r="C58" s="577"/>
      <c r="D58" s="577"/>
      <c r="E58" s="577"/>
      <c r="F58" s="580"/>
      <c r="G58" s="580"/>
      <c r="H58" s="580"/>
      <c r="I58" s="577"/>
      <c r="J58" s="577"/>
      <c r="K58" s="577"/>
      <c r="L58" s="577"/>
      <c r="M58" s="577"/>
      <c r="N58" s="577"/>
      <c r="O58" s="577"/>
      <c r="P58" s="577"/>
      <c r="Q58" s="577"/>
      <c r="R58" s="577"/>
      <c r="S58" s="577"/>
      <c r="T58" s="577"/>
      <c r="U58" s="577"/>
      <c r="V58" s="577"/>
      <c r="W58" s="577"/>
      <c r="X58" s="577"/>
      <c r="Y58" s="577"/>
      <c r="Z58" s="577"/>
      <c r="AA58" s="577"/>
      <c r="AB58" s="577"/>
    </row>
    <row r="59" spans="1:28">
      <c r="A59" s="577"/>
      <c r="B59" s="577"/>
      <c r="C59" s="577"/>
      <c r="D59" s="577"/>
      <c r="E59" s="577"/>
      <c r="F59" s="580"/>
      <c r="G59" s="580"/>
      <c r="H59" s="580"/>
      <c r="I59" s="577"/>
      <c r="J59" s="577"/>
      <c r="K59" s="577"/>
      <c r="L59" s="577"/>
      <c r="M59" s="577"/>
      <c r="N59" s="577"/>
      <c r="O59" s="577"/>
      <c r="P59" s="577"/>
      <c r="Q59" s="577"/>
      <c r="R59" s="577"/>
      <c r="S59" s="577"/>
      <c r="T59" s="577"/>
      <c r="U59" s="577"/>
      <c r="V59" s="577"/>
      <c r="W59" s="577"/>
      <c r="X59" s="577"/>
      <c r="Y59" s="577"/>
      <c r="Z59" s="577"/>
      <c r="AA59" s="577"/>
      <c r="AB59" s="577"/>
    </row>
    <row r="60" spans="1:28">
      <c r="A60" s="577"/>
      <c r="B60" s="577"/>
      <c r="C60" s="577"/>
      <c r="D60" s="577"/>
      <c r="E60" s="577"/>
      <c r="F60" s="580"/>
      <c r="G60" s="580"/>
      <c r="H60" s="580"/>
      <c r="I60" s="577"/>
      <c r="J60" s="577"/>
      <c r="K60" s="577"/>
      <c r="L60" s="577"/>
      <c r="M60" s="577"/>
      <c r="N60" s="577"/>
      <c r="O60" s="577"/>
      <c r="P60" s="577"/>
      <c r="Q60" s="577"/>
      <c r="R60" s="577"/>
      <c r="S60" s="577"/>
      <c r="T60" s="577"/>
      <c r="U60" s="577"/>
      <c r="V60" s="577"/>
      <c r="W60" s="577"/>
      <c r="X60" s="577"/>
      <c r="Y60" s="577"/>
      <c r="Z60" s="577"/>
      <c r="AA60" s="577"/>
      <c r="AB60" s="577"/>
    </row>
    <row r="61" spans="1:28">
      <c r="A61" s="577"/>
      <c r="B61" s="577"/>
      <c r="C61" s="577"/>
      <c r="D61" s="577"/>
      <c r="E61" s="577"/>
      <c r="F61" s="580"/>
      <c r="G61" s="580"/>
      <c r="H61" s="580"/>
      <c r="I61" s="577"/>
      <c r="J61" s="577"/>
      <c r="K61" s="577"/>
      <c r="L61" s="577"/>
      <c r="M61" s="577"/>
      <c r="N61" s="577"/>
      <c r="O61" s="577"/>
      <c r="P61" s="577"/>
      <c r="Q61" s="577"/>
      <c r="R61" s="577"/>
      <c r="S61" s="577"/>
      <c r="T61" s="577"/>
      <c r="U61" s="577"/>
      <c r="V61" s="577"/>
      <c r="W61" s="577"/>
      <c r="X61" s="577"/>
      <c r="Y61" s="577"/>
      <c r="Z61" s="577"/>
      <c r="AA61" s="577"/>
      <c r="AB61" s="577"/>
    </row>
    <row r="62" spans="1:28">
      <c r="A62" s="577"/>
      <c r="B62" s="577"/>
      <c r="C62" s="577"/>
      <c r="D62" s="577"/>
      <c r="E62" s="577"/>
      <c r="F62" s="580"/>
      <c r="G62" s="580"/>
      <c r="H62" s="580"/>
      <c r="I62" s="577"/>
      <c r="J62" s="577"/>
      <c r="K62" s="577"/>
      <c r="L62" s="577"/>
      <c r="M62" s="577"/>
      <c r="N62" s="577"/>
      <c r="O62" s="577"/>
      <c r="P62" s="577"/>
      <c r="Q62" s="577"/>
      <c r="R62" s="577"/>
      <c r="S62" s="577"/>
      <c r="T62" s="577"/>
      <c r="U62" s="577"/>
      <c r="V62" s="577"/>
      <c r="W62" s="577"/>
      <c r="X62" s="577"/>
      <c r="Y62" s="577"/>
      <c r="Z62" s="577"/>
      <c r="AA62" s="577"/>
      <c r="AB62" s="577"/>
    </row>
    <row r="63" spans="1:28">
      <c r="A63" s="577"/>
      <c r="B63" s="577"/>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row>
    <row r="64" spans="1:28">
      <c r="A64" s="577"/>
      <c r="B64" s="577"/>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row>
    <row r="65" spans="1:28">
      <c r="A65" s="577"/>
      <c r="B65" s="577"/>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row>
    <row r="66" spans="1:28">
      <c r="A66" s="577"/>
      <c r="B66" s="577"/>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row>
    <row r="67" spans="1:28">
      <c r="A67" s="577"/>
      <c r="B67" s="577"/>
      <c r="C67" s="577"/>
      <c r="D67" s="577"/>
      <c r="E67" s="577"/>
      <c r="F67" s="577"/>
      <c r="G67" s="577"/>
      <c r="H67" s="577"/>
      <c r="I67" s="577"/>
      <c r="J67" s="577"/>
      <c r="K67" s="577"/>
      <c r="L67" s="577"/>
      <c r="M67" s="577"/>
      <c r="N67" s="577"/>
      <c r="O67" s="577"/>
      <c r="P67" s="577"/>
      <c r="Q67" s="577"/>
      <c r="R67" s="577"/>
      <c r="S67" s="577"/>
      <c r="T67" s="577"/>
      <c r="U67" s="577"/>
      <c r="V67" s="577"/>
      <c r="W67" s="577"/>
      <c r="X67" s="577"/>
      <c r="Y67" s="577"/>
      <c r="Z67" s="577"/>
      <c r="AA67" s="577"/>
      <c r="AB67" s="577"/>
    </row>
    <row r="68" spans="1:28">
      <c r="A68" s="577"/>
      <c r="B68" s="577"/>
      <c r="C68" s="577"/>
      <c r="D68" s="577"/>
      <c r="E68" s="577"/>
      <c r="F68" s="577"/>
      <c r="G68" s="577"/>
      <c r="H68" s="577"/>
      <c r="I68" s="577"/>
      <c r="J68" s="577"/>
      <c r="K68" s="577"/>
      <c r="L68" s="577"/>
      <c r="M68" s="577"/>
      <c r="N68" s="577"/>
      <c r="O68" s="577"/>
      <c r="P68" s="577"/>
      <c r="Q68" s="577"/>
      <c r="R68" s="577"/>
      <c r="S68" s="577"/>
      <c r="T68" s="577"/>
      <c r="U68" s="577"/>
      <c r="V68" s="577"/>
      <c r="W68" s="577"/>
      <c r="X68" s="577"/>
      <c r="Y68" s="577"/>
      <c r="Z68" s="577"/>
      <c r="AA68" s="577"/>
      <c r="AB68" s="577"/>
    </row>
    <row r="69" spans="1:28">
      <c r="A69" s="577"/>
      <c r="B69" s="577"/>
      <c r="C69" s="577"/>
      <c r="D69" s="577"/>
      <c r="E69" s="577"/>
      <c r="F69" s="577"/>
      <c r="G69" s="577"/>
      <c r="H69" s="577"/>
      <c r="I69" s="577"/>
      <c r="J69" s="577"/>
      <c r="K69" s="577"/>
      <c r="L69" s="577"/>
      <c r="M69" s="577"/>
      <c r="N69" s="577"/>
      <c r="O69" s="577"/>
      <c r="P69" s="577"/>
      <c r="Q69" s="577"/>
      <c r="R69" s="577"/>
      <c r="S69" s="577"/>
      <c r="T69" s="577"/>
      <c r="U69" s="577"/>
      <c r="V69" s="577"/>
      <c r="W69" s="577"/>
      <c r="X69" s="577"/>
      <c r="Y69" s="577"/>
      <c r="Z69" s="577"/>
      <c r="AA69" s="577"/>
      <c r="AB69" s="577"/>
    </row>
    <row r="70" spans="1:28">
      <c r="A70" s="577"/>
      <c r="B70" s="577"/>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row>
    <row r="71" spans="1:28">
      <c r="A71" s="577"/>
      <c r="B71" s="577"/>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row>
    <row r="72" spans="1:28">
      <c r="A72" s="577"/>
      <c r="B72" s="577"/>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row>
    <row r="73" spans="1:28">
      <c r="A73" s="577"/>
      <c r="B73" s="577"/>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row>
    <row r="74" spans="1:28">
      <c r="A74" s="577"/>
      <c r="B74" s="577"/>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row>
    <row r="75" spans="1:28">
      <c r="A75" s="577"/>
      <c r="B75" s="577"/>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row>
    <row r="76" spans="1:28">
      <c r="A76" s="577"/>
      <c r="B76" s="577"/>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row>
    <row r="77" spans="1:28">
      <c r="A77" s="577"/>
      <c r="B77" s="577"/>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row>
    <row r="78" spans="1:28">
      <c r="A78" s="577"/>
      <c r="B78" s="577"/>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row>
    <row r="79" spans="1:28">
      <c r="A79" s="577"/>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row>
    <row r="80" spans="1:28">
      <c r="A80" s="577"/>
      <c r="B80" s="577"/>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row>
    <row r="81" spans="1:28">
      <c r="A81" s="577"/>
      <c r="B81" s="577"/>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row>
    <row r="82" spans="1:28">
      <c r="A82" s="577"/>
      <c r="B82" s="577"/>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row>
    <row r="83" spans="1:28">
      <c r="A83" s="577"/>
      <c r="B83" s="577"/>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row>
    <row r="84" spans="1:28">
      <c r="A84" s="577"/>
      <c r="B84" s="577"/>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row>
    <row r="85" spans="1:28">
      <c r="A85" s="577"/>
      <c r="B85" s="577"/>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row>
    <row r="86" spans="1:28">
      <c r="A86" s="577"/>
      <c r="B86" s="577"/>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row>
    <row r="87" spans="1:28">
      <c r="A87" s="577"/>
      <c r="B87" s="577"/>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row>
    <row r="88" spans="1:28">
      <c r="A88" s="577"/>
      <c r="B88" s="577"/>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row>
    <row r="89" spans="1:28">
      <c r="A89" s="577"/>
      <c r="B89" s="577"/>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row>
    <row r="90" spans="1:28">
      <c r="A90" s="577"/>
      <c r="B90" s="577"/>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row>
    <row r="91" spans="1:28">
      <c r="A91" s="577"/>
      <c r="B91" s="577"/>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row>
    <row r="92" spans="1:28">
      <c r="A92" s="577"/>
      <c r="B92" s="577"/>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row>
    <row r="93" spans="1:28">
      <c r="A93" s="577"/>
      <c r="B93" s="577"/>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row>
    <row r="94" spans="1:28">
      <c r="A94" s="577"/>
      <c r="B94" s="577"/>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row>
    <row r="95" spans="1:28">
      <c r="A95" s="577"/>
      <c r="B95" s="577"/>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row>
    <row r="96" spans="1:28">
      <c r="A96" s="577"/>
      <c r="B96" s="577"/>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row>
    <row r="97" spans="1:28">
      <c r="A97" s="577"/>
      <c r="B97" s="577"/>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row>
    <row r="98" spans="1:28">
      <c r="A98" s="577"/>
      <c r="B98" s="577"/>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row>
    <row r="99" spans="1:28">
      <c r="A99" s="577"/>
      <c r="B99" s="577"/>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row>
    <row r="100" spans="1:28">
      <c r="A100" s="577"/>
      <c r="B100" s="577"/>
      <c r="C100" s="577"/>
      <c r="D100" s="577"/>
      <c r="E100" s="577"/>
      <c r="F100" s="577"/>
      <c r="G100" s="577"/>
      <c r="H100" s="577"/>
      <c r="I100" s="577"/>
      <c r="J100" s="577"/>
      <c r="K100" s="577"/>
      <c r="L100" s="577"/>
      <c r="M100" s="577"/>
      <c r="N100" s="577"/>
      <c r="O100" s="577"/>
      <c r="P100" s="577"/>
      <c r="Q100" s="577"/>
      <c r="R100" s="577"/>
      <c r="S100" s="577"/>
      <c r="T100" s="577"/>
      <c r="U100" s="577"/>
      <c r="V100" s="577"/>
      <c r="W100" s="577"/>
      <c r="X100" s="577"/>
      <c r="Y100" s="577"/>
      <c r="Z100" s="577"/>
      <c r="AA100" s="577"/>
      <c r="AB100" s="577"/>
    </row>
    <row r="101" spans="1:28">
      <c r="A101" s="577"/>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row>
    <row r="102" spans="1:28">
      <c r="A102" s="577"/>
      <c r="B102" s="577"/>
      <c r="C102" s="577"/>
      <c r="D102" s="577"/>
      <c r="E102" s="577"/>
      <c r="F102" s="577"/>
      <c r="G102" s="577"/>
      <c r="H102" s="577"/>
      <c r="I102" s="577"/>
      <c r="J102" s="577"/>
      <c r="K102" s="577"/>
      <c r="L102" s="577"/>
      <c r="M102" s="577"/>
      <c r="N102" s="577"/>
      <c r="O102" s="577"/>
      <c r="P102" s="577"/>
      <c r="Q102" s="577"/>
      <c r="R102" s="577"/>
      <c r="S102" s="577"/>
      <c r="T102" s="577"/>
      <c r="U102" s="577"/>
      <c r="V102" s="577"/>
      <c r="W102" s="577"/>
      <c r="X102" s="577"/>
      <c r="Y102" s="577"/>
      <c r="Z102" s="577"/>
      <c r="AA102" s="577"/>
      <c r="AB102" s="577"/>
    </row>
    <row r="103" spans="1:28">
      <c r="A103" s="577"/>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row>
    <row r="104" spans="1:28">
      <c r="A104" s="577"/>
      <c r="B104" s="577"/>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row>
  </sheetData>
  <sheetProtection formatCells="0" formatColumns="0" formatRows="0" insertColumns="0" insertRows="0" insertHyperlinks="0" deleteColumns="0" deleteRows="0"/>
  <mergeCells count="5">
    <mergeCell ref="K2:T2"/>
    <mergeCell ref="K3:O3"/>
    <mergeCell ref="K25:V27"/>
    <mergeCell ref="D22:F22"/>
    <mergeCell ref="G23:P23"/>
  </mergeCells>
  <phoneticPr fontId="11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S84"/>
  <sheetViews>
    <sheetView zoomScale="80" zoomScaleNormal="80" zoomScaleSheetLayoutView="100" workbookViewId="0">
      <selection activeCell="R17" sqref="R17"/>
    </sheetView>
  </sheetViews>
  <sheetFormatPr defaultColWidth="9" defaultRowHeight="13.2"/>
  <cols>
    <col min="1" max="1" width="12.77734375" style="107" customWidth="1"/>
    <col min="2" max="2" width="5.109375" style="107" customWidth="1"/>
    <col min="3" max="3" width="3.77734375" style="107" customWidth="1"/>
    <col min="4" max="4" width="6.88671875" style="107" customWidth="1"/>
    <col min="5" max="5" width="13.109375" style="107" customWidth="1"/>
    <col min="6" max="6" width="13.109375" style="204" customWidth="1"/>
    <col min="7" max="7" width="11.33203125" style="107" customWidth="1"/>
    <col min="8" max="8" width="26.6640625" style="148" customWidth="1"/>
    <col min="9" max="9" width="13" style="122" customWidth="1"/>
    <col min="10" max="10" width="16.109375" style="122" customWidth="1"/>
    <col min="11" max="11" width="13.44140625" style="143" customWidth="1"/>
    <col min="12" max="12" width="20.44140625" style="143" customWidth="1"/>
    <col min="13" max="13" width="13.44140625" style="144" customWidth="1"/>
    <col min="14" max="14" width="15" style="107" customWidth="1"/>
    <col min="15" max="15" width="9" style="108"/>
    <col min="16" max="16384" width="9" style="107"/>
  </cols>
  <sheetData>
    <row r="1" spans="1:17" ht="26.25" customHeight="1" thickTop="1">
      <c r="A1" s="96" t="s">
        <v>39</v>
      </c>
      <c r="B1" s="97"/>
      <c r="C1" s="97"/>
      <c r="D1" s="98"/>
      <c r="E1" s="98"/>
      <c r="F1" s="99"/>
      <c r="G1" s="100"/>
      <c r="H1" s="101"/>
      <c r="I1" s="102" t="s">
        <v>40</v>
      </c>
      <c r="J1" s="103"/>
      <c r="K1" s="104"/>
      <c r="L1" s="287" t="s">
        <v>193</v>
      </c>
      <c r="M1" s="106"/>
    </row>
    <row r="2" spans="1:17" ht="17.399999999999999">
      <c r="A2" s="109"/>
      <c r="B2" s="110"/>
      <c r="C2" s="110"/>
      <c r="D2" s="110"/>
      <c r="E2" s="110"/>
      <c r="F2" s="110"/>
      <c r="G2" s="111"/>
      <c r="H2" s="112"/>
      <c r="I2" s="113" t="s">
        <v>41</v>
      </c>
      <c r="J2" s="114"/>
      <c r="K2" s="115" t="s">
        <v>42</v>
      </c>
      <c r="L2" s="116"/>
      <c r="M2" s="106"/>
      <c r="N2" s="293" t="s">
        <v>194</v>
      </c>
      <c r="O2" s="293"/>
      <c r="P2" s="293"/>
      <c r="Q2" s="293"/>
    </row>
    <row r="3" spans="1:17" ht="17.399999999999999">
      <c r="A3" s="117" t="s">
        <v>43</v>
      </c>
      <c r="B3" s="118"/>
      <c r="C3" s="119"/>
      <c r="D3" s="120"/>
      <c r="E3" s="120"/>
      <c r="F3" s="120"/>
      <c r="G3" s="121"/>
      <c r="H3"/>
      <c r="J3" s="123"/>
      <c r="K3" s="105"/>
      <c r="L3" s="104"/>
      <c r="M3" s="124"/>
      <c r="N3" s="436" t="s">
        <v>252</v>
      </c>
      <c r="P3" s="294"/>
    </row>
    <row r="4" spans="1:17" ht="17.399999999999999">
      <c r="A4" s="125"/>
      <c r="B4" s="118"/>
      <c r="C4" s="126"/>
      <c r="D4" s="127"/>
      <c r="E4" s="127"/>
      <c r="F4" s="128"/>
      <c r="G4" s="129"/>
      <c r="H4" s="130"/>
      <c r="I4" s="130"/>
      <c r="J4" s="103"/>
      <c r="K4" s="105"/>
      <c r="L4" s="131"/>
      <c r="M4" s="124"/>
    </row>
    <row r="5" spans="1:17">
      <c r="A5" s="132"/>
      <c r="B5" s="133"/>
      <c r="C5" s="133"/>
      <c r="D5" s="120"/>
      <c r="E5" s="134"/>
      <c r="F5" s="135"/>
      <c r="G5" s="136"/>
      <c r="H5"/>
      <c r="I5" s="137"/>
      <c r="J5" s="103"/>
      <c r="K5" s="105"/>
      <c r="L5" s="105"/>
      <c r="M5" s="124"/>
    </row>
    <row r="6" spans="1:17" ht="17.399999999999999">
      <c r="A6" s="132"/>
      <c r="B6" s="133"/>
      <c r="C6" s="133"/>
      <c r="D6" s="120"/>
      <c r="E6" s="135"/>
      <c r="F6" s="135"/>
      <c r="G6" s="136"/>
      <c r="H6" s="112"/>
      <c r="I6" s="138"/>
      <c r="J6" s="103"/>
      <c r="K6" s="105"/>
      <c r="L6" s="105"/>
      <c r="M6" s="124"/>
    </row>
    <row r="7" spans="1:17">
      <c r="A7" s="132"/>
      <c r="B7" s="133"/>
      <c r="C7" s="133"/>
      <c r="D7" s="120"/>
      <c r="E7" s="135"/>
      <c r="F7" s="135"/>
      <c r="G7" s="136"/>
      <c r="H7" s="139"/>
      <c r="I7" s="137"/>
      <c r="J7" s="103"/>
      <c r="K7" s="105"/>
      <c r="L7" s="105"/>
      <c r="M7" s="124"/>
      <c r="N7" s="145" t="s">
        <v>44</v>
      </c>
    </row>
    <row r="8" spans="1:17">
      <c r="A8" s="132"/>
      <c r="B8" s="133"/>
      <c r="C8" s="133"/>
      <c r="D8" s="120"/>
      <c r="E8" s="135"/>
      <c r="F8" s="135"/>
      <c r="G8" s="136"/>
      <c r="H8" s="114"/>
      <c r="I8" s="141"/>
      <c r="J8" s="141"/>
      <c r="K8" s="142"/>
    </row>
    <row r="9" spans="1:17">
      <c r="A9" s="132"/>
      <c r="B9" s="133"/>
      <c r="C9" s="133"/>
      <c r="D9" s="120"/>
      <c r="E9" s="135"/>
      <c r="F9" s="135"/>
      <c r="G9" s="136"/>
      <c r="H9" s="141"/>
      <c r="I9" s="141"/>
      <c r="J9" s="141"/>
      <c r="K9" s="142"/>
      <c r="N9" s="146"/>
    </row>
    <row r="10" spans="1:17">
      <c r="A10" s="132"/>
      <c r="B10" s="133"/>
      <c r="C10" s="133"/>
      <c r="D10" s="120"/>
      <c r="E10" s="135"/>
      <c r="F10" s="135"/>
      <c r="G10" s="136"/>
      <c r="H10" s="141"/>
      <c r="I10" s="141"/>
      <c r="J10" s="141"/>
      <c r="K10" s="142"/>
      <c r="N10" s="145" t="s">
        <v>45</v>
      </c>
    </row>
    <row r="11" spans="1:17">
      <c r="A11" s="132"/>
      <c r="B11" s="133"/>
      <c r="C11" s="133"/>
      <c r="D11" s="120"/>
      <c r="E11" s="135"/>
      <c r="F11" s="135"/>
      <c r="G11" s="136"/>
      <c r="H11" s="141"/>
      <c r="I11" s="141"/>
      <c r="J11" s="141"/>
      <c r="K11" s="142"/>
    </row>
    <row r="12" spans="1:17">
      <c r="A12" s="132"/>
      <c r="B12" s="133"/>
      <c r="C12" s="133"/>
      <c r="D12" s="120"/>
      <c r="E12" s="135"/>
      <c r="F12" s="135"/>
      <c r="G12" s="136"/>
      <c r="H12" s="141"/>
      <c r="I12" s="141"/>
      <c r="J12" s="141"/>
      <c r="K12" s="142"/>
      <c r="N12" s="146"/>
    </row>
    <row r="13" spans="1:17">
      <c r="A13" s="132"/>
      <c r="B13" s="133"/>
      <c r="C13" s="133"/>
      <c r="D13" s="120"/>
      <c r="E13" s="135"/>
      <c r="F13" s="135"/>
      <c r="G13" s="136"/>
      <c r="H13" s="141"/>
      <c r="I13" s="141"/>
      <c r="J13" s="141"/>
      <c r="K13" s="142"/>
      <c r="N13" s="147" t="s">
        <v>46</v>
      </c>
    </row>
    <row r="14" spans="1:17">
      <c r="A14" s="132"/>
      <c r="B14" s="133"/>
      <c r="C14" s="133"/>
      <c r="D14" s="120"/>
      <c r="E14" s="135"/>
      <c r="F14" s="135"/>
      <c r="G14" s="136"/>
      <c r="H14" s="141"/>
      <c r="I14" s="141"/>
      <c r="J14" s="141"/>
      <c r="K14" s="142"/>
      <c r="N14" s="147" t="s">
        <v>148</v>
      </c>
    </row>
    <row r="15" spans="1:17">
      <c r="A15" s="132"/>
      <c r="B15" s="133"/>
      <c r="C15" s="133"/>
      <c r="D15" s="120"/>
      <c r="E15" s="120" t="s">
        <v>47</v>
      </c>
      <c r="F15" s="128"/>
      <c r="G15" s="121"/>
      <c r="H15" s="139"/>
      <c r="I15" s="137"/>
      <c r="J15" s="114"/>
      <c r="K15" s="105"/>
    </row>
    <row r="16" spans="1:17">
      <c r="A16" s="132"/>
      <c r="B16" s="133"/>
      <c r="C16" s="133"/>
      <c r="D16" s="120"/>
      <c r="E16" s="120"/>
      <c r="F16" s="128"/>
      <c r="G16" s="121"/>
      <c r="I16" s="137"/>
      <c r="J16" s="103"/>
      <c r="K16" s="105"/>
      <c r="N16" s="149" t="s">
        <v>147</v>
      </c>
    </row>
    <row r="17" spans="1:19" ht="20.25" customHeight="1" thickBot="1">
      <c r="A17" s="779" t="s">
        <v>324</v>
      </c>
      <c r="B17" s="780"/>
      <c r="C17" s="780"/>
      <c r="D17" s="150"/>
      <c r="E17" s="151"/>
      <c r="F17" s="780" t="s">
        <v>325</v>
      </c>
      <c r="G17" s="781"/>
      <c r="H17" s="139"/>
      <c r="I17" s="137"/>
      <c r="J17" s="114"/>
      <c r="K17" s="105"/>
      <c r="L17" s="116"/>
      <c r="M17" s="124"/>
      <c r="N17" s="140"/>
    </row>
    <row r="18" spans="1:19" ht="39" customHeight="1" thickTop="1">
      <c r="A18" s="788" t="s">
        <v>48</v>
      </c>
      <c r="B18" s="789"/>
      <c r="C18" s="790"/>
      <c r="D18" s="152" t="s">
        <v>49</v>
      </c>
      <c r="E18" s="153"/>
      <c r="F18" s="791" t="s">
        <v>50</v>
      </c>
      <c r="G18" s="792"/>
      <c r="I18" s="137"/>
      <c r="J18" s="103"/>
      <c r="K18" s="105"/>
      <c r="L18" s="105"/>
      <c r="M18" s="124"/>
      <c r="Q18" s="107" t="s">
        <v>150</v>
      </c>
      <c r="S18" s="107" t="s">
        <v>192</v>
      </c>
    </row>
    <row r="19" spans="1:19" ht="30" customHeight="1">
      <c r="A19" s="793" t="s">
        <v>191</v>
      </c>
      <c r="B19" s="793"/>
      <c r="C19" s="793"/>
      <c r="D19" s="793"/>
      <c r="E19" s="793"/>
      <c r="F19" s="793"/>
      <c r="G19" s="793"/>
      <c r="H19" s="154"/>
      <c r="I19" s="155" t="s">
        <v>51</v>
      </c>
      <c r="J19" s="155"/>
      <c r="K19" s="155"/>
      <c r="L19" s="116"/>
      <c r="M19" s="124"/>
    </row>
    <row r="20" spans="1:19" ht="17.399999999999999">
      <c r="A20" s="133"/>
      <c r="B20" s="156"/>
      <c r="C20" s="156"/>
      <c r="D20" s="156"/>
      <c r="E20" s="157" t="s">
        <v>52</v>
      </c>
      <c r="F20" s="158" t="s">
        <v>53</v>
      </c>
      <c r="G20" s="156"/>
      <c r="H20" s="159"/>
      <c r="I20" s="137"/>
      <c r="J20" s="103" t="s">
        <v>54</v>
      </c>
      <c r="K20" s="160" t="s">
        <v>47</v>
      </c>
      <c r="L20" s="105"/>
      <c r="M20" s="124"/>
    </row>
    <row r="21" spans="1:19" ht="16.8" thickBot="1">
      <c r="A21" s="161"/>
      <c r="B21" s="794">
        <v>44507</v>
      </c>
      <c r="C21" s="795"/>
      <c r="D21" s="162" t="s">
        <v>55</v>
      </c>
      <c r="E21" s="796" t="s">
        <v>56</v>
      </c>
      <c r="F21" s="797"/>
      <c r="G21" s="163" t="s">
        <v>57</v>
      </c>
      <c r="H21" s="798" t="s">
        <v>321</v>
      </c>
      <c r="I21" s="799"/>
      <c r="J21" s="799"/>
      <c r="K21" s="799"/>
      <c r="L21" s="799"/>
      <c r="M21" s="164"/>
      <c r="N21" s="165"/>
    </row>
    <row r="22" spans="1:19" ht="36" customHeight="1" thickTop="1" thickBot="1">
      <c r="A22" s="166" t="s">
        <v>58</v>
      </c>
      <c r="B22" s="800" t="s">
        <v>59</v>
      </c>
      <c r="C22" s="801"/>
      <c r="D22" s="802"/>
      <c r="E22" s="167" t="s">
        <v>322</v>
      </c>
      <c r="F22" s="167" t="s">
        <v>323</v>
      </c>
      <c r="G22" s="168" t="s">
        <v>60</v>
      </c>
      <c r="H22" s="803" t="s">
        <v>61</v>
      </c>
      <c r="I22" s="804"/>
      <c r="J22" s="804"/>
      <c r="K22" s="804"/>
      <c r="L22" s="805"/>
      <c r="M22" s="390" t="s">
        <v>62</v>
      </c>
      <c r="N22" s="391" t="s">
        <v>63</v>
      </c>
      <c r="R22" s="107" t="s">
        <v>255</v>
      </c>
    </row>
    <row r="23" spans="1:19" ht="76.8" customHeight="1" thickBot="1">
      <c r="A23" s="405" t="s">
        <v>64</v>
      </c>
      <c r="B23" s="715" t="str">
        <f>IF(G23&gt;5,"☆☆☆☆",IF(AND(G23&gt;=2.39,G23&lt;5),"☆☆☆",IF(AND(G23&gt;=1.39,G23&lt;2.4),"☆☆",IF(AND(G23&gt;0,G23&lt;1.4),"☆",IF(AND(G23&gt;=-1.39,G23&lt;0),"★",IF(AND(G23&gt;=-2.39,G23&lt;-1.4),"★★",IF(AND(G23&gt;=-3.39,G23&lt;-2.4),"★★★")))))))</f>
        <v>★</v>
      </c>
      <c r="C23" s="716"/>
      <c r="D23" s="717"/>
      <c r="E23" s="297">
        <v>0.72</v>
      </c>
      <c r="F23" s="297">
        <v>0.73</v>
      </c>
      <c r="G23" s="392">
        <f>+E23-F23</f>
        <v>-1.0000000000000009E-2</v>
      </c>
      <c r="H23" s="770" t="s">
        <v>435</v>
      </c>
      <c r="I23" s="771"/>
      <c r="J23" s="771"/>
      <c r="K23" s="771"/>
      <c r="L23" s="771"/>
      <c r="M23" s="656" t="s">
        <v>436</v>
      </c>
      <c r="N23" s="657">
        <v>44505</v>
      </c>
    </row>
    <row r="24" spans="1:19" ht="66" customHeight="1" thickBot="1">
      <c r="A24" s="406" t="s">
        <v>65</v>
      </c>
      <c r="B24" s="715" t="str">
        <f t="shared" ref="B24:B70" si="0">IF(G24&gt;5,"☆☆☆☆",IF(AND(G24&gt;=2.39,G24&lt;5),"☆☆☆",IF(AND(G24&gt;=1.39,G24&lt;2.4),"☆☆",IF(AND(G24&gt;0,G24&lt;1.4),"☆",IF(AND(G24&gt;=-1.39,G24&lt;0),"★",IF(AND(G24&gt;=-2.39,G24&lt;-1.4),"★★",IF(AND(G24&gt;=-3.39,G24&lt;-2.4),"★★★")))))))</f>
        <v>★</v>
      </c>
      <c r="C24" s="716"/>
      <c r="D24" s="717"/>
      <c r="E24" s="297">
        <v>1.48</v>
      </c>
      <c r="F24" s="297">
        <v>1.4</v>
      </c>
      <c r="G24" s="617">
        <f t="shared" ref="G24:G69" si="1">+F24-E24</f>
        <v>-8.0000000000000071E-2</v>
      </c>
      <c r="H24" s="782"/>
      <c r="I24" s="783"/>
      <c r="J24" s="783"/>
      <c r="K24" s="783"/>
      <c r="L24" s="783"/>
      <c r="M24" s="419"/>
      <c r="N24" s="420"/>
      <c r="O24" s="108" t="s">
        <v>65</v>
      </c>
      <c r="Q24" s="107" t="s">
        <v>150</v>
      </c>
    </row>
    <row r="25" spans="1:19" ht="81" customHeight="1" thickBot="1">
      <c r="A25" s="407" t="s">
        <v>66</v>
      </c>
      <c r="B25" s="715" t="str">
        <f t="shared" si="0"/>
        <v>☆</v>
      </c>
      <c r="C25" s="716"/>
      <c r="D25" s="717"/>
      <c r="E25" s="297">
        <v>1.71</v>
      </c>
      <c r="F25" s="297">
        <v>1.93</v>
      </c>
      <c r="G25" s="371">
        <f t="shared" si="1"/>
        <v>0.21999999999999997</v>
      </c>
      <c r="H25" s="784"/>
      <c r="I25" s="785"/>
      <c r="J25" s="785"/>
      <c r="K25" s="785"/>
      <c r="L25" s="786"/>
      <c r="M25" s="419"/>
      <c r="N25" s="420"/>
      <c r="O25" s="108" t="s">
        <v>66</v>
      </c>
    </row>
    <row r="26" spans="1:19" ht="83.25" customHeight="1" thickBot="1">
      <c r="A26" s="407" t="s">
        <v>67</v>
      </c>
      <c r="B26" s="715" t="str">
        <f t="shared" si="0"/>
        <v>☆</v>
      </c>
      <c r="C26" s="716"/>
      <c r="D26" s="717"/>
      <c r="E26" s="297">
        <v>2.79</v>
      </c>
      <c r="F26" s="296">
        <v>3.03</v>
      </c>
      <c r="G26" s="169">
        <f t="shared" si="1"/>
        <v>0.23999999999999977</v>
      </c>
      <c r="H26" s="772"/>
      <c r="I26" s="773"/>
      <c r="J26" s="773"/>
      <c r="K26" s="773"/>
      <c r="L26" s="774"/>
      <c r="M26" s="222"/>
      <c r="N26" s="223"/>
      <c r="O26" s="108" t="s">
        <v>67</v>
      </c>
    </row>
    <row r="27" spans="1:19" ht="78.599999999999994" customHeight="1" thickBot="1">
      <c r="A27" s="407" t="s">
        <v>68</v>
      </c>
      <c r="B27" s="715" t="str">
        <f t="shared" si="0"/>
        <v>☆</v>
      </c>
      <c r="C27" s="716"/>
      <c r="D27" s="717"/>
      <c r="E27" s="297">
        <v>0.79</v>
      </c>
      <c r="F27" s="297">
        <v>0.94</v>
      </c>
      <c r="G27" s="169">
        <f t="shared" si="1"/>
        <v>0.14999999999999991</v>
      </c>
      <c r="H27" s="787"/>
      <c r="I27" s="773"/>
      <c r="J27" s="773"/>
      <c r="K27" s="773"/>
      <c r="L27" s="774"/>
      <c r="M27" s="349"/>
      <c r="N27" s="350"/>
      <c r="O27" s="108" t="s">
        <v>68</v>
      </c>
    </row>
    <row r="28" spans="1:19" ht="87" customHeight="1" thickBot="1">
      <c r="A28" s="407" t="s">
        <v>69</v>
      </c>
      <c r="B28" s="715" t="str">
        <f t="shared" si="0"/>
        <v>☆</v>
      </c>
      <c r="C28" s="716"/>
      <c r="D28" s="717"/>
      <c r="E28" s="297">
        <v>1.38</v>
      </c>
      <c r="F28" s="297">
        <v>1.72</v>
      </c>
      <c r="G28" s="169">
        <f t="shared" si="1"/>
        <v>0.34000000000000008</v>
      </c>
      <c r="H28" s="775"/>
      <c r="I28" s="776"/>
      <c r="J28" s="776"/>
      <c r="K28" s="776"/>
      <c r="L28" s="777"/>
      <c r="M28" s="349"/>
      <c r="N28" s="350"/>
      <c r="O28" s="108" t="s">
        <v>69</v>
      </c>
    </row>
    <row r="29" spans="1:19" ht="71.25" customHeight="1" thickBot="1">
      <c r="A29" s="407" t="s">
        <v>70</v>
      </c>
      <c r="B29" s="715" t="str">
        <f t="shared" si="0"/>
        <v>★</v>
      </c>
      <c r="C29" s="716"/>
      <c r="D29" s="717"/>
      <c r="E29" s="297">
        <v>1.54</v>
      </c>
      <c r="F29" s="297">
        <v>1.46</v>
      </c>
      <c r="G29" s="169">
        <f t="shared" si="1"/>
        <v>-8.0000000000000071E-2</v>
      </c>
      <c r="H29" s="775"/>
      <c r="I29" s="776"/>
      <c r="J29" s="776"/>
      <c r="K29" s="776"/>
      <c r="L29" s="777"/>
      <c r="M29" s="349"/>
      <c r="N29" s="350"/>
      <c r="O29" s="108" t="s">
        <v>70</v>
      </c>
    </row>
    <row r="30" spans="1:19" ht="73.5" customHeight="1" thickBot="1">
      <c r="A30" s="407" t="s">
        <v>71</v>
      </c>
      <c r="B30" s="715" t="str">
        <f t="shared" si="0"/>
        <v>★</v>
      </c>
      <c r="C30" s="716"/>
      <c r="D30" s="717"/>
      <c r="E30" s="297">
        <v>2</v>
      </c>
      <c r="F30" s="297">
        <v>1.53</v>
      </c>
      <c r="G30" s="169">
        <f t="shared" si="1"/>
        <v>-0.47</v>
      </c>
      <c r="H30" s="775"/>
      <c r="I30" s="776"/>
      <c r="J30" s="776"/>
      <c r="K30" s="776"/>
      <c r="L30" s="777"/>
      <c r="M30" s="349"/>
      <c r="N30" s="350"/>
      <c r="O30" s="108" t="s">
        <v>71</v>
      </c>
    </row>
    <row r="31" spans="1:19" ht="75.75" customHeight="1" thickBot="1">
      <c r="A31" s="407" t="s">
        <v>72</v>
      </c>
      <c r="B31" s="715" t="str">
        <f t="shared" si="0"/>
        <v>★</v>
      </c>
      <c r="C31" s="716"/>
      <c r="D31" s="717"/>
      <c r="E31" s="297">
        <v>1.31</v>
      </c>
      <c r="F31" s="297">
        <v>0.75</v>
      </c>
      <c r="G31" s="169">
        <f t="shared" si="1"/>
        <v>-0.56000000000000005</v>
      </c>
      <c r="H31" s="775"/>
      <c r="I31" s="776"/>
      <c r="J31" s="776"/>
      <c r="K31" s="776"/>
      <c r="L31" s="777"/>
      <c r="M31" s="349"/>
      <c r="N31" s="350"/>
      <c r="O31" s="108" t="s">
        <v>72</v>
      </c>
    </row>
    <row r="32" spans="1:19" ht="96" customHeight="1" thickBot="1">
      <c r="A32" s="408" t="s">
        <v>73</v>
      </c>
      <c r="B32" s="715" t="str">
        <f t="shared" si="0"/>
        <v>★</v>
      </c>
      <c r="C32" s="716"/>
      <c r="D32" s="717"/>
      <c r="E32" s="297">
        <v>1.39</v>
      </c>
      <c r="F32" s="297">
        <v>1.37</v>
      </c>
      <c r="G32" s="169">
        <f t="shared" si="1"/>
        <v>-1.9999999999999796E-2</v>
      </c>
      <c r="H32" s="775"/>
      <c r="I32" s="776"/>
      <c r="J32" s="776"/>
      <c r="K32" s="776"/>
      <c r="L32" s="777"/>
      <c r="M32" s="349"/>
      <c r="N32" s="350"/>
      <c r="O32" s="108" t="s">
        <v>73</v>
      </c>
    </row>
    <row r="33" spans="1:16" ht="94.8" customHeight="1" thickBot="1">
      <c r="A33" s="409" t="s">
        <v>74</v>
      </c>
      <c r="B33" s="715" t="str">
        <f t="shared" si="0"/>
        <v>☆</v>
      </c>
      <c r="C33" s="716"/>
      <c r="D33" s="717"/>
      <c r="E33" s="296">
        <v>3.01</v>
      </c>
      <c r="F33" s="296">
        <v>3.12</v>
      </c>
      <c r="G33" s="169">
        <f t="shared" si="1"/>
        <v>0.11000000000000032</v>
      </c>
      <c r="H33" s="775"/>
      <c r="I33" s="776"/>
      <c r="J33" s="776"/>
      <c r="K33" s="776"/>
      <c r="L33" s="777"/>
      <c r="M33" s="349"/>
      <c r="N33" s="350"/>
      <c r="O33" s="108" t="s">
        <v>74</v>
      </c>
    </row>
    <row r="34" spans="1:16" ht="81" customHeight="1" thickBot="1">
      <c r="A34" s="406" t="s">
        <v>75</v>
      </c>
      <c r="B34" s="715" t="str">
        <f t="shared" si="0"/>
        <v>★</v>
      </c>
      <c r="C34" s="716"/>
      <c r="D34" s="717"/>
      <c r="E34" s="297">
        <v>1.69</v>
      </c>
      <c r="F34" s="297">
        <v>1.37</v>
      </c>
      <c r="G34" s="169">
        <f t="shared" si="1"/>
        <v>-0.31999999999999984</v>
      </c>
      <c r="H34" s="775"/>
      <c r="I34" s="776"/>
      <c r="J34" s="776"/>
      <c r="K34" s="776"/>
      <c r="L34" s="777"/>
      <c r="M34" s="451"/>
      <c r="N34" s="452"/>
      <c r="O34" s="108" t="s">
        <v>75</v>
      </c>
    </row>
    <row r="35" spans="1:16" ht="94.5" customHeight="1" thickBot="1">
      <c r="A35" s="408" t="s">
        <v>76</v>
      </c>
      <c r="B35" s="715" t="b">
        <f t="shared" si="0"/>
        <v>0</v>
      </c>
      <c r="C35" s="716"/>
      <c r="D35" s="717"/>
      <c r="E35" s="297">
        <v>2.69</v>
      </c>
      <c r="F35" s="297">
        <v>2.69</v>
      </c>
      <c r="G35" s="169">
        <f t="shared" si="1"/>
        <v>0</v>
      </c>
      <c r="H35" s="775"/>
      <c r="I35" s="776"/>
      <c r="J35" s="776"/>
      <c r="K35" s="776"/>
      <c r="L35" s="777"/>
      <c r="M35" s="373"/>
      <c r="N35" s="374"/>
      <c r="O35" s="108" t="s">
        <v>76</v>
      </c>
    </row>
    <row r="36" spans="1:16" ht="92.4" customHeight="1" thickBot="1">
      <c r="A36" s="410" t="s">
        <v>77</v>
      </c>
      <c r="B36" s="715" t="str">
        <f t="shared" si="0"/>
        <v>★</v>
      </c>
      <c r="C36" s="716"/>
      <c r="D36" s="717"/>
      <c r="E36" s="297">
        <v>1.93</v>
      </c>
      <c r="F36" s="297">
        <v>1.85</v>
      </c>
      <c r="G36" s="169">
        <f t="shared" si="1"/>
        <v>-7.9999999999999849E-2</v>
      </c>
      <c r="H36" s="775"/>
      <c r="I36" s="776"/>
      <c r="J36" s="776"/>
      <c r="K36" s="776"/>
      <c r="L36" s="777"/>
      <c r="M36" s="373"/>
      <c r="N36" s="374"/>
      <c r="O36" s="108" t="s">
        <v>77</v>
      </c>
    </row>
    <row r="37" spans="1:16" ht="87.75" customHeight="1" thickBot="1">
      <c r="A37" s="407" t="s">
        <v>78</v>
      </c>
      <c r="B37" s="715" t="str">
        <f t="shared" si="0"/>
        <v>☆</v>
      </c>
      <c r="C37" s="716"/>
      <c r="D37" s="717"/>
      <c r="E37" s="297">
        <v>1.75</v>
      </c>
      <c r="F37" s="297">
        <v>2.3199999999999998</v>
      </c>
      <c r="G37" s="169">
        <f t="shared" si="1"/>
        <v>0.56999999999999984</v>
      </c>
      <c r="H37" s="775"/>
      <c r="I37" s="776"/>
      <c r="J37" s="776"/>
      <c r="K37" s="776"/>
      <c r="L37" s="777"/>
      <c r="M37" s="349"/>
      <c r="N37" s="350"/>
      <c r="O37" s="108" t="s">
        <v>78</v>
      </c>
    </row>
    <row r="38" spans="1:16" ht="75.75" customHeight="1" thickBot="1">
      <c r="A38" s="407" t="s">
        <v>79</v>
      </c>
      <c r="B38" s="715" t="str">
        <f t="shared" si="0"/>
        <v>★</v>
      </c>
      <c r="C38" s="716"/>
      <c r="D38" s="717"/>
      <c r="E38" s="297">
        <v>2.11</v>
      </c>
      <c r="F38" s="297">
        <v>1.79</v>
      </c>
      <c r="G38" s="169">
        <f t="shared" si="1"/>
        <v>-0.31999999999999984</v>
      </c>
      <c r="H38" s="772"/>
      <c r="I38" s="773"/>
      <c r="J38" s="773"/>
      <c r="K38" s="773"/>
      <c r="L38" s="774"/>
      <c r="M38" s="222"/>
      <c r="N38" s="223"/>
      <c r="O38" s="108" t="s">
        <v>79</v>
      </c>
    </row>
    <row r="39" spans="1:16" ht="76.8" customHeight="1" thickBot="1">
      <c r="A39" s="407" t="s">
        <v>80</v>
      </c>
      <c r="B39" s="715" t="str">
        <f t="shared" si="0"/>
        <v>☆</v>
      </c>
      <c r="C39" s="716"/>
      <c r="D39" s="717"/>
      <c r="E39" s="297">
        <v>1.76</v>
      </c>
      <c r="F39" s="297">
        <v>2.21</v>
      </c>
      <c r="G39" s="169">
        <f t="shared" si="1"/>
        <v>0.44999999999999996</v>
      </c>
      <c r="H39" s="775"/>
      <c r="I39" s="776"/>
      <c r="J39" s="776"/>
      <c r="K39" s="776"/>
      <c r="L39" s="777"/>
      <c r="M39" s="373"/>
      <c r="N39" s="374"/>
      <c r="O39" s="108" t="s">
        <v>80</v>
      </c>
    </row>
    <row r="40" spans="1:16" ht="78.75" customHeight="1" thickBot="1">
      <c r="A40" s="407" t="s">
        <v>81</v>
      </c>
      <c r="B40" s="715" t="str">
        <f t="shared" si="0"/>
        <v>★</v>
      </c>
      <c r="C40" s="716"/>
      <c r="D40" s="717"/>
      <c r="E40" s="297">
        <v>2.2999999999999998</v>
      </c>
      <c r="F40" s="297">
        <v>1.7</v>
      </c>
      <c r="G40" s="169">
        <f t="shared" si="1"/>
        <v>-0.59999999999999987</v>
      </c>
      <c r="H40" s="772"/>
      <c r="I40" s="773"/>
      <c r="J40" s="773"/>
      <c r="K40" s="773"/>
      <c r="L40" s="774"/>
      <c r="M40" s="222"/>
      <c r="N40" s="223"/>
      <c r="O40" s="108" t="s">
        <v>81</v>
      </c>
    </row>
    <row r="41" spans="1:16" ht="66" customHeight="1" thickBot="1">
      <c r="A41" s="407" t="s">
        <v>82</v>
      </c>
      <c r="B41" s="715" t="str">
        <f t="shared" si="0"/>
        <v>☆</v>
      </c>
      <c r="C41" s="716"/>
      <c r="D41" s="717"/>
      <c r="E41" s="297">
        <v>1.96</v>
      </c>
      <c r="F41" s="297">
        <v>2.08</v>
      </c>
      <c r="G41" s="169">
        <f t="shared" si="1"/>
        <v>0.12000000000000011</v>
      </c>
      <c r="H41" s="772"/>
      <c r="I41" s="773"/>
      <c r="J41" s="773"/>
      <c r="K41" s="773"/>
      <c r="L41" s="774"/>
      <c r="M41" s="222"/>
      <c r="N41" s="223"/>
      <c r="O41" s="108" t="s">
        <v>82</v>
      </c>
    </row>
    <row r="42" spans="1:16" ht="77.25" customHeight="1" thickBot="1">
      <c r="A42" s="407" t="s">
        <v>83</v>
      </c>
      <c r="B42" s="715" t="str">
        <f t="shared" si="0"/>
        <v>★</v>
      </c>
      <c r="C42" s="716"/>
      <c r="D42" s="717"/>
      <c r="E42" s="297">
        <v>2.0699999999999998</v>
      </c>
      <c r="F42" s="297">
        <v>1.87</v>
      </c>
      <c r="G42" s="169">
        <f t="shared" si="1"/>
        <v>-0.19999999999999973</v>
      </c>
      <c r="H42" s="718"/>
      <c r="I42" s="719"/>
      <c r="J42" s="719"/>
      <c r="K42" s="719"/>
      <c r="L42" s="720"/>
      <c r="M42" s="236"/>
      <c r="N42" s="223"/>
      <c r="O42" s="108" t="s">
        <v>83</v>
      </c>
      <c r="P42" s="107">
        <v>1</v>
      </c>
    </row>
    <row r="43" spans="1:16" ht="69.75" customHeight="1" thickBot="1">
      <c r="A43" s="407" t="s">
        <v>84</v>
      </c>
      <c r="B43" s="715" t="str">
        <f t="shared" si="0"/>
        <v>☆</v>
      </c>
      <c r="C43" s="716"/>
      <c r="D43" s="717"/>
      <c r="E43" s="297">
        <v>1.08</v>
      </c>
      <c r="F43" s="297">
        <v>1.0900000000000001</v>
      </c>
      <c r="G43" s="169">
        <f t="shared" si="1"/>
        <v>1.0000000000000009E-2</v>
      </c>
      <c r="H43" s="718"/>
      <c r="I43" s="719"/>
      <c r="J43" s="719"/>
      <c r="K43" s="719"/>
      <c r="L43" s="720"/>
      <c r="M43" s="222"/>
      <c r="N43" s="223"/>
      <c r="O43" s="108" t="s">
        <v>84</v>
      </c>
    </row>
    <row r="44" spans="1:16" ht="77.25" customHeight="1" thickBot="1">
      <c r="A44" s="411" t="s">
        <v>85</v>
      </c>
      <c r="B44" s="715" t="str">
        <f t="shared" si="0"/>
        <v>★</v>
      </c>
      <c r="C44" s="716"/>
      <c r="D44" s="717"/>
      <c r="E44" s="297">
        <v>2.16</v>
      </c>
      <c r="F44" s="297">
        <v>2.0099999999999998</v>
      </c>
      <c r="G44" s="169">
        <f t="shared" si="1"/>
        <v>-0.15000000000000036</v>
      </c>
      <c r="H44" s="718"/>
      <c r="I44" s="719"/>
      <c r="J44" s="719"/>
      <c r="K44" s="719"/>
      <c r="L44" s="720"/>
      <c r="M44" s="366"/>
      <c r="N44" s="223"/>
      <c r="O44" s="108" t="s">
        <v>85</v>
      </c>
    </row>
    <row r="45" spans="1:16" ht="81.75" customHeight="1" thickBot="1">
      <c r="A45" s="407" t="s">
        <v>86</v>
      </c>
      <c r="B45" s="715" t="str">
        <f t="shared" si="0"/>
        <v>★</v>
      </c>
      <c r="C45" s="716"/>
      <c r="D45" s="717"/>
      <c r="E45" s="297">
        <v>1.38</v>
      </c>
      <c r="F45" s="297">
        <v>1.36</v>
      </c>
      <c r="G45" s="169">
        <f t="shared" si="1"/>
        <v>-1.9999999999999796E-2</v>
      </c>
      <c r="H45" s="754"/>
      <c r="I45" s="719"/>
      <c r="J45" s="719"/>
      <c r="K45" s="719"/>
      <c r="L45" s="720"/>
      <c r="M45" s="349"/>
      <c r="N45" s="455"/>
      <c r="O45" s="108" t="s">
        <v>86</v>
      </c>
    </row>
    <row r="46" spans="1:16" ht="72.75" customHeight="1" thickBot="1">
      <c r="A46" s="407" t="s">
        <v>87</v>
      </c>
      <c r="B46" s="715" t="b">
        <f t="shared" si="0"/>
        <v>0</v>
      </c>
      <c r="C46" s="716"/>
      <c r="D46" s="717"/>
      <c r="E46" s="297">
        <v>1.55</v>
      </c>
      <c r="F46" s="297">
        <v>1.55</v>
      </c>
      <c r="G46" s="169">
        <f t="shared" si="1"/>
        <v>0</v>
      </c>
      <c r="H46" s="754"/>
      <c r="I46" s="755"/>
      <c r="J46" s="755"/>
      <c r="K46" s="755"/>
      <c r="L46" s="756"/>
      <c r="M46" s="349"/>
      <c r="N46" s="350"/>
      <c r="O46" s="108" t="s">
        <v>87</v>
      </c>
    </row>
    <row r="47" spans="1:16" ht="81.75" customHeight="1" thickBot="1">
      <c r="A47" s="407" t="s">
        <v>88</v>
      </c>
      <c r="B47" s="715" t="str">
        <f t="shared" si="0"/>
        <v>★</v>
      </c>
      <c r="C47" s="716"/>
      <c r="D47" s="717"/>
      <c r="E47" s="297">
        <v>1.78</v>
      </c>
      <c r="F47" s="297">
        <v>1.36</v>
      </c>
      <c r="G47" s="169">
        <f t="shared" si="1"/>
        <v>-0.41999999999999993</v>
      </c>
      <c r="H47" s="754" t="s">
        <v>361</v>
      </c>
      <c r="I47" s="755"/>
      <c r="J47" s="755"/>
      <c r="K47" s="755"/>
      <c r="L47" s="756"/>
      <c r="M47" s="654" t="s">
        <v>362</v>
      </c>
      <c r="N47" s="350">
        <v>44504</v>
      </c>
      <c r="O47" s="108" t="s">
        <v>88</v>
      </c>
    </row>
    <row r="48" spans="1:16" ht="78.75" customHeight="1" thickBot="1">
      <c r="A48" s="407" t="s">
        <v>89</v>
      </c>
      <c r="B48" s="715" t="str">
        <f t="shared" si="0"/>
        <v>★</v>
      </c>
      <c r="C48" s="716"/>
      <c r="D48" s="717"/>
      <c r="E48" s="297">
        <v>2.0699999999999998</v>
      </c>
      <c r="F48" s="297">
        <v>1.78</v>
      </c>
      <c r="G48" s="169">
        <f t="shared" si="1"/>
        <v>-0.28999999999999981</v>
      </c>
      <c r="H48" s="754"/>
      <c r="I48" s="755"/>
      <c r="J48" s="755"/>
      <c r="K48" s="755"/>
      <c r="L48" s="756"/>
      <c r="M48" s="349"/>
      <c r="N48" s="350"/>
      <c r="O48" s="108" t="s">
        <v>89</v>
      </c>
    </row>
    <row r="49" spans="1:15" ht="74.25" customHeight="1" thickBot="1">
      <c r="A49" s="407" t="s">
        <v>90</v>
      </c>
      <c r="B49" s="715" t="str">
        <f t="shared" si="0"/>
        <v>★</v>
      </c>
      <c r="C49" s="716"/>
      <c r="D49" s="717"/>
      <c r="E49" s="297">
        <v>2.72</v>
      </c>
      <c r="F49" s="297">
        <v>2.38</v>
      </c>
      <c r="G49" s="169">
        <f t="shared" si="1"/>
        <v>-0.3400000000000003</v>
      </c>
      <c r="H49" s="754"/>
      <c r="I49" s="755"/>
      <c r="J49" s="755"/>
      <c r="K49" s="755"/>
      <c r="L49" s="756"/>
      <c r="M49" s="463"/>
      <c r="N49" s="350"/>
      <c r="O49" s="108" t="s">
        <v>90</v>
      </c>
    </row>
    <row r="50" spans="1:15" ht="84" customHeight="1" thickBot="1">
      <c r="A50" s="407" t="s">
        <v>91</v>
      </c>
      <c r="B50" s="715" t="str">
        <f t="shared" si="0"/>
        <v>☆</v>
      </c>
      <c r="C50" s="716"/>
      <c r="D50" s="717"/>
      <c r="E50" s="297">
        <v>2.9</v>
      </c>
      <c r="F50" s="296">
        <v>3.12</v>
      </c>
      <c r="G50" s="169">
        <f t="shared" si="1"/>
        <v>0.2200000000000002</v>
      </c>
      <c r="H50" s="754"/>
      <c r="I50" s="755"/>
      <c r="J50" s="755"/>
      <c r="K50" s="755"/>
      <c r="L50" s="756"/>
      <c r="M50" s="349"/>
      <c r="N50" s="350"/>
      <c r="O50" s="108" t="s">
        <v>91</v>
      </c>
    </row>
    <row r="51" spans="1:15" ht="73.5" customHeight="1" thickBot="1">
      <c r="A51" s="407" t="s">
        <v>92</v>
      </c>
      <c r="B51" s="715" t="str">
        <f t="shared" si="0"/>
        <v>☆</v>
      </c>
      <c r="C51" s="716"/>
      <c r="D51" s="717"/>
      <c r="E51" s="297">
        <v>2.2400000000000002</v>
      </c>
      <c r="F51" s="297">
        <v>2.62</v>
      </c>
      <c r="G51" s="169">
        <f t="shared" si="1"/>
        <v>0.37999999999999989</v>
      </c>
      <c r="H51" s="718"/>
      <c r="I51" s="719"/>
      <c r="J51" s="719"/>
      <c r="K51" s="719"/>
      <c r="L51" s="720"/>
      <c r="M51" s="222"/>
      <c r="N51" s="223"/>
      <c r="O51" s="108" t="s">
        <v>92</v>
      </c>
    </row>
    <row r="52" spans="1:15" ht="112.2" customHeight="1" thickBot="1">
      <c r="A52" s="407" t="s">
        <v>93</v>
      </c>
      <c r="B52" s="715" t="str">
        <f t="shared" si="0"/>
        <v>★</v>
      </c>
      <c r="C52" s="716"/>
      <c r="D52" s="717"/>
      <c r="E52" s="297">
        <v>2</v>
      </c>
      <c r="F52" s="297">
        <v>1.77</v>
      </c>
      <c r="G52" s="169">
        <f t="shared" si="1"/>
        <v>-0.22999999999999998</v>
      </c>
      <c r="H52" s="767" t="s">
        <v>433</v>
      </c>
      <c r="I52" s="768"/>
      <c r="J52" s="768"/>
      <c r="K52" s="768"/>
      <c r="L52" s="769"/>
      <c r="M52" s="655" t="s">
        <v>434</v>
      </c>
      <c r="N52" s="643">
        <v>44506</v>
      </c>
      <c r="O52" s="108" t="s">
        <v>93</v>
      </c>
    </row>
    <row r="53" spans="1:15" ht="77.25" customHeight="1" thickBot="1">
      <c r="A53" s="407" t="s">
        <v>94</v>
      </c>
      <c r="B53" s="715" t="str">
        <f t="shared" si="0"/>
        <v>☆☆☆</v>
      </c>
      <c r="C53" s="716"/>
      <c r="D53" s="717"/>
      <c r="E53" s="297">
        <v>2.3199999999999998</v>
      </c>
      <c r="F53" s="296">
        <v>4.8899999999999997</v>
      </c>
      <c r="G53" s="169">
        <f t="shared" si="1"/>
        <v>2.57</v>
      </c>
      <c r="H53" s="754"/>
      <c r="I53" s="755"/>
      <c r="J53" s="755"/>
      <c r="K53" s="755"/>
      <c r="L53" s="756"/>
      <c r="M53" s="349"/>
      <c r="N53" s="350"/>
      <c r="O53" s="108" t="s">
        <v>94</v>
      </c>
    </row>
    <row r="54" spans="1:15" ht="63.75" customHeight="1" thickBot="1">
      <c r="A54" s="407" t="s">
        <v>95</v>
      </c>
      <c r="B54" s="715" t="str">
        <f t="shared" si="0"/>
        <v>☆☆</v>
      </c>
      <c r="C54" s="716"/>
      <c r="D54" s="717"/>
      <c r="E54" s="296">
        <v>3.43</v>
      </c>
      <c r="F54" s="296">
        <v>5.39</v>
      </c>
      <c r="G54" s="169">
        <f t="shared" si="1"/>
        <v>1.9599999999999995</v>
      </c>
      <c r="H54" s="718"/>
      <c r="I54" s="719"/>
      <c r="J54" s="719"/>
      <c r="K54" s="719"/>
      <c r="L54" s="720"/>
      <c r="M54" s="222"/>
      <c r="N54" s="223"/>
      <c r="O54" s="108" t="s">
        <v>95</v>
      </c>
    </row>
    <row r="55" spans="1:15" ht="92.4" customHeight="1" thickBot="1">
      <c r="A55" s="407" t="s">
        <v>96</v>
      </c>
      <c r="B55" s="715" t="str">
        <f t="shared" si="0"/>
        <v>★</v>
      </c>
      <c r="C55" s="716"/>
      <c r="D55" s="717"/>
      <c r="E55" s="297">
        <v>2.0699999999999998</v>
      </c>
      <c r="F55" s="297">
        <v>1.85</v>
      </c>
      <c r="G55" s="169">
        <f t="shared" si="1"/>
        <v>-0.21999999999999975</v>
      </c>
      <c r="H55" s="754"/>
      <c r="I55" s="755"/>
      <c r="J55" s="755"/>
      <c r="K55" s="755"/>
      <c r="L55" s="756"/>
      <c r="M55" s="349"/>
      <c r="N55" s="350"/>
      <c r="O55" s="108" t="s">
        <v>96</v>
      </c>
    </row>
    <row r="56" spans="1:15" ht="80.25" customHeight="1" thickBot="1">
      <c r="A56" s="407" t="s">
        <v>97</v>
      </c>
      <c r="B56" s="715" t="str">
        <f t="shared" si="0"/>
        <v>☆</v>
      </c>
      <c r="C56" s="716"/>
      <c r="D56" s="717"/>
      <c r="E56" s="297">
        <v>2.46</v>
      </c>
      <c r="F56" s="297">
        <v>2.5</v>
      </c>
      <c r="G56" s="169">
        <f t="shared" si="1"/>
        <v>4.0000000000000036E-2</v>
      </c>
      <c r="H56" s="754"/>
      <c r="I56" s="755"/>
      <c r="J56" s="755"/>
      <c r="K56" s="755"/>
      <c r="L56" s="756"/>
      <c r="M56" s="349"/>
      <c r="N56" s="350"/>
      <c r="O56" s="108" t="s">
        <v>97</v>
      </c>
    </row>
    <row r="57" spans="1:15" ht="63.75" customHeight="1" thickBot="1">
      <c r="A57" s="407" t="s">
        <v>98</v>
      </c>
      <c r="B57" s="715" t="str">
        <f t="shared" si="0"/>
        <v>★</v>
      </c>
      <c r="C57" s="716"/>
      <c r="D57" s="717"/>
      <c r="E57" s="297">
        <v>2.5099999999999998</v>
      </c>
      <c r="F57" s="297">
        <v>2.41</v>
      </c>
      <c r="G57" s="169">
        <f t="shared" si="1"/>
        <v>-9.9999999999999645E-2</v>
      </c>
      <c r="H57" s="718"/>
      <c r="I57" s="719"/>
      <c r="J57" s="719"/>
      <c r="K57" s="719"/>
      <c r="L57" s="720"/>
      <c r="M57" s="222"/>
      <c r="N57" s="223"/>
      <c r="O57" s="108" t="s">
        <v>98</v>
      </c>
    </row>
    <row r="58" spans="1:15" ht="69.75" customHeight="1" thickBot="1">
      <c r="A58" s="407" t="s">
        <v>99</v>
      </c>
      <c r="B58" s="715" t="str">
        <f t="shared" si="0"/>
        <v>☆</v>
      </c>
      <c r="C58" s="716"/>
      <c r="D58" s="717"/>
      <c r="E58" s="296">
        <v>3.61</v>
      </c>
      <c r="F58" s="296">
        <v>4.04</v>
      </c>
      <c r="G58" s="169">
        <f t="shared" si="1"/>
        <v>0.43000000000000016</v>
      </c>
      <c r="H58" s="754"/>
      <c r="I58" s="755"/>
      <c r="J58" s="755"/>
      <c r="K58" s="755"/>
      <c r="L58" s="756"/>
      <c r="M58" s="349"/>
      <c r="N58" s="350"/>
      <c r="O58" s="108" t="s">
        <v>99</v>
      </c>
    </row>
    <row r="59" spans="1:15" ht="68.25" customHeight="1" thickBot="1">
      <c r="A59" s="407" t="s">
        <v>100</v>
      </c>
      <c r="B59" s="715" t="str">
        <f t="shared" si="0"/>
        <v>★</v>
      </c>
      <c r="C59" s="716"/>
      <c r="D59" s="717"/>
      <c r="E59" s="296">
        <v>3.82</v>
      </c>
      <c r="F59" s="297">
        <v>2.64</v>
      </c>
      <c r="G59" s="169">
        <f t="shared" si="1"/>
        <v>-1.1799999999999997</v>
      </c>
      <c r="H59" s="718"/>
      <c r="I59" s="719"/>
      <c r="J59" s="719"/>
      <c r="K59" s="719"/>
      <c r="L59" s="720"/>
      <c r="M59" s="222"/>
      <c r="N59" s="223"/>
      <c r="O59" s="108" t="s">
        <v>100</v>
      </c>
    </row>
    <row r="60" spans="1:15" ht="91.8" customHeight="1" thickBot="1">
      <c r="A60" s="407" t="s">
        <v>101</v>
      </c>
      <c r="B60" s="715" t="str">
        <f t="shared" si="0"/>
        <v>★</v>
      </c>
      <c r="C60" s="716"/>
      <c r="D60" s="717"/>
      <c r="E60" s="296">
        <v>4.43</v>
      </c>
      <c r="F60" s="296">
        <v>4.03</v>
      </c>
      <c r="G60" s="169">
        <f t="shared" si="1"/>
        <v>-0.39999999999999947</v>
      </c>
      <c r="H60" s="754"/>
      <c r="I60" s="755"/>
      <c r="J60" s="755"/>
      <c r="K60" s="755"/>
      <c r="L60" s="756"/>
      <c r="M60" s="349"/>
      <c r="N60" s="350"/>
      <c r="O60" s="108" t="s">
        <v>101</v>
      </c>
    </row>
    <row r="61" spans="1:15" ht="81" customHeight="1" thickBot="1">
      <c r="A61" s="407" t="s">
        <v>102</v>
      </c>
      <c r="B61" s="715" t="str">
        <f t="shared" si="0"/>
        <v>☆</v>
      </c>
      <c r="C61" s="716"/>
      <c r="D61" s="717"/>
      <c r="E61" s="297">
        <v>0.61</v>
      </c>
      <c r="F61" s="297">
        <v>1.46</v>
      </c>
      <c r="G61" s="169">
        <f t="shared" si="1"/>
        <v>0.85</v>
      </c>
      <c r="H61" s="718"/>
      <c r="I61" s="719"/>
      <c r="J61" s="719"/>
      <c r="K61" s="719"/>
      <c r="L61" s="720"/>
      <c r="M61" s="222"/>
      <c r="N61" s="223"/>
      <c r="O61" s="108" t="s">
        <v>102</v>
      </c>
    </row>
    <row r="62" spans="1:15" ht="75.599999999999994" customHeight="1" thickBot="1">
      <c r="A62" s="407" t="s">
        <v>103</v>
      </c>
      <c r="B62" s="715" t="str">
        <f t="shared" si="0"/>
        <v>☆</v>
      </c>
      <c r="C62" s="716"/>
      <c r="D62" s="717"/>
      <c r="E62" s="296">
        <v>3.98</v>
      </c>
      <c r="F62" s="296">
        <v>4.33</v>
      </c>
      <c r="G62" s="169">
        <f t="shared" si="1"/>
        <v>0.35000000000000009</v>
      </c>
      <c r="H62" s="746"/>
      <c r="I62" s="747"/>
      <c r="J62" s="747"/>
      <c r="K62" s="747"/>
      <c r="L62" s="748"/>
      <c r="M62" s="349"/>
      <c r="N62" s="350"/>
      <c r="O62" s="108" t="s">
        <v>103</v>
      </c>
    </row>
    <row r="63" spans="1:15" ht="87" customHeight="1" thickBot="1">
      <c r="A63" s="407" t="s">
        <v>104</v>
      </c>
      <c r="B63" s="715" t="str">
        <f t="shared" si="0"/>
        <v>★</v>
      </c>
      <c r="C63" s="716"/>
      <c r="D63" s="717"/>
      <c r="E63" s="297">
        <v>1.57</v>
      </c>
      <c r="F63" s="297">
        <v>1.52</v>
      </c>
      <c r="G63" s="169">
        <f t="shared" si="1"/>
        <v>-5.0000000000000044E-2</v>
      </c>
      <c r="H63" s="718"/>
      <c r="I63" s="719"/>
      <c r="J63" s="719"/>
      <c r="K63" s="719"/>
      <c r="L63" s="720"/>
      <c r="M63" s="222"/>
      <c r="N63" s="223"/>
      <c r="O63" s="108" t="s">
        <v>104</v>
      </c>
    </row>
    <row r="64" spans="1:15" ht="69" customHeight="1" thickBot="1">
      <c r="A64" s="407" t="s">
        <v>105</v>
      </c>
      <c r="B64" s="715" t="str">
        <f t="shared" si="0"/>
        <v>★</v>
      </c>
      <c r="C64" s="716"/>
      <c r="D64" s="717"/>
      <c r="E64" s="297">
        <v>2.19</v>
      </c>
      <c r="F64" s="297">
        <v>1.98</v>
      </c>
      <c r="G64" s="169">
        <f t="shared" si="1"/>
        <v>-0.20999999999999996</v>
      </c>
      <c r="H64" s="746"/>
      <c r="I64" s="747"/>
      <c r="J64" s="747"/>
      <c r="K64" s="747"/>
      <c r="L64" s="748"/>
      <c r="M64" s="222"/>
      <c r="N64" s="223"/>
      <c r="O64" s="108" t="s">
        <v>105</v>
      </c>
    </row>
    <row r="65" spans="1:16" ht="80.25" customHeight="1" thickBot="1">
      <c r="A65" s="407" t="s">
        <v>106</v>
      </c>
      <c r="B65" s="715" t="str">
        <f t="shared" si="0"/>
        <v>★</v>
      </c>
      <c r="C65" s="716"/>
      <c r="D65" s="717"/>
      <c r="E65" s="296">
        <v>5</v>
      </c>
      <c r="F65" s="296">
        <v>3.92</v>
      </c>
      <c r="G65" s="169">
        <f t="shared" si="1"/>
        <v>-1.08</v>
      </c>
      <c r="H65" s="754"/>
      <c r="I65" s="755"/>
      <c r="J65" s="755"/>
      <c r="K65" s="755"/>
      <c r="L65" s="756"/>
      <c r="M65" s="376"/>
      <c r="N65" s="350"/>
      <c r="O65" s="108" t="s">
        <v>106</v>
      </c>
    </row>
    <row r="66" spans="1:16" ht="88.5" customHeight="1" thickBot="1">
      <c r="A66" s="407" t="s">
        <v>107</v>
      </c>
      <c r="B66" s="715" t="str">
        <f t="shared" si="0"/>
        <v>★★</v>
      </c>
      <c r="C66" s="716"/>
      <c r="D66" s="717"/>
      <c r="E66" s="599">
        <v>6.64</v>
      </c>
      <c r="F66" s="296">
        <v>4.42</v>
      </c>
      <c r="G66" s="169">
        <f t="shared" si="1"/>
        <v>-2.2199999999999998</v>
      </c>
      <c r="H66" s="718"/>
      <c r="I66" s="719"/>
      <c r="J66" s="719"/>
      <c r="K66" s="719"/>
      <c r="L66" s="720"/>
      <c r="M66" s="222"/>
      <c r="N66" s="223"/>
      <c r="O66" s="108" t="s">
        <v>107</v>
      </c>
    </row>
    <row r="67" spans="1:16" ht="78.75" customHeight="1" thickBot="1">
      <c r="A67" s="407" t="s">
        <v>108</v>
      </c>
      <c r="B67" s="715" t="str">
        <f t="shared" si="0"/>
        <v>★</v>
      </c>
      <c r="C67" s="716"/>
      <c r="D67" s="717"/>
      <c r="E67" s="296">
        <v>4.42</v>
      </c>
      <c r="F67" s="296">
        <v>4.08</v>
      </c>
      <c r="G67" s="169">
        <f t="shared" si="1"/>
        <v>-0.33999999999999986</v>
      </c>
      <c r="H67" s="754"/>
      <c r="I67" s="755"/>
      <c r="J67" s="755"/>
      <c r="K67" s="755"/>
      <c r="L67" s="756"/>
      <c r="M67" s="349"/>
      <c r="N67" s="350"/>
      <c r="O67" s="108" t="s">
        <v>108</v>
      </c>
    </row>
    <row r="68" spans="1:16" ht="63" customHeight="1" thickBot="1">
      <c r="A68" s="410" t="s">
        <v>109</v>
      </c>
      <c r="B68" s="715" t="str">
        <f t="shared" si="0"/>
        <v>★</v>
      </c>
      <c r="C68" s="716"/>
      <c r="D68" s="717"/>
      <c r="E68" s="296">
        <v>3.09</v>
      </c>
      <c r="F68" s="297">
        <v>2.83</v>
      </c>
      <c r="G68" s="169">
        <f t="shared" si="1"/>
        <v>-0.25999999999999979</v>
      </c>
      <c r="H68" s="718"/>
      <c r="I68" s="719"/>
      <c r="J68" s="719"/>
      <c r="K68" s="719"/>
      <c r="L68" s="720"/>
      <c r="M68" s="222"/>
      <c r="N68" s="223"/>
      <c r="O68" s="108" t="s">
        <v>109</v>
      </c>
    </row>
    <row r="69" spans="1:16" ht="72.75" customHeight="1" thickBot="1">
      <c r="A69" s="408" t="s">
        <v>110</v>
      </c>
      <c r="B69" s="715" t="str">
        <f t="shared" si="0"/>
        <v>★</v>
      </c>
      <c r="C69" s="716"/>
      <c r="D69" s="717"/>
      <c r="E69" s="461">
        <v>1.06</v>
      </c>
      <c r="F69" s="461">
        <v>1</v>
      </c>
      <c r="G69" s="169">
        <f t="shared" si="1"/>
        <v>-6.0000000000000053E-2</v>
      </c>
      <c r="H69" s="718"/>
      <c r="I69" s="719"/>
      <c r="J69" s="719"/>
      <c r="K69" s="719"/>
      <c r="L69" s="720"/>
      <c r="M69" s="222"/>
      <c r="N69" s="223"/>
      <c r="O69" s="108" t="s">
        <v>110</v>
      </c>
    </row>
    <row r="70" spans="1:16" ht="58.5" customHeight="1" thickBot="1">
      <c r="A70" s="412" t="s">
        <v>111</v>
      </c>
      <c r="B70" s="715" t="str">
        <f t="shared" si="0"/>
        <v>★</v>
      </c>
      <c r="C70" s="716"/>
      <c r="D70" s="717"/>
      <c r="E70" s="615">
        <v>2.31</v>
      </c>
      <c r="F70" s="616">
        <v>2.2400000000000002</v>
      </c>
      <c r="G70" s="413">
        <f t="shared" ref="G70" si="2">+F70-E70</f>
        <v>-6.999999999999984E-2</v>
      </c>
      <c r="H70" s="762"/>
      <c r="I70" s="762"/>
      <c r="J70" s="762"/>
      <c r="K70" s="762"/>
      <c r="L70" s="763"/>
      <c r="M70" s="414"/>
      <c r="N70" s="415"/>
    </row>
    <row r="71" spans="1:16" ht="42.75" customHeight="1" thickBot="1">
      <c r="A71" s="170"/>
      <c r="B71" s="170"/>
      <c r="C71" s="170"/>
      <c r="D71" s="170"/>
      <c r="E71" s="764"/>
      <c r="F71" s="764"/>
      <c r="G71" s="764"/>
      <c r="H71" s="764"/>
      <c r="I71" s="764"/>
      <c r="J71" s="764"/>
      <c r="K71" s="764"/>
      <c r="L71" s="764"/>
      <c r="M71" s="108">
        <f>COUNTIF(E23:E69,"&gt;=10")</f>
        <v>0</v>
      </c>
      <c r="N71" s="108">
        <f>COUNTIF(F23:F69,"&gt;=10")</f>
        <v>0</v>
      </c>
      <c r="O71" s="108" t="s">
        <v>112</v>
      </c>
    </row>
    <row r="72" spans="1:16" ht="36.75" customHeight="1" thickBot="1">
      <c r="A72" s="171" t="s">
        <v>192</v>
      </c>
      <c r="B72" s="172"/>
      <c r="C72" s="272"/>
      <c r="D72" s="272"/>
      <c r="E72" s="778" t="s">
        <v>228</v>
      </c>
      <c r="F72" s="778"/>
      <c r="G72" s="778"/>
      <c r="H72" s="765" t="s">
        <v>227</v>
      </c>
      <c r="I72" s="766"/>
      <c r="J72" s="172"/>
      <c r="K72" s="173"/>
      <c r="L72" s="173"/>
      <c r="M72" s="174"/>
      <c r="N72" s="175"/>
    </row>
    <row r="73" spans="1:16" ht="36.75" customHeight="1" thickBot="1">
      <c r="A73" s="176"/>
      <c r="B73" s="177"/>
      <c r="C73" s="749" t="s">
        <v>113</v>
      </c>
      <c r="D73" s="750"/>
      <c r="E73" s="750"/>
      <c r="F73" s="751"/>
      <c r="G73" s="178">
        <f>+F70</f>
        <v>2.2400000000000002</v>
      </c>
      <c r="H73" s="179" t="s">
        <v>114</v>
      </c>
      <c r="I73" s="752">
        <f>+G70</f>
        <v>-6.999999999999984E-2</v>
      </c>
      <c r="J73" s="753"/>
      <c r="K73" s="180"/>
      <c r="L73" s="180"/>
      <c r="M73" s="181"/>
      <c r="N73" s="182"/>
    </row>
    <row r="74" spans="1:16" ht="36.75" customHeight="1" thickBot="1">
      <c r="A74" s="176"/>
      <c r="B74" s="177"/>
      <c r="C74" s="757" t="s">
        <v>115</v>
      </c>
      <c r="D74" s="758"/>
      <c r="E74" s="758"/>
      <c r="F74" s="759"/>
      <c r="G74" s="183">
        <f>+F35</f>
        <v>2.69</v>
      </c>
      <c r="H74" s="184" t="s">
        <v>116</v>
      </c>
      <c r="I74" s="760">
        <f>+G35</f>
        <v>0</v>
      </c>
      <c r="J74" s="761"/>
      <c r="K74" s="180"/>
      <c r="L74" s="180"/>
      <c r="M74" s="181"/>
      <c r="N74" s="182"/>
    </row>
    <row r="75" spans="1:16" ht="36.75" customHeight="1" thickBot="1">
      <c r="A75" s="176"/>
      <c r="B75" s="177"/>
      <c r="C75" s="721" t="s">
        <v>117</v>
      </c>
      <c r="D75" s="722"/>
      <c r="E75" s="722"/>
      <c r="F75" s="185" t="str">
        <f>VLOOKUP(G75,F:P,10,0)</f>
        <v>島根県</v>
      </c>
      <c r="G75" s="186">
        <f>MAX(F23:F70)</f>
        <v>5.39</v>
      </c>
      <c r="H75" s="723" t="s">
        <v>118</v>
      </c>
      <c r="I75" s="724"/>
      <c r="J75" s="724"/>
      <c r="K75" s="187">
        <f>+N71</f>
        <v>0</v>
      </c>
      <c r="L75" s="188" t="s">
        <v>119</v>
      </c>
      <c r="M75" s="189">
        <f>N71-M71</f>
        <v>0</v>
      </c>
      <c r="N75" s="182"/>
    </row>
    <row r="76" spans="1:16" ht="36.75" customHeight="1" thickBot="1">
      <c r="A76" s="190"/>
      <c r="B76" s="191"/>
      <c r="C76" s="191"/>
      <c r="D76" s="191"/>
      <c r="E76" s="191"/>
      <c r="F76" s="191"/>
      <c r="G76" s="191"/>
      <c r="H76" s="191"/>
      <c r="I76" s="191"/>
      <c r="J76" s="191"/>
      <c r="K76" s="192"/>
      <c r="L76" s="192"/>
      <c r="M76" s="193"/>
      <c r="N76" s="194"/>
    </row>
    <row r="77" spans="1:16" ht="30.75" customHeight="1">
      <c r="A77" s="195"/>
      <c r="B77" s="195"/>
      <c r="C77" s="195"/>
      <c r="D77" s="195"/>
      <c r="E77" s="195"/>
      <c r="F77" s="195"/>
      <c r="G77" s="195"/>
      <c r="H77" s="195"/>
      <c r="I77" s="195"/>
      <c r="J77" s="195"/>
      <c r="K77" s="196"/>
      <c r="L77" s="196"/>
      <c r="M77" s="197"/>
      <c r="N77" s="198"/>
    </row>
    <row r="78" spans="1:16" ht="30.75" customHeight="1" thickBot="1">
      <c r="A78" s="199"/>
      <c r="B78" s="199"/>
      <c r="C78" s="199"/>
      <c r="D78" s="199"/>
      <c r="E78" s="199"/>
      <c r="F78" s="199"/>
      <c r="G78" s="199"/>
      <c r="H78" s="199"/>
      <c r="I78" s="199"/>
      <c r="J78" s="199"/>
      <c r="K78" s="200"/>
      <c r="L78" s="200"/>
      <c r="M78" s="201"/>
      <c r="N78" s="199"/>
    </row>
    <row r="79" spans="1:16" ht="24.75" customHeight="1" thickTop="1">
      <c r="A79" s="725">
        <v>1</v>
      </c>
      <c r="B79" s="728" t="s">
        <v>306</v>
      </c>
      <c r="C79" s="729"/>
      <c r="D79" s="729"/>
      <c r="E79" s="729"/>
      <c r="F79" s="730"/>
      <c r="G79" s="737" t="s">
        <v>274</v>
      </c>
      <c r="H79" s="738"/>
      <c r="I79" s="738"/>
      <c r="J79" s="738"/>
      <c r="K79" s="738"/>
      <c r="L79" s="738"/>
      <c r="M79" s="738"/>
      <c r="N79" s="739"/>
    </row>
    <row r="80" spans="1:16" ht="24.75" customHeight="1">
      <c r="A80" s="726"/>
      <c r="B80" s="731"/>
      <c r="C80" s="732"/>
      <c r="D80" s="732"/>
      <c r="E80" s="732"/>
      <c r="F80" s="733"/>
      <c r="G80" s="740"/>
      <c r="H80" s="741"/>
      <c r="I80" s="741"/>
      <c r="J80" s="741"/>
      <c r="K80" s="741"/>
      <c r="L80" s="741"/>
      <c r="M80" s="741"/>
      <c r="N80" s="742"/>
      <c r="O80" s="202" t="s">
        <v>120</v>
      </c>
      <c r="P80" s="202"/>
    </row>
    <row r="81" spans="1:16" ht="24.75" customHeight="1">
      <c r="A81" s="726"/>
      <c r="B81" s="731"/>
      <c r="C81" s="732"/>
      <c r="D81" s="732"/>
      <c r="E81" s="732"/>
      <c r="F81" s="733"/>
      <c r="G81" s="740"/>
      <c r="H81" s="741"/>
      <c r="I81" s="741"/>
      <c r="J81" s="741"/>
      <c r="K81" s="741"/>
      <c r="L81" s="741"/>
      <c r="M81" s="741"/>
      <c r="N81" s="742"/>
      <c r="O81" s="202" t="s">
        <v>121</v>
      </c>
      <c r="P81" s="202" t="s">
        <v>122</v>
      </c>
    </row>
    <row r="82" spans="1:16" ht="24.75" customHeight="1">
      <c r="A82" s="726"/>
      <c r="B82" s="731"/>
      <c r="C82" s="732"/>
      <c r="D82" s="732"/>
      <c r="E82" s="732"/>
      <c r="F82" s="733"/>
      <c r="G82" s="740"/>
      <c r="H82" s="741"/>
      <c r="I82" s="741"/>
      <c r="J82" s="741"/>
      <c r="K82" s="741"/>
      <c r="L82" s="741"/>
      <c r="M82" s="741"/>
      <c r="N82" s="742"/>
      <c r="O82" s="203"/>
      <c r="P82" s="202"/>
    </row>
    <row r="83" spans="1:16" ht="24.75" customHeight="1" thickBot="1">
      <c r="A83" s="727"/>
      <c r="B83" s="734"/>
      <c r="C83" s="735"/>
      <c r="D83" s="735"/>
      <c r="E83" s="735"/>
      <c r="F83" s="736"/>
      <c r="G83" s="743"/>
      <c r="H83" s="744"/>
      <c r="I83" s="744"/>
      <c r="J83" s="744"/>
      <c r="K83" s="744"/>
      <c r="L83" s="744"/>
      <c r="M83" s="744"/>
      <c r="N83" s="74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B24:D24"/>
    <mergeCell ref="H24:L24"/>
    <mergeCell ref="B28:D28"/>
    <mergeCell ref="H28:L28"/>
    <mergeCell ref="B31:D31"/>
    <mergeCell ref="H31:L31"/>
    <mergeCell ref="B32:D32"/>
    <mergeCell ref="H32:L32"/>
    <mergeCell ref="B25:D25"/>
    <mergeCell ref="H25:L25"/>
    <mergeCell ref="B26:D26"/>
    <mergeCell ref="H26:L26"/>
    <mergeCell ref="B27:D27"/>
    <mergeCell ref="H27:L27"/>
    <mergeCell ref="A18:C18"/>
    <mergeCell ref="F18:G18"/>
    <mergeCell ref="A19:G19"/>
    <mergeCell ref="B21:C21"/>
    <mergeCell ref="E21:F21"/>
    <mergeCell ref="H21:L21"/>
    <mergeCell ref="B22:D22"/>
    <mergeCell ref="H22:L22"/>
    <mergeCell ref="B35:D35"/>
    <mergeCell ref="H35:L35"/>
    <mergeCell ref="B36:D36"/>
    <mergeCell ref="H36:L36"/>
    <mergeCell ref="E72:G72"/>
    <mergeCell ref="B29:D29"/>
    <mergeCell ref="H29:L29"/>
    <mergeCell ref="H37:L37"/>
    <mergeCell ref="B38:D38"/>
    <mergeCell ref="H38:L38"/>
    <mergeCell ref="B30:D30"/>
    <mergeCell ref="H30:L30"/>
    <mergeCell ref="H65:L65"/>
    <mergeCell ref="B53:D53"/>
    <mergeCell ref="H53:L53"/>
    <mergeCell ref="B39:D39"/>
    <mergeCell ref="H39:L39"/>
    <mergeCell ref="B40:D40"/>
    <mergeCell ref="H40:L40"/>
    <mergeCell ref="B33:D33"/>
    <mergeCell ref="H33:L33"/>
    <mergeCell ref="B34:D34"/>
    <mergeCell ref="B69:D69"/>
    <mergeCell ref="B70:D70"/>
    <mergeCell ref="H23:L23"/>
    <mergeCell ref="B23:D23"/>
    <mergeCell ref="B60:D60"/>
    <mergeCell ref="H60:L60"/>
    <mergeCell ref="B64:D64"/>
    <mergeCell ref="H64:L64"/>
    <mergeCell ref="B41:D41"/>
    <mergeCell ref="H41:L41"/>
    <mergeCell ref="B48:D48"/>
    <mergeCell ref="H48:L48"/>
    <mergeCell ref="B43:D43"/>
    <mergeCell ref="H58:L58"/>
    <mergeCell ref="B59:D59"/>
    <mergeCell ref="H43:L43"/>
    <mergeCell ref="B44:D44"/>
    <mergeCell ref="H44:L44"/>
    <mergeCell ref="B45:D45"/>
    <mergeCell ref="H45:L45"/>
    <mergeCell ref="B42:D42"/>
    <mergeCell ref="H42:L42"/>
    <mergeCell ref="B46:D46"/>
    <mergeCell ref="H46:L46"/>
    <mergeCell ref="B37:D37"/>
    <mergeCell ref="H34:L34"/>
    <mergeCell ref="B47:D47"/>
    <mergeCell ref="H47:L47"/>
    <mergeCell ref="H70:L70"/>
    <mergeCell ref="E71:L71"/>
    <mergeCell ref="H72:I72"/>
    <mergeCell ref="B65:D65"/>
    <mergeCell ref="B49:D49"/>
    <mergeCell ref="H49:L49"/>
    <mergeCell ref="B50:D50"/>
    <mergeCell ref="H50:L50"/>
    <mergeCell ref="H69:L69"/>
    <mergeCell ref="B55:D55"/>
    <mergeCell ref="H55:L55"/>
    <mergeCell ref="B56:D56"/>
    <mergeCell ref="H56:L56"/>
    <mergeCell ref="B51:D51"/>
    <mergeCell ref="H51:L51"/>
    <mergeCell ref="B52:D52"/>
    <mergeCell ref="H52:L52"/>
    <mergeCell ref="B57:D57"/>
    <mergeCell ref="H57:L57"/>
    <mergeCell ref="B58:D58"/>
    <mergeCell ref="H59:L59"/>
    <mergeCell ref="B66:D66"/>
    <mergeCell ref="B54:D54"/>
    <mergeCell ref="H54:L54"/>
    <mergeCell ref="C75:E75"/>
    <mergeCell ref="H75:J75"/>
    <mergeCell ref="A79:A83"/>
    <mergeCell ref="B79:F83"/>
    <mergeCell ref="G79:N83"/>
    <mergeCell ref="H66:L66"/>
    <mergeCell ref="B61:D61"/>
    <mergeCell ref="H61:L61"/>
    <mergeCell ref="B62:D62"/>
    <mergeCell ref="H62:L62"/>
    <mergeCell ref="B63:D63"/>
    <mergeCell ref="H63:L63"/>
    <mergeCell ref="C73:F73"/>
    <mergeCell ref="I73:J73"/>
    <mergeCell ref="B67:D67"/>
    <mergeCell ref="H67:L67"/>
    <mergeCell ref="B68:D68"/>
    <mergeCell ref="H68:L68"/>
    <mergeCell ref="C74:F74"/>
    <mergeCell ref="I74:J74"/>
  </mergeCells>
  <phoneticPr fontId="35"/>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00000000-0004-0000-0200-000000000000}"/>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106"/>
  <sheetViews>
    <sheetView topLeftCell="B1" zoomScale="75" zoomScaleNormal="75" workbookViewId="0">
      <selection activeCell="L53" sqref="L53"/>
    </sheetView>
  </sheetViews>
  <sheetFormatPr defaultColWidth="8.88671875" defaultRowHeight="14.4"/>
  <cols>
    <col min="1" max="1" width="12.77734375" style="234" customWidth="1"/>
    <col min="2" max="2" width="25" style="305" customWidth="1"/>
    <col min="3" max="3" width="9.109375" style="305" customWidth="1"/>
    <col min="4" max="4" width="23" style="305" customWidth="1"/>
    <col min="5" max="5" width="19.44140625" style="305" customWidth="1"/>
    <col min="6" max="6" width="12.21875" style="305" customWidth="1"/>
    <col min="7" max="7" width="14.77734375" style="305" customWidth="1"/>
    <col min="8" max="8" width="20.88671875" style="305" customWidth="1"/>
    <col min="9" max="9" width="19" style="305" customWidth="1"/>
    <col min="10" max="10" width="13.21875" style="305" customWidth="1"/>
    <col min="11" max="11" width="10.88671875" style="305" customWidth="1"/>
    <col min="12" max="12" width="13" style="305" customWidth="1"/>
    <col min="13" max="13" width="16.109375" style="305" customWidth="1"/>
    <col min="14" max="14" width="28.77734375" style="305" customWidth="1"/>
    <col min="15" max="15" width="7.88671875" style="305" customWidth="1"/>
    <col min="16" max="16" width="40.5546875" style="448" customWidth="1"/>
    <col min="17" max="17" width="28.109375" style="508" customWidth="1"/>
    <col min="18" max="16384" width="8.88671875" style="305"/>
  </cols>
  <sheetData>
    <row r="1" spans="2:19" ht="31.2" customHeight="1">
      <c r="B1" s="257"/>
      <c r="C1" s="326" t="s">
        <v>514</v>
      </c>
      <c r="D1" s="326"/>
      <c r="E1" s="326"/>
      <c r="F1" s="326"/>
      <c r="G1" s="326" t="s">
        <v>280</v>
      </c>
      <c r="H1" s="326"/>
      <c r="I1" s="326"/>
      <c r="J1" s="326"/>
      <c r="K1" s="326"/>
      <c r="L1" s="326"/>
      <c r="M1" s="326"/>
      <c r="N1" s="326"/>
      <c r="O1" s="234"/>
      <c r="P1" s="446"/>
    </row>
    <row r="2" spans="2:19" ht="31.2" customHeight="1">
      <c r="B2" s="257"/>
      <c r="C2" s="326"/>
      <c r="D2" s="326"/>
      <c r="E2" s="326"/>
      <c r="F2" s="326"/>
      <c r="G2" s="326"/>
      <c r="H2" s="326"/>
      <c r="I2" s="326"/>
      <c r="J2" s="326"/>
      <c r="K2" s="326"/>
      <c r="L2" s="326"/>
      <c r="M2" s="326"/>
      <c r="N2" s="326"/>
      <c r="O2" s="234"/>
      <c r="P2" s="446"/>
    </row>
    <row r="3" spans="2:19" ht="266.39999999999998" customHeight="1">
      <c r="B3" s="806"/>
      <c r="C3" s="806"/>
      <c r="D3" s="806"/>
      <c r="E3" s="806"/>
      <c r="F3" s="806"/>
      <c r="G3" s="806"/>
      <c r="H3" s="806"/>
      <c r="I3" s="806"/>
      <c r="J3" s="806"/>
      <c r="K3" s="806"/>
      <c r="L3" s="806"/>
      <c r="M3" s="806"/>
      <c r="N3" s="806"/>
      <c r="O3" s="234" t="s">
        <v>234</v>
      </c>
      <c r="P3" s="446" t="s">
        <v>234</v>
      </c>
    </row>
    <row r="4" spans="2:19" ht="29.25" customHeight="1">
      <c r="B4" s="380"/>
      <c r="C4" s="381" t="s">
        <v>365</v>
      </c>
      <c r="D4" s="382"/>
      <c r="E4" s="382"/>
      <c r="F4" s="382"/>
      <c r="G4" s="383"/>
      <c r="H4" s="382"/>
      <c r="I4" s="382"/>
      <c r="J4" s="384"/>
      <c r="K4" s="384"/>
      <c r="L4" s="384"/>
      <c r="M4" s="384"/>
      <c r="N4" s="385"/>
      <c r="O4" s="234"/>
      <c r="P4" s="422"/>
    </row>
    <row r="5" spans="2:19" ht="267" customHeight="1">
      <c r="B5" s="811" t="s">
        <v>320</v>
      </c>
      <c r="C5" s="812"/>
      <c r="D5" s="812"/>
      <c r="E5" s="812"/>
      <c r="F5" s="812"/>
      <c r="G5" s="812"/>
      <c r="H5" s="812"/>
      <c r="I5" s="812"/>
      <c r="J5" s="812"/>
      <c r="K5" s="812"/>
      <c r="L5" s="812"/>
      <c r="M5" s="812"/>
      <c r="N5" s="812"/>
      <c r="O5" s="234"/>
      <c r="P5" s="503"/>
      <c r="Q5" s="509"/>
    </row>
    <row r="6" spans="2:19" ht="36.6" customHeight="1">
      <c r="B6" s="816" t="s">
        <v>304</v>
      </c>
      <c r="C6" s="817"/>
      <c r="D6" s="817"/>
      <c r="E6" s="817"/>
      <c r="F6" s="817"/>
      <c r="G6" s="817"/>
      <c r="H6" s="817"/>
      <c r="I6" s="817"/>
      <c r="J6" s="817"/>
      <c r="K6" s="817"/>
      <c r="L6" s="817"/>
      <c r="M6" s="817"/>
      <c r="N6" s="817"/>
      <c r="O6" s="234"/>
      <c r="P6" s="418"/>
      <c r="Q6" s="447"/>
    </row>
    <row r="7" spans="2:19" ht="109.2" customHeight="1">
      <c r="B7" s="814" t="s">
        <v>364</v>
      </c>
      <c r="C7" s="815"/>
      <c r="D7" s="815"/>
      <c r="E7" s="815"/>
      <c r="F7" s="815"/>
      <c r="G7" s="815"/>
      <c r="H7" s="815"/>
      <c r="I7" s="815"/>
      <c r="J7" s="815"/>
      <c r="K7" s="815"/>
      <c r="L7" s="815"/>
      <c r="M7" s="815"/>
      <c r="N7" s="815"/>
      <c r="O7" s="234"/>
      <c r="P7" s="504"/>
      <c r="Q7" s="447"/>
      <c r="R7" s="298"/>
      <c r="S7" s="305" t="s">
        <v>276</v>
      </c>
    </row>
    <row r="8" spans="2:19" ht="21.6" customHeight="1">
      <c r="B8" s="389"/>
      <c r="C8" s="807" t="s">
        <v>366</v>
      </c>
      <c r="D8" s="807"/>
      <c r="E8" s="807"/>
      <c r="F8" s="807"/>
      <c r="G8" s="807"/>
      <c r="H8" s="807"/>
      <c r="I8" s="807"/>
      <c r="J8" s="807"/>
      <c r="K8" s="807"/>
      <c r="L8" s="807"/>
      <c r="M8" s="258" t="s">
        <v>234</v>
      </c>
      <c r="N8" s="258"/>
      <c r="O8" s="234"/>
      <c r="P8" s="505"/>
    </row>
    <row r="9" spans="2:19" ht="21.6" customHeight="1">
      <c r="B9" s="389"/>
      <c r="C9" s="808" t="s">
        <v>200</v>
      </c>
      <c r="D9" s="808"/>
      <c r="E9" s="808"/>
      <c r="F9" s="808"/>
      <c r="G9" s="808"/>
      <c r="H9" s="808"/>
      <c r="I9" s="808"/>
      <c r="J9" s="808"/>
      <c r="K9" s="808"/>
      <c r="L9" s="808"/>
      <c r="M9" s="258"/>
      <c r="N9" s="288"/>
      <c r="O9" s="234"/>
      <c r="P9" s="506"/>
    </row>
    <row r="10" spans="2:19" ht="21.6" customHeight="1">
      <c r="B10" s="258"/>
      <c r="C10" s="258"/>
      <c r="D10" s="288"/>
      <c r="E10" s="288"/>
      <c r="F10" s="288"/>
      <c r="G10" s="316"/>
      <c r="H10" s="288"/>
      <c r="I10" s="288"/>
      <c r="J10" s="288"/>
      <c r="K10" s="288"/>
      <c r="L10" s="288"/>
      <c r="M10" s="288"/>
      <c r="N10" s="288"/>
      <c r="O10" s="234"/>
      <c r="P10" s="521"/>
    </row>
    <row r="11" spans="2:19" ht="15" customHeight="1">
      <c r="B11" s="234"/>
      <c r="C11" s="234"/>
      <c r="D11" s="317"/>
      <c r="E11" s="317"/>
      <c r="F11" s="317"/>
      <c r="G11" s="318"/>
      <c r="H11" s="317"/>
      <c r="I11" s="317"/>
      <c r="J11" s="317"/>
      <c r="K11" s="317"/>
      <c r="L11" s="317"/>
      <c r="M11" s="317"/>
      <c r="N11" s="317"/>
      <c r="O11" s="234"/>
      <c r="P11" s="521"/>
    </row>
    <row r="12" spans="2:19" ht="13.5" customHeight="1">
      <c r="B12" s="234"/>
      <c r="C12" s="234"/>
      <c r="D12" s="809" t="s">
        <v>201</v>
      </c>
      <c r="E12" s="809"/>
      <c r="F12" s="319"/>
      <c r="G12" s="320" t="s">
        <v>202</v>
      </c>
      <c r="H12" s="321" t="s">
        <v>203</v>
      </c>
      <c r="I12" s="322" t="s">
        <v>204</v>
      </c>
      <c r="J12" s="321" t="s">
        <v>205</v>
      </c>
      <c r="K12" s="321" t="s">
        <v>206</v>
      </c>
      <c r="L12" s="323" t="s">
        <v>220</v>
      </c>
      <c r="M12" s="317"/>
      <c r="N12" s="317"/>
      <c r="O12" s="234"/>
      <c r="P12" s="522"/>
    </row>
    <row r="13" spans="2:19" ht="18" customHeight="1">
      <c r="B13" s="234"/>
      <c r="C13" s="234"/>
      <c r="D13" s="809"/>
      <c r="E13" s="809"/>
      <c r="F13" s="395" t="s">
        <v>207</v>
      </c>
      <c r="G13" s="471">
        <v>246366054</v>
      </c>
      <c r="H13" s="471">
        <v>249491441</v>
      </c>
      <c r="I13" s="388">
        <f t="shared" ref="I13:I23" si="0">+H13/$H$13</f>
        <v>1</v>
      </c>
      <c r="J13" s="471">
        <v>5043648</v>
      </c>
      <c r="K13" s="396">
        <f>+J13/G13</f>
        <v>2.0472171056488162E-2</v>
      </c>
      <c r="L13" s="388">
        <f t="shared" ref="L13:L29" si="1">+H13/G13</f>
        <v>1.0126859482029127</v>
      </c>
      <c r="M13" s="810" t="s">
        <v>208</v>
      </c>
      <c r="N13" s="810"/>
      <c r="O13" s="234"/>
      <c r="P13" s="522"/>
    </row>
    <row r="14" spans="2:19" ht="17.25" customHeight="1">
      <c r="B14" s="234"/>
      <c r="C14" s="234"/>
      <c r="D14" s="809"/>
      <c r="E14" s="809"/>
      <c r="F14" s="530" t="s">
        <v>284</v>
      </c>
      <c r="G14" s="531">
        <v>45949951</v>
      </c>
      <c r="H14" s="531">
        <v>46461215</v>
      </c>
      <c r="I14" s="388">
        <f t="shared" si="0"/>
        <v>0.18622368291984814</v>
      </c>
      <c r="J14" s="619">
        <v>754216</v>
      </c>
      <c r="K14" s="600">
        <f>+J14/H14</f>
        <v>1.6233238842333332E-2</v>
      </c>
      <c r="L14" s="450">
        <f t="shared" si="1"/>
        <v>1.0111265407007723</v>
      </c>
      <c r="M14" s="440" t="s">
        <v>283</v>
      </c>
      <c r="N14" s="441">
        <f>+H13-G13</f>
        <v>3125387</v>
      </c>
      <c r="O14" s="234"/>
      <c r="P14" s="521"/>
    </row>
    <row r="15" spans="2:19" ht="17.25" customHeight="1">
      <c r="B15" s="234"/>
      <c r="C15" s="234"/>
      <c r="D15" s="809"/>
      <c r="E15" s="809"/>
      <c r="F15" s="530" t="s">
        <v>293</v>
      </c>
      <c r="G15" s="531">
        <v>1721419</v>
      </c>
      <c r="H15" s="531">
        <v>1737252</v>
      </c>
      <c r="I15" s="388">
        <f t="shared" si="0"/>
        <v>6.9631727366551224E-3</v>
      </c>
      <c r="J15" s="552">
        <v>29192</v>
      </c>
      <c r="K15" s="600">
        <f>+J15/G15</f>
        <v>1.6958102588620204E-2</v>
      </c>
      <c r="L15" s="450">
        <f t="shared" si="1"/>
        <v>1.0091976445014259</v>
      </c>
      <c r="M15" s="438"/>
      <c r="N15" s="439"/>
      <c r="O15" s="234"/>
      <c r="P15" s="522"/>
    </row>
    <row r="16" spans="2:19" ht="17.25" customHeight="1">
      <c r="B16" s="234"/>
      <c r="C16" s="234"/>
      <c r="D16" s="809"/>
      <c r="E16" s="809"/>
      <c r="F16" s="530" t="s">
        <v>296</v>
      </c>
      <c r="G16" s="531">
        <v>3802287</v>
      </c>
      <c r="H16" s="531">
        <v>3821830</v>
      </c>
      <c r="I16" s="388">
        <f t="shared" si="0"/>
        <v>1.5318481406342111E-2</v>
      </c>
      <c r="J16" s="394">
        <v>289414</v>
      </c>
      <c r="K16" s="515">
        <f t="shared" ref="K16:K23" si="2">+J16/H16</f>
        <v>7.5726549846539482E-2</v>
      </c>
      <c r="L16" s="450">
        <f t="shared" si="1"/>
        <v>1.0051398013879542</v>
      </c>
      <c r="M16" s="813"/>
      <c r="N16" s="813"/>
      <c r="O16" s="234"/>
      <c r="P16" s="522"/>
      <c r="S16" s="305" t="s">
        <v>244</v>
      </c>
    </row>
    <row r="17" spans="2:17" ht="17.25" customHeight="1">
      <c r="B17" s="234"/>
      <c r="C17" s="234"/>
      <c r="D17" s="809"/>
      <c r="E17" s="809"/>
      <c r="F17" s="453" t="s">
        <v>275</v>
      </c>
      <c r="G17" s="454">
        <v>21804094</v>
      </c>
      <c r="H17" s="454">
        <v>21874324</v>
      </c>
      <c r="I17" s="388">
        <f t="shared" si="0"/>
        <v>8.7675648961440728E-2</v>
      </c>
      <c r="J17" s="454">
        <v>609388</v>
      </c>
      <c r="K17" s="449">
        <f t="shared" si="2"/>
        <v>2.7858598053132979E-2</v>
      </c>
      <c r="L17" s="450">
        <f t="shared" si="1"/>
        <v>1.0032209547436366</v>
      </c>
      <c r="M17" s="813"/>
      <c r="N17" s="813"/>
      <c r="O17" s="234"/>
      <c r="P17" s="521"/>
    </row>
    <row r="18" spans="2:17" ht="17.25" customHeight="1">
      <c r="B18" s="234"/>
      <c r="C18" s="234"/>
      <c r="D18" s="809"/>
      <c r="E18" s="809"/>
      <c r="F18" s="510" t="s">
        <v>209</v>
      </c>
      <c r="G18" s="511">
        <v>5288259</v>
      </c>
      <c r="H18" s="511">
        <v>5295260</v>
      </c>
      <c r="I18" s="388">
        <f t="shared" si="0"/>
        <v>2.1224215062351576E-2</v>
      </c>
      <c r="J18" s="394">
        <v>116083</v>
      </c>
      <c r="K18" s="449">
        <f t="shared" si="2"/>
        <v>2.1922058595800771E-2</v>
      </c>
      <c r="L18" s="393">
        <f t="shared" si="1"/>
        <v>1.0013238761565952</v>
      </c>
      <c r="M18" s="813"/>
      <c r="N18" s="813"/>
      <c r="O18" s="234"/>
      <c r="P18" s="522"/>
    </row>
    <row r="19" spans="2:17" ht="17.25" customHeight="1">
      <c r="B19" s="234"/>
      <c r="C19" s="234"/>
      <c r="D19" s="809"/>
      <c r="E19" s="809"/>
      <c r="F19" s="530" t="s">
        <v>295</v>
      </c>
      <c r="G19" s="524">
        <v>1692877</v>
      </c>
      <c r="H19" s="524">
        <v>1706622</v>
      </c>
      <c r="I19" s="388">
        <f t="shared" si="0"/>
        <v>6.8404029940249533E-3</v>
      </c>
      <c r="J19" s="394">
        <v>37841</v>
      </c>
      <c r="K19" s="449">
        <f t="shared" si="2"/>
        <v>2.2173041247563901E-2</v>
      </c>
      <c r="L19" s="450">
        <f t="shared" si="1"/>
        <v>1.0081193140434892</v>
      </c>
      <c r="M19" s="813"/>
      <c r="N19" s="813"/>
      <c r="O19" s="234"/>
      <c r="P19" s="522"/>
    </row>
    <row r="20" spans="2:17" ht="17.25" customHeight="1">
      <c r="B20" s="234"/>
      <c r="C20" s="234"/>
      <c r="D20" s="809"/>
      <c r="E20" s="809"/>
      <c r="F20" s="560" t="s">
        <v>242</v>
      </c>
      <c r="G20" s="531">
        <v>2921886</v>
      </c>
      <c r="H20" s="531">
        <v>2923751</v>
      </c>
      <c r="I20" s="388">
        <f t="shared" si="0"/>
        <v>1.1718842892089432E-2</v>
      </c>
      <c r="J20" s="394">
        <v>89319</v>
      </c>
      <c r="K20" s="515">
        <f t="shared" si="2"/>
        <v>3.0549455134859297E-2</v>
      </c>
      <c r="L20" s="393">
        <f t="shared" si="1"/>
        <v>1.0006382863670931</v>
      </c>
      <c r="M20" s="813"/>
      <c r="N20" s="813"/>
      <c r="O20" s="234"/>
      <c r="P20" s="521"/>
    </row>
    <row r="21" spans="2:17" ht="17.25" customHeight="1">
      <c r="B21" s="234"/>
      <c r="C21" s="234"/>
      <c r="D21" s="809"/>
      <c r="E21" s="809"/>
      <c r="F21" s="529" t="s">
        <v>294</v>
      </c>
      <c r="G21" s="513">
        <v>8009010</v>
      </c>
      <c r="H21" s="513">
        <v>8206345</v>
      </c>
      <c r="I21" s="514">
        <f t="shared" si="0"/>
        <v>3.2892290681827439E-2</v>
      </c>
      <c r="J21" s="645">
        <v>71927</v>
      </c>
      <c r="K21" s="559">
        <f>+J21/H21</f>
        <v>8.764803332055867E-3</v>
      </c>
      <c r="L21" s="516">
        <f>+H21/G21</f>
        <v>1.02463912518526</v>
      </c>
      <c r="M21" s="813"/>
      <c r="N21" s="813"/>
      <c r="O21" s="234"/>
      <c r="P21" s="522"/>
    </row>
    <row r="22" spans="2:17" ht="17.25" customHeight="1">
      <c r="B22" s="234"/>
      <c r="C22" s="234"/>
      <c r="D22" s="809"/>
      <c r="E22" s="809"/>
      <c r="F22" s="530" t="s">
        <v>253</v>
      </c>
      <c r="G22" s="569">
        <v>5916211</v>
      </c>
      <c r="H22" s="569">
        <v>5980260</v>
      </c>
      <c r="I22" s="388">
        <f t="shared" si="0"/>
        <v>2.3969800230541776E-2</v>
      </c>
      <c r="J22" s="394">
        <v>127173</v>
      </c>
      <c r="K22" s="449">
        <f t="shared" si="2"/>
        <v>2.1265463374502112E-2</v>
      </c>
      <c r="L22" s="450">
        <f t="shared" si="1"/>
        <v>1.0108260168543683</v>
      </c>
      <c r="M22" s="813"/>
      <c r="N22" s="813"/>
      <c r="O22" s="234"/>
      <c r="P22" s="522"/>
    </row>
    <row r="23" spans="2:17" ht="17.25" customHeight="1">
      <c r="B23" s="234"/>
      <c r="C23" s="234"/>
      <c r="D23" s="809"/>
      <c r="E23" s="809"/>
      <c r="F23" s="530" t="s">
        <v>285</v>
      </c>
      <c r="G23" s="531">
        <v>34260470</v>
      </c>
      <c r="H23" s="531">
        <v>34344683</v>
      </c>
      <c r="I23" s="532">
        <f t="shared" si="0"/>
        <v>0.1376587624102103</v>
      </c>
      <c r="J23" s="533">
        <v>460265</v>
      </c>
      <c r="K23" s="449">
        <f t="shared" si="2"/>
        <v>1.3401346578158838E-2</v>
      </c>
      <c r="L23" s="450">
        <f t="shared" si="1"/>
        <v>1.0024580223213517</v>
      </c>
      <c r="M23" s="813"/>
      <c r="N23" s="813"/>
      <c r="O23" s="234"/>
      <c r="P23" s="521"/>
    </row>
    <row r="24" spans="2:17" ht="17.25" customHeight="1">
      <c r="B24" s="234"/>
      <c r="C24" s="234"/>
      <c r="D24" s="809"/>
      <c r="E24" s="809"/>
      <c r="F24" s="523" t="s">
        <v>282</v>
      </c>
      <c r="G24" s="524">
        <v>1272345</v>
      </c>
      <c r="H24" s="524">
        <v>1276240</v>
      </c>
      <c r="I24" s="388">
        <f>+G24/$H$13</f>
        <v>5.0997541033882604E-3</v>
      </c>
      <c r="J24" s="524">
        <v>28518</v>
      </c>
      <c r="K24" s="449">
        <f>+J24/G24</f>
        <v>2.2413732124541692E-2</v>
      </c>
      <c r="L24" s="450">
        <f t="shared" si="1"/>
        <v>1.003061276619156</v>
      </c>
      <c r="M24" s="813"/>
      <c r="N24" s="813"/>
      <c r="O24" s="234"/>
      <c r="P24" s="522"/>
    </row>
    <row r="25" spans="2:17" ht="17.25" customHeight="1">
      <c r="B25" s="234"/>
      <c r="C25" s="234"/>
      <c r="D25" s="809"/>
      <c r="E25" s="809"/>
      <c r="F25" s="525" t="s">
        <v>254</v>
      </c>
      <c r="G25" s="512">
        <v>8338053</v>
      </c>
      <c r="H25" s="512">
        <v>8613533</v>
      </c>
      <c r="I25" s="388">
        <f>+H25/$H$13</f>
        <v>3.4524362701484415E-2</v>
      </c>
      <c r="J25" s="394">
        <v>241095</v>
      </c>
      <c r="K25" s="449">
        <f>+J25/H25</f>
        <v>2.7990256727407906E-2</v>
      </c>
      <c r="L25" s="572">
        <f t="shared" si="1"/>
        <v>1.0330388880953383</v>
      </c>
      <c r="M25" s="813"/>
      <c r="N25" s="813"/>
      <c r="O25" s="234"/>
      <c r="P25" s="522"/>
    </row>
    <row r="26" spans="2:17" ht="17.25" customHeight="1">
      <c r="B26" s="234"/>
      <c r="C26" s="234"/>
      <c r="D26" s="809"/>
      <c r="E26" s="809"/>
      <c r="F26" s="527" t="s">
        <v>281</v>
      </c>
      <c r="G26" s="512">
        <v>5011148</v>
      </c>
      <c r="H26" s="512">
        <v>5025639</v>
      </c>
      <c r="I26" s="388">
        <f>+H26/$H$13</f>
        <v>2.0143532699384264E-2</v>
      </c>
      <c r="J26" s="394">
        <v>87504</v>
      </c>
      <c r="K26" s="528">
        <f>+J26/H26</f>
        <v>1.7411517221989085E-2</v>
      </c>
      <c r="L26" s="450">
        <f t="shared" si="1"/>
        <v>1.0028917525485179</v>
      </c>
      <c r="M26" s="813"/>
      <c r="N26" s="813"/>
      <c r="O26" s="234"/>
      <c r="P26" s="521"/>
    </row>
    <row r="27" spans="2:17" ht="17.25" customHeight="1">
      <c r="B27" s="234"/>
      <c r="C27" s="234"/>
      <c r="D27" s="809"/>
      <c r="E27" s="809"/>
      <c r="F27" s="553" t="s">
        <v>218</v>
      </c>
      <c r="G27" s="512">
        <v>7262178</v>
      </c>
      <c r="H27" s="512">
        <v>7310967</v>
      </c>
      <c r="I27" s="388">
        <f>+H27/$H$13</f>
        <v>2.930347819025984E-2</v>
      </c>
      <c r="J27" s="394">
        <v>118855</v>
      </c>
      <c r="K27" s="449">
        <f>+J27/H27</f>
        <v>1.6257083365305847E-2</v>
      </c>
      <c r="L27" s="450">
        <f t="shared" si="1"/>
        <v>1.006718232464145</v>
      </c>
      <c r="M27" s="813"/>
      <c r="N27" s="813"/>
      <c r="O27" s="234"/>
      <c r="P27" s="522"/>
    </row>
    <row r="28" spans="2:17" ht="22.2" customHeight="1">
      <c r="B28" s="234"/>
      <c r="C28" s="234"/>
      <c r="D28" s="809"/>
      <c r="E28" s="809"/>
      <c r="F28" s="554" t="s">
        <v>219</v>
      </c>
      <c r="G28" s="524">
        <v>4594059</v>
      </c>
      <c r="H28" s="524">
        <v>4759880</v>
      </c>
      <c r="I28" s="388">
        <f>+H28/$H$13</f>
        <v>1.9078329825350602E-2</v>
      </c>
      <c r="J28" s="555">
        <v>96498</v>
      </c>
      <c r="K28" s="449">
        <f>+J28/H28</f>
        <v>2.0273200164710035E-2</v>
      </c>
      <c r="L28" s="572">
        <f t="shared" si="1"/>
        <v>1.0360946605169852</v>
      </c>
      <c r="M28" s="813"/>
      <c r="N28" s="813"/>
      <c r="O28" s="234"/>
      <c r="P28" s="522"/>
    </row>
    <row r="29" spans="2:17" ht="22.2" customHeight="1">
      <c r="B29" s="234"/>
      <c r="C29" s="234"/>
      <c r="D29" s="818"/>
      <c r="E29" s="818"/>
      <c r="F29" s="554" t="s">
        <v>232</v>
      </c>
      <c r="G29" s="567">
        <v>1723327</v>
      </c>
      <c r="H29" s="567">
        <v>1723525</v>
      </c>
      <c r="I29" s="388">
        <f>+H29/$H$13</f>
        <v>6.9081528131460027E-3</v>
      </c>
      <c r="J29" s="568">
        <v>18306</v>
      </c>
      <c r="K29" s="449">
        <f>+J29/H29</f>
        <v>1.0621255856456971E-2</v>
      </c>
      <c r="L29" s="450">
        <f t="shared" si="1"/>
        <v>1.0001148940392623</v>
      </c>
      <c r="M29" s="813"/>
      <c r="N29" s="813"/>
      <c r="O29" s="234"/>
      <c r="P29" s="521"/>
    </row>
    <row r="30" spans="2:17" ht="22.2" customHeight="1">
      <c r="B30" s="256"/>
      <c r="C30" s="234"/>
      <c r="D30" s="255"/>
      <c r="E30" s="255"/>
      <c r="F30" s="255"/>
      <c r="G30" s="324"/>
      <c r="H30" s="255"/>
      <c r="I30" s="255"/>
      <c r="J30" s="255"/>
      <c r="K30" s="255"/>
      <c r="L30" s="255"/>
      <c r="M30" s="255"/>
      <c r="N30" s="255"/>
      <c r="O30" s="234"/>
      <c r="P30" s="522"/>
    </row>
    <row r="31" spans="2:17" ht="18" thickBot="1">
      <c r="B31" s="234"/>
      <c r="C31" s="234"/>
      <c r="D31" s="234"/>
      <c r="E31" s="234"/>
      <c r="F31" s="234"/>
      <c r="G31" s="234"/>
      <c r="H31" s="234"/>
      <c r="I31" s="234"/>
      <c r="J31" s="234"/>
      <c r="K31" s="234"/>
      <c r="L31" s="234"/>
      <c r="M31" s="234"/>
      <c r="N31" s="234"/>
      <c r="O31" s="234"/>
      <c r="P31" s="522"/>
      <c r="Q31" s="521"/>
    </row>
    <row r="32" spans="2:17" ht="18" thickTop="1">
      <c r="B32" s="234"/>
      <c r="C32" s="234"/>
      <c r="D32" s="601"/>
      <c r="E32" s="602" t="s">
        <v>277</v>
      </c>
      <c r="F32" s="602" t="s">
        <v>278</v>
      </c>
      <c r="G32" s="603" t="s">
        <v>279</v>
      </c>
      <c r="H32" s="604" t="s">
        <v>277</v>
      </c>
      <c r="I32" s="604" t="s">
        <v>278</v>
      </c>
      <c r="J32" s="605" t="s">
        <v>279</v>
      </c>
      <c r="K32" s="467"/>
      <c r="L32" s="458"/>
      <c r="M32" s="456"/>
      <c r="N32" s="456"/>
      <c r="O32" s="234"/>
      <c r="P32" s="521"/>
      <c r="Q32" s="522"/>
    </row>
    <row r="33" spans="2:17" ht="21.6" customHeight="1">
      <c r="B33" s="234"/>
      <c r="C33" s="234"/>
      <c r="D33" s="606" t="s">
        <v>256</v>
      </c>
      <c r="E33" s="573" t="s">
        <v>302</v>
      </c>
      <c r="F33" s="573" t="s">
        <v>302</v>
      </c>
      <c r="G33" s="585" t="s">
        <v>301</v>
      </c>
      <c r="H33" s="597">
        <v>6718031680</v>
      </c>
      <c r="I33" s="597">
        <v>6936464185</v>
      </c>
      <c r="J33" s="607">
        <f>(I33-H33)/+H33</f>
        <v>3.251436066464039E-2</v>
      </c>
      <c r="K33" s="477"/>
      <c r="L33" s="832" t="s">
        <v>299</v>
      </c>
      <c r="M33" s="832"/>
      <c r="N33" s="832"/>
      <c r="O33" s="234"/>
      <c r="P33" s="522"/>
    </row>
    <row r="34" spans="2:17" ht="21.6" customHeight="1">
      <c r="B34" s="234"/>
      <c r="C34" s="234"/>
      <c r="D34" s="606" t="s">
        <v>269</v>
      </c>
      <c r="E34" s="573">
        <v>159.19999999999999</v>
      </c>
      <c r="F34" s="573">
        <v>160.80000000000001</v>
      </c>
      <c r="G34" s="585">
        <f>(F34-E34)/+E34</f>
        <v>1.0050251256281551E-2</v>
      </c>
      <c r="H34" s="597">
        <v>2232088000</v>
      </c>
      <c r="I34" s="597">
        <v>2254252000</v>
      </c>
      <c r="J34" s="607">
        <f t="shared" ref="J34:J39" si="3">(I34-H34)/+H34</f>
        <v>9.9297160327012201E-3</v>
      </c>
      <c r="K34" s="468"/>
      <c r="L34" s="832"/>
      <c r="M34" s="832"/>
      <c r="N34" s="832"/>
      <c r="O34" s="234"/>
      <c r="P34" s="522"/>
    </row>
    <row r="35" spans="2:17" ht="21.6" customHeight="1">
      <c r="B35" s="234"/>
      <c r="C35" s="234"/>
      <c r="D35" s="611" t="s">
        <v>286</v>
      </c>
      <c r="E35" s="573">
        <v>71.5</v>
      </c>
      <c r="F35" s="573">
        <v>75.099999999999994</v>
      </c>
      <c r="G35" s="609">
        <f t="shared" ref="G35:G39" si="4">(F35-E35)/+E35</f>
        <v>5.034965034965027E-2</v>
      </c>
      <c r="H35" s="597">
        <v>987113051</v>
      </c>
      <c r="I35" s="597">
        <v>1036568410</v>
      </c>
      <c r="J35" s="608">
        <f t="shared" si="3"/>
        <v>5.0101008136706322E-2</v>
      </c>
      <c r="K35" s="468"/>
      <c r="L35" s="832"/>
      <c r="M35" s="832"/>
      <c r="N35" s="832"/>
      <c r="O35" s="234"/>
      <c r="P35" s="521"/>
      <c r="Q35" s="507"/>
    </row>
    <row r="36" spans="2:17" ht="21.6" customHeight="1">
      <c r="B36" s="234"/>
      <c r="C36" s="234"/>
      <c r="D36" s="606" t="s">
        <v>260</v>
      </c>
      <c r="E36" s="573">
        <v>122.2</v>
      </c>
      <c r="F36" s="573">
        <v>124.2</v>
      </c>
      <c r="G36" s="585">
        <f t="shared" si="4"/>
        <v>1.6366612111292964E-2</v>
      </c>
      <c r="H36" s="597">
        <v>409291449</v>
      </c>
      <c r="I36" s="597">
        <v>416005448</v>
      </c>
      <c r="J36" s="607">
        <f t="shared" si="3"/>
        <v>1.6403956194061608E-2</v>
      </c>
      <c r="K36" s="468"/>
      <c r="L36" s="832"/>
      <c r="M36" s="832"/>
      <c r="N36" s="832"/>
      <c r="O36" s="234"/>
      <c r="P36" s="522"/>
      <c r="Q36" s="507"/>
    </row>
    <row r="37" spans="2:17" ht="21.6" customHeight="1">
      <c r="B37" s="234"/>
      <c r="C37" s="234"/>
      <c r="D37" s="610" t="s">
        <v>270</v>
      </c>
      <c r="E37" s="573">
        <v>121.8</v>
      </c>
      <c r="F37" s="573">
        <v>128.30000000000001</v>
      </c>
      <c r="G37" s="609">
        <f t="shared" si="4"/>
        <v>5.3366174055829343E-2</v>
      </c>
      <c r="H37" s="597">
        <v>258823504</v>
      </c>
      <c r="I37" s="597">
        <v>272673196</v>
      </c>
      <c r="J37" s="608">
        <f t="shared" si="3"/>
        <v>5.3510178890090292E-2</v>
      </c>
      <c r="K37" s="476"/>
      <c r="L37" s="832"/>
      <c r="M37" s="832"/>
      <c r="N37" s="832"/>
      <c r="O37" s="234"/>
      <c r="P37" s="522"/>
      <c r="Q37" s="507"/>
    </row>
    <row r="38" spans="2:17" ht="21.6" customHeight="1">
      <c r="B38" s="234"/>
      <c r="C38" s="458" t="s">
        <v>292</v>
      </c>
      <c r="D38" s="606" t="s">
        <v>273</v>
      </c>
      <c r="E38" s="573">
        <v>144.80000000000001</v>
      </c>
      <c r="F38" s="573">
        <v>148.30000000000001</v>
      </c>
      <c r="G38" s="585">
        <f t="shared" si="4"/>
        <v>2.4171270718232041E-2</v>
      </c>
      <c r="H38" s="597">
        <v>183344047</v>
      </c>
      <c r="I38" s="597">
        <v>187865740</v>
      </c>
      <c r="J38" s="607">
        <f t="shared" si="3"/>
        <v>2.4662338777762444E-2</v>
      </c>
      <c r="K38" s="476"/>
      <c r="L38" s="457"/>
      <c r="M38" s="456"/>
      <c r="N38" s="456"/>
      <c r="O38" s="234"/>
      <c r="P38" s="521"/>
      <c r="Q38" s="507"/>
    </row>
    <row r="39" spans="2:17" ht="21.6" customHeight="1">
      <c r="B39" s="234"/>
      <c r="C39" s="234"/>
      <c r="D39" s="612" t="s">
        <v>287</v>
      </c>
      <c r="E39" s="573">
        <v>63.3</v>
      </c>
      <c r="F39" s="573">
        <v>67.900000000000006</v>
      </c>
      <c r="G39" s="613">
        <f t="shared" si="4"/>
        <v>7.2669826224328729E-2</v>
      </c>
      <c r="H39" s="597">
        <v>173014525</v>
      </c>
      <c r="I39" s="597">
        <v>185616142</v>
      </c>
      <c r="J39" s="614">
        <f t="shared" si="3"/>
        <v>7.2835601519583404E-2</v>
      </c>
      <c r="K39" s="468"/>
      <c r="L39" s="457"/>
      <c r="M39" s="456"/>
      <c r="N39" s="456"/>
      <c r="O39" s="234"/>
      <c r="P39" s="522"/>
      <c r="Q39" s="507"/>
    </row>
    <row r="40" spans="2:17" ht="21.6" customHeight="1">
      <c r="B40" s="234"/>
      <c r="C40" s="234"/>
      <c r="D40" s="611" t="s">
        <v>290</v>
      </c>
      <c r="E40" s="573">
        <v>87</v>
      </c>
      <c r="F40" s="573">
        <v>90.9</v>
      </c>
      <c r="G40" s="609">
        <f t="shared" ref="G40:G55" si="5">(F40-E40)/+E40</f>
        <v>4.482758620689662E-2</v>
      </c>
      <c r="H40" s="597">
        <v>112198441</v>
      </c>
      <c r="I40" s="597">
        <v>117240849</v>
      </c>
      <c r="J40" s="608">
        <f t="shared" ref="J40:J55" si="6">(I40-H40)/+H40</f>
        <v>4.4941872231540184E-2</v>
      </c>
      <c r="K40" s="468"/>
      <c r="L40" s="457"/>
      <c r="M40" s="456"/>
      <c r="N40" s="456"/>
      <c r="O40" s="234"/>
      <c r="P40" s="522"/>
      <c r="Q40" s="507"/>
    </row>
    <row r="41" spans="2:17" ht="21.6" customHeight="1">
      <c r="B41" s="234"/>
      <c r="C41" s="234"/>
      <c r="D41" s="606" t="s">
        <v>268</v>
      </c>
      <c r="E41" s="573">
        <v>135.69999999999999</v>
      </c>
      <c r="F41" s="573">
        <v>137.4</v>
      </c>
      <c r="G41" s="585">
        <f t="shared" si="5"/>
        <v>1.2527634487840953E-2</v>
      </c>
      <c r="H41" s="597">
        <v>114425692</v>
      </c>
      <c r="I41" s="597">
        <v>115861861</v>
      </c>
      <c r="J41" s="607">
        <f t="shared" si="6"/>
        <v>1.2551106092502373E-2</v>
      </c>
      <c r="K41" s="468"/>
      <c r="L41" s="457"/>
      <c r="M41" s="456"/>
      <c r="N41" s="456"/>
      <c r="O41" s="234"/>
      <c r="P41" s="521"/>
      <c r="Q41" s="507"/>
    </row>
    <row r="42" spans="2:17" ht="21.6" customHeight="1">
      <c r="B42" s="234"/>
      <c r="C42" s="234"/>
      <c r="D42" s="606" t="s">
        <v>262</v>
      </c>
      <c r="E42" s="573">
        <v>132.4</v>
      </c>
      <c r="F42" s="573">
        <v>133.80000000000001</v>
      </c>
      <c r="G42" s="585">
        <f t="shared" si="5"/>
        <v>1.057401812688826E-2</v>
      </c>
      <c r="H42" s="597">
        <v>110223043</v>
      </c>
      <c r="I42" s="597">
        <v>111396022</v>
      </c>
      <c r="J42" s="607">
        <f t="shared" si="6"/>
        <v>1.0641867327143201E-2</v>
      </c>
      <c r="K42" s="476"/>
      <c r="L42" s="457"/>
      <c r="M42" s="456"/>
      <c r="N42" s="456"/>
      <c r="O42" s="234"/>
      <c r="P42" s="522"/>
      <c r="Q42" s="507"/>
    </row>
    <row r="43" spans="2:17" ht="21.6" customHeight="1">
      <c r="B43" s="234"/>
      <c r="C43" s="234"/>
      <c r="D43" s="612" t="s">
        <v>288</v>
      </c>
      <c r="E43" s="573">
        <v>42.4</v>
      </c>
      <c r="F43" s="573">
        <v>46.2</v>
      </c>
      <c r="G43" s="613">
        <f t="shared" si="5"/>
        <v>8.9622641509434067E-2</v>
      </c>
      <c r="H43" s="597">
        <v>93551193</v>
      </c>
      <c r="I43" s="597">
        <v>102067945</v>
      </c>
      <c r="J43" s="614">
        <f t="shared" si="6"/>
        <v>9.1038411450295453E-2</v>
      </c>
      <c r="K43" s="476"/>
      <c r="L43" s="457"/>
      <c r="M43" s="456"/>
      <c r="N43" s="456"/>
      <c r="O43" s="234"/>
      <c r="P43" s="522"/>
      <c r="Q43" s="507"/>
    </row>
    <row r="44" spans="2:17" ht="21.6" customHeight="1">
      <c r="B44" s="234"/>
      <c r="C44" s="234"/>
      <c r="D44" s="611" t="s">
        <v>289</v>
      </c>
      <c r="E44" s="573">
        <v>66.5</v>
      </c>
      <c r="F44" s="573">
        <v>69.900000000000006</v>
      </c>
      <c r="G44" s="609">
        <f t="shared" si="5"/>
        <v>5.1127819548872265E-2</v>
      </c>
      <c r="H44" s="597">
        <v>95885492</v>
      </c>
      <c r="I44" s="597">
        <v>100766655</v>
      </c>
      <c r="J44" s="608">
        <f t="shared" si="6"/>
        <v>5.0906168370080426E-2</v>
      </c>
      <c r="K44" s="468"/>
      <c r="L44" s="457"/>
      <c r="M44" s="456"/>
      <c r="N44" s="456"/>
      <c r="O44" s="234"/>
      <c r="P44" s="521"/>
      <c r="Q44" s="507"/>
    </row>
    <row r="45" spans="2:17" ht="21.6" customHeight="1">
      <c r="B45" s="234"/>
      <c r="C45" s="234"/>
      <c r="D45" s="606" t="s">
        <v>265</v>
      </c>
      <c r="E45" s="573">
        <v>141.19999999999999</v>
      </c>
      <c r="F45" s="573">
        <v>142.1</v>
      </c>
      <c r="G45" s="585">
        <f t="shared" si="5"/>
        <v>6.3739376770538649E-3</v>
      </c>
      <c r="H45" s="597">
        <v>95946391</v>
      </c>
      <c r="I45" s="597">
        <v>96573324</v>
      </c>
      <c r="J45" s="607">
        <f t="shared" si="6"/>
        <v>6.5342009581162881E-3</v>
      </c>
      <c r="K45" s="476"/>
      <c r="L45" s="457"/>
      <c r="M45" s="456"/>
      <c r="N45" s="456"/>
      <c r="O45" s="234"/>
      <c r="P45" s="522"/>
      <c r="Q45" s="507"/>
    </row>
    <row r="46" spans="2:17" ht="21.6" customHeight="1">
      <c r="B46" s="234"/>
      <c r="C46" s="234"/>
      <c r="D46" s="606" t="s">
        <v>259</v>
      </c>
      <c r="E46" s="573">
        <v>141.6</v>
      </c>
      <c r="F46" s="573">
        <v>142.4</v>
      </c>
      <c r="G46" s="585">
        <f t="shared" si="5"/>
        <v>5.6497175141243744E-3</v>
      </c>
      <c r="H46" s="597">
        <v>95741710</v>
      </c>
      <c r="I46" s="597">
        <v>96279562</v>
      </c>
      <c r="J46" s="607">
        <f t="shared" si="6"/>
        <v>5.6177396455526019E-3</v>
      </c>
      <c r="K46" s="468"/>
      <c r="L46" s="457"/>
      <c r="M46" s="456"/>
      <c r="N46" s="456"/>
      <c r="O46" s="234"/>
      <c r="P46" s="522"/>
      <c r="Q46" s="507"/>
    </row>
    <row r="47" spans="2:17" ht="21.6" customHeight="1">
      <c r="B47" s="234"/>
      <c r="C47" s="234"/>
      <c r="D47" s="606" t="s">
        <v>264</v>
      </c>
      <c r="E47" s="573">
        <v>147.69999999999999</v>
      </c>
      <c r="F47" s="573">
        <v>149.9</v>
      </c>
      <c r="G47" s="585">
        <f t="shared" si="5"/>
        <v>1.4895057549086101E-2</v>
      </c>
      <c r="H47" s="597">
        <v>87956663</v>
      </c>
      <c r="I47" s="597">
        <v>89274052</v>
      </c>
      <c r="J47" s="607">
        <f t="shared" si="6"/>
        <v>1.4977705554836704E-2</v>
      </c>
      <c r="K47" s="476"/>
      <c r="L47" s="457"/>
      <c r="M47" s="456"/>
      <c r="N47" s="456"/>
      <c r="O47" s="234"/>
      <c r="Q47" s="507"/>
    </row>
    <row r="48" spans="2:17" ht="21.6" customHeight="1">
      <c r="B48" s="234"/>
      <c r="C48" s="234"/>
      <c r="D48" s="610" t="s">
        <v>272</v>
      </c>
      <c r="E48" s="573">
        <v>141.6</v>
      </c>
      <c r="F48" s="573">
        <v>147.80000000000001</v>
      </c>
      <c r="G48" s="609">
        <f t="shared" si="5"/>
        <v>4.3785310734463401E-2</v>
      </c>
      <c r="H48" s="597">
        <v>73315164</v>
      </c>
      <c r="I48" s="597">
        <v>76520101</v>
      </c>
      <c r="J48" s="608">
        <f t="shared" si="6"/>
        <v>4.3714517231387494E-2</v>
      </c>
      <c r="K48" s="476"/>
      <c r="L48" s="457"/>
      <c r="M48" s="456"/>
      <c r="N48" s="456"/>
      <c r="O48" s="234"/>
      <c r="Q48" s="507"/>
    </row>
    <row r="49" spans="2:17" ht="21.6" customHeight="1">
      <c r="B49" s="234"/>
      <c r="C49" s="234"/>
      <c r="D49" s="606" t="s">
        <v>263</v>
      </c>
      <c r="E49" s="573">
        <v>150.19999999999999</v>
      </c>
      <c r="F49" s="573">
        <v>151.6</v>
      </c>
      <c r="G49" s="585">
        <f t="shared" si="5"/>
        <v>9.3209054593875219E-3</v>
      </c>
      <c r="H49" s="597">
        <v>71102258</v>
      </c>
      <c r="I49" s="597">
        <v>71779466</v>
      </c>
      <c r="J49" s="607">
        <f t="shared" si="6"/>
        <v>9.5244232609321636E-3</v>
      </c>
      <c r="K49" s="476"/>
      <c r="L49" s="457"/>
      <c r="M49" s="456"/>
      <c r="N49" s="456"/>
      <c r="O49" s="234"/>
      <c r="Q49" s="507"/>
    </row>
    <row r="50" spans="2:17" ht="21.6" customHeight="1">
      <c r="B50" s="234"/>
      <c r="C50" s="234"/>
      <c r="D50" s="606" t="s">
        <v>261</v>
      </c>
      <c r="E50" s="573">
        <v>152.19999999999999</v>
      </c>
      <c r="F50" s="573">
        <v>153.80000000000001</v>
      </c>
      <c r="G50" s="585">
        <f t="shared" si="5"/>
        <v>1.0512483574244565E-2</v>
      </c>
      <c r="H50" s="597">
        <v>57837375</v>
      </c>
      <c r="I50" s="597">
        <v>58452306</v>
      </c>
      <c r="J50" s="607">
        <f t="shared" si="6"/>
        <v>1.0632069660837823E-2</v>
      </c>
      <c r="K50" s="476"/>
      <c r="L50" s="457"/>
      <c r="M50" s="456"/>
      <c r="N50" s="456"/>
      <c r="O50" s="234"/>
      <c r="Q50" s="507"/>
    </row>
    <row r="51" spans="2:17" ht="21.6" customHeight="1">
      <c r="B51" s="234"/>
      <c r="C51" s="234"/>
      <c r="D51" s="610" t="s">
        <v>271</v>
      </c>
      <c r="E51" s="573">
        <v>123.9</v>
      </c>
      <c r="F51" s="573">
        <v>129.80000000000001</v>
      </c>
      <c r="G51" s="609">
        <f t="shared" si="5"/>
        <v>4.7619047619047665E-2</v>
      </c>
      <c r="H51" s="597">
        <v>56217372</v>
      </c>
      <c r="I51" s="597">
        <v>58885357</v>
      </c>
      <c r="J51" s="608">
        <f t="shared" si="6"/>
        <v>4.7458372831800107E-2</v>
      </c>
      <c r="K51" s="534"/>
      <c r="L51" s="457"/>
      <c r="M51" s="456"/>
      <c r="N51" s="456"/>
      <c r="O51" s="234"/>
      <c r="Q51" s="507"/>
    </row>
    <row r="52" spans="2:17" ht="21.6" customHeight="1">
      <c r="B52" s="234"/>
      <c r="C52" s="234"/>
      <c r="D52" s="606" t="s">
        <v>267</v>
      </c>
      <c r="E52" s="573">
        <v>128.9</v>
      </c>
      <c r="F52" s="573">
        <v>130.69999999999999</v>
      </c>
      <c r="G52" s="585">
        <f t="shared" si="5"/>
        <v>1.3964313421256655E-2</v>
      </c>
      <c r="H52" s="597">
        <v>44862697</v>
      </c>
      <c r="I52" s="597">
        <v>45497613</v>
      </c>
      <c r="J52" s="607">
        <f t="shared" si="6"/>
        <v>1.4152426012194496E-2</v>
      </c>
      <c r="K52" s="534"/>
      <c r="L52" s="457"/>
      <c r="M52" s="456"/>
      <c r="N52" s="456"/>
      <c r="O52" s="234"/>
      <c r="Q52" s="507"/>
    </row>
    <row r="53" spans="2:17" ht="21.6" customHeight="1">
      <c r="B53" s="234"/>
      <c r="C53" s="234"/>
      <c r="D53" s="606" t="s">
        <v>266</v>
      </c>
      <c r="E53" s="573">
        <v>101.1</v>
      </c>
      <c r="F53" s="573">
        <v>102.2</v>
      </c>
      <c r="G53" s="585">
        <f t="shared" si="5"/>
        <v>1.0880316518298799E-2</v>
      </c>
      <c r="H53" s="597">
        <v>38373412</v>
      </c>
      <c r="I53" s="597">
        <v>38802190</v>
      </c>
      <c r="J53" s="607">
        <f t="shared" si="6"/>
        <v>1.1173830463655408E-2</v>
      </c>
      <c r="K53" s="534"/>
      <c r="L53" s="457"/>
      <c r="M53" s="456"/>
      <c r="N53" s="456"/>
      <c r="O53" s="234"/>
      <c r="Q53" s="507"/>
    </row>
    <row r="54" spans="2:17" ht="21.6" customHeight="1">
      <c r="B54" s="234"/>
      <c r="C54" s="234"/>
      <c r="D54" s="610" t="s">
        <v>258</v>
      </c>
      <c r="E54" s="573">
        <v>178.8</v>
      </c>
      <c r="F54" s="573">
        <v>186.4</v>
      </c>
      <c r="G54" s="609">
        <f t="shared" si="5"/>
        <v>4.250559284116328E-2</v>
      </c>
      <c r="H54" s="597">
        <v>34188420</v>
      </c>
      <c r="I54" s="597">
        <v>35629347</v>
      </c>
      <c r="J54" s="608">
        <f t="shared" si="6"/>
        <v>4.2146639125177472E-2</v>
      </c>
      <c r="K54" s="534"/>
      <c r="L54" s="457"/>
      <c r="M54" s="456"/>
      <c r="N54" s="456"/>
      <c r="O54" s="234"/>
      <c r="Q54" s="507"/>
    </row>
    <row r="55" spans="2:17" ht="21.6" customHeight="1" thickBot="1">
      <c r="B55" s="234"/>
      <c r="C55" s="234"/>
      <c r="D55" s="637" t="s">
        <v>257</v>
      </c>
      <c r="E55" s="638">
        <v>171.2</v>
      </c>
      <c r="F55" s="638">
        <v>172.3</v>
      </c>
      <c r="G55" s="639">
        <f t="shared" si="5"/>
        <v>6.4252336448599465E-3</v>
      </c>
      <c r="H55" s="640">
        <v>15781614</v>
      </c>
      <c r="I55" s="640">
        <v>15882007</v>
      </c>
      <c r="J55" s="641">
        <f t="shared" si="6"/>
        <v>6.3613899060007426E-3</v>
      </c>
      <c r="K55" s="534"/>
      <c r="L55" s="457"/>
      <c r="M55" s="456"/>
      <c r="N55" s="456"/>
      <c r="O55" s="234"/>
      <c r="Q55" s="507"/>
    </row>
    <row r="56" spans="2:17" ht="21.6" customHeight="1" thickTop="1">
      <c r="B56" s="234"/>
      <c r="C56" s="234"/>
      <c r="D56" s="234"/>
      <c r="E56" s="234"/>
      <c r="F56" s="234"/>
      <c r="G56" s="234"/>
      <c r="H56" s="234"/>
      <c r="I56" s="234"/>
      <c r="J56" s="234"/>
      <c r="K56" s="234"/>
      <c r="L56" s="457"/>
      <c r="M56" s="456"/>
      <c r="N56" s="456"/>
      <c r="O56" s="234"/>
    </row>
    <row r="57" spans="2:17" ht="21.6" customHeight="1">
      <c r="B57" s="234"/>
      <c r="C57" s="234"/>
      <c r="D57" s="234"/>
      <c r="E57" s="234"/>
      <c r="F57" s="234"/>
      <c r="G57" s="234"/>
      <c r="H57" s="234"/>
      <c r="I57" s="234"/>
      <c r="J57" s="234"/>
      <c r="K57" s="234"/>
      <c r="L57" s="833" t="s">
        <v>319</v>
      </c>
      <c r="M57" s="833"/>
      <c r="N57" s="833"/>
      <c r="O57" s="234" t="s">
        <v>234</v>
      </c>
    </row>
    <row r="58" spans="2:17" ht="21.6" customHeight="1">
      <c r="B58" s="234"/>
      <c r="C58" s="234"/>
      <c r="D58" s="234"/>
      <c r="E58" s="234"/>
      <c r="F58" s="234"/>
      <c r="G58" s="234"/>
      <c r="H58" s="234"/>
      <c r="I58" s="234"/>
      <c r="J58" s="234"/>
      <c r="K58" s="234"/>
      <c r="L58" s="833"/>
      <c r="M58" s="833"/>
      <c r="N58" s="833"/>
      <c r="O58" s="526"/>
    </row>
    <row r="59" spans="2:17" ht="21.6" customHeight="1">
      <c r="B59" s="234"/>
      <c r="C59" s="234"/>
      <c r="D59" s="234"/>
      <c r="E59" s="234"/>
      <c r="F59" s="234"/>
      <c r="G59" s="234"/>
      <c r="H59" s="234"/>
      <c r="I59" s="234"/>
      <c r="J59" s="234"/>
      <c r="K59" s="234"/>
      <c r="L59" s="833"/>
      <c r="M59" s="833"/>
      <c r="N59" s="833"/>
      <c r="O59" s="526"/>
    </row>
    <row r="60" spans="2:17" ht="21.6" customHeight="1">
      <c r="B60" s="234"/>
      <c r="C60" s="234"/>
      <c r="D60" s="234"/>
      <c r="E60" s="234"/>
      <c r="F60" s="234"/>
      <c r="G60" s="234"/>
      <c r="H60" s="234"/>
      <c r="I60" s="234"/>
      <c r="J60" s="234"/>
      <c r="K60" s="234"/>
      <c r="L60" s="833"/>
      <c r="M60" s="833"/>
      <c r="N60" s="833"/>
      <c r="O60" s="526"/>
    </row>
    <row r="61" spans="2:17" ht="21.6" customHeight="1">
      <c r="B61" s="535"/>
      <c r="C61" s="234"/>
      <c r="D61" s="234"/>
      <c r="E61" s="234"/>
      <c r="F61" s="234"/>
      <c r="G61" s="234"/>
      <c r="H61" s="234"/>
      <c r="I61" s="234"/>
      <c r="J61" s="234"/>
      <c r="K61" s="234"/>
      <c r="L61" s="833"/>
      <c r="M61" s="833"/>
      <c r="N61" s="833"/>
      <c r="O61" s="526"/>
    </row>
    <row r="62" spans="2:17" ht="21.6" customHeight="1">
      <c r="B62" s="234"/>
      <c r="C62" s="234"/>
      <c r="D62" s="234"/>
      <c r="E62" s="234"/>
      <c r="F62" s="234"/>
      <c r="G62" s="234"/>
      <c r="H62" s="234"/>
      <c r="I62" s="234"/>
      <c r="J62" s="234"/>
      <c r="K62" s="234"/>
      <c r="L62" s="833"/>
      <c r="M62" s="833"/>
      <c r="N62" s="833"/>
      <c r="O62" s="526"/>
    </row>
    <row r="63" spans="2:17" ht="21.6" customHeight="1">
      <c r="B63" s="234"/>
      <c r="C63" s="234"/>
      <c r="D63" s="234"/>
      <c r="E63" s="234"/>
      <c r="F63" s="234"/>
      <c r="G63" s="234"/>
      <c r="H63" s="234"/>
      <c r="I63" s="234"/>
      <c r="J63" s="234"/>
      <c r="K63" s="234"/>
      <c r="L63" s="833"/>
      <c r="M63" s="833"/>
      <c r="N63" s="833"/>
      <c r="O63" s="526"/>
    </row>
    <row r="64" spans="2:17" ht="21.6" customHeight="1">
      <c r="B64" s="234"/>
      <c r="C64" s="234"/>
      <c r="D64" s="234"/>
      <c r="E64" s="234"/>
      <c r="F64" s="234"/>
      <c r="G64" s="234"/>
      <c r="H64" s="234"/>
      <c r="I64" s="234"/>
      <c r="J64" s="234"/>
      <c r="K64" s="234"/>
      <c r="L64" s="833"/>
      <c r="M64" s="833"/>
      <c r="N64" s="833"/>
      <c r="O64" s="526"/>
    </row>
    <row r="65" spans="2:16" ht="21.6" customHeight="1">
      <c r="B65" s="234"/>
      <c r="C65" s="234"/>
      <c r="D65" s="234"/>
      <c r="E65" s="234"/>
      <c r="F65" s="234"/>
      <c r="G65" s="234"/>
      <c r="H65" s="234"/>
      <c r="I65" s="234"/>
      <c r="J65" s="234"/>
      <c r="K65" s="234"/>
      <c r="L65" s="833"/>
      <c r="M65" s="833"/>
      <c r="N65" s="833"/>
      <c r="O65" s="526"/>
    </row>
    <row r="66" spans="2:16" ht="21.6" customHeight="1">
      <c r="B66" s="234"/>
      <c r="C66" s="234"/>
      <c r="D66" s="234"/>
      <c r="E66" s="234"/>
      <c r="F66" s="234"/>
      <c r="G66" s="234"/>
      <c r="H66" s="234"/>
      <c r="I66" s="234"/>
      <c r="J66" s="234"/>
      <c r="K66" s="234"/>
      <c r="L66" s="833"/>
      <c r="M66" s="833"/>
      <c r="N66" s="833"/>
      <c r="O66" s="526"/>
    </row>
    <row r="67" spans="2:16" ht="21.6" customHeight="1">
      <c r="B67" s="234"/>
      <c r="C67" s="234"/>
      <c r="D67" s="234"/>
      <c r="E67" s="234"/>
      <c r="F67" s="234"/>
      <c r="G67" s="234"/>
      <c r="H67" s="234"/>
      <c r="I67" s="234"/>
      <c r="J67" s="234"/>
      <c r="K67" s="234"/>
      <c r="L67" s="833"/>
      <c r="M67" s="833"/>
      <c r="N67" s="833"/>
      <c r="O67" s="526"/>
    </row>
    <row r="68" spans="2:16" ht="21.6" customHeight="1">
      <c r="B68" s="234"/>
      <c r="C68" s="234"/>
      <c r="D68" s="234"/>
      <c r="E68" s="234"/>
      <c r="F68" s="234"/>
      <c r="G68" s="234"/>
      <c r="H68" s="234"/>
      <c r="I68" s="234"/>
      <c r="J68" s="234"/>
      <c r="K68" s="234"/>
      <c r="L68" s="833"/>
      <c r="M68" s="833"/>
      <c r="N68" s="833"/>
      <c r="O68" s="526"/>
    </row>
    <row r="69" spans="2:16" ht="21.6" customHeight="1">
      <c r="B69" s="234"/>
      <c r="C69" s="234"/>
      <c r="D69" s="234"/>
      <c r="E69" s="234"/>
      <c r="F69" s="234"/>
      <c r="G69" s="234"/>
      <c r="H69" s="234"/>
      <c r="I69" s="234"/>
      <c r="J69" s="234"/>
      <c r="K69" s="234"/>
      <c r="L69" s="833"/>
      <c r="M69" s="833"/>
      <c r="N69" s="833"/>
      <c r="O69" s="526"/>
    </row>
    <row r="70" spans="2:16" ht="21.6" customHeight="1">
      <c r="B70" s="234"/>
      <c r="C70" s="234"/>
      <c r="D70" s="234"/>
      <c r="E70" s="234"/>
      <c r="F70" s="234"/>
      <c r="G70" s="234"/>
      <c r="H70" s="234"/>
      <c r="I70" s="234"/>
      <c r="J70" s="234"/>
      <c r="K70" s="234"/>
      <c r="L70" s="833"/>
      <c r="M70" s="833"/>
      <c r="N70" s="833"/>
      <c r="O70" s="526"/>
    </row>
    <row r="71" spans="2:16" ht="21.6" customHeight="1">
      <c r="B71" s="234"/>
      <c r="C71" s="234"/>
      <c r="D71" s="234"/>
      <c r="E71" s="234"/>
      <c r="F71" s="234"/>
      <c r="G71" s="234"/>
      <c r="H71" s="234"/>
      <c r="I71" s="234"/>
      <c r="J71" s="234"/>
      <c r="K71" s="234"/>
      <c r="L71" s="833"/>
      <c r="M71" s="833"/>
      <c r="N71" s="833"/>
      <c r="O71" s="526"/>
      <c r="P71" s="521"/>
    </row>
    <row r="72" spans="2:16" ht="21.6" customHeight="1">
      <c r="B72" s="234"/>
      <c r="C72" s="234"/>
      <c r="D72" s="234"/>
      <c r="E72" s="234"/>
      <c r="F72" s="234"/>
      <c r="G72" s="234"/>
      <c r="H72" s="234"/>
      <c r="I72" s="234"/>
      <c r="J72" s="234"/>
      <c r="K72" s="234"/>
      <c r="L72" s="833"/>
      <c r="M72" s="833"/>
      <c r="N72" s="833"/>
      <c r="O72" s="526"/>
      <c r="P72" s="522"/>
    </row>
    <row r="73" spans="2:16" ht="39" customHeight="1">
      <c r="B73" s="325" t="s">
        <v>30</v>
      </c>
      <c r="C73" s="325"/>
      <c r="D73" s="325"/>
      <c r="E73" s="325"/>
      <c r="F73" s="325"/>
      <c r="G73" s="325"/>
      <c r="H73" s="325"/>
      <c r="I73" s="325"/>
      <c r="J73" s="325"/>
      <c r="K73" s="325"/>
      <c r="L73" s="833"/>
      <c r="M73" s="833"/>
      <c r="N73" s="833"/>
      <c r="O73" s="234"/>
      <c r="P73" s="522"/>
    </row>
    <row r="74" spans="2:16" ht="32.4">
      <c r="B74" s="840" t="s">
        <v>210</v>
      </c>
      <c r="C74" s="840"/>
      <c r="D74" s="840"/>
      <c r="E74" s="840"/>
      <c r="F74" s="840"/>
      <c r="G74" s="840"/>
      <c r="H74" s="840"/>
      <c r="I74" s="263"/>
      <c r="J74" s="262"/>
      <c r="K74" s="234"/>
      <c r="L74" s="234"/>
      <c r="M74" s="234"/>
      <c r="N74" s="234"/>
      <c r="O74" s="234"/>
      <c r="P74" s="521"/>
    </row>
    <row r="75" spans="2:16" ht="18">
      <c r="B75" s="299" t="s">
        <v>153</v>
      </c>
      <c r="C75" s="234"/>
      <c r="D75" s="234"/>
      <c r="E75" s="234"/>
      <c r="F75" s="234"/>
      <c r="G75" s="234"/>
      <c r="H75" s="234"/>
      <c r="I75" s="234"/>
      <c r="J75" s="234"/>
      <c r="K75" s="234"/>
      <c r="L75" s="234"/>
      <c r="M75" s="234"/>
      <c r="N75" s="234"/>
      <c r="O75" s="234"/>
      <c r="P75" s="522"/>
    </row>
    <row r="76" spans="2:16" ht="18">
      <c r="B76" s="835" t="s">
        <v>154</v>
      </c>
      <c r="C76" s="835"/>
      <c r="D76" s="835"/>
      <c r="E76" s="835"/>
      <c r="F76" s="835"/>
      <c r="G76" s="835"/>
      <c r="H76" s="835"/>
      <c r="I76" s="835"/>
      <c r="J76" s="835"/>
      <c r="K76" s="835"/>
      <c r="L76" s="835"/>
      <c r="M76" s="835"/>
      <c r="N76" s="234"/>
      <c r="O76" s="234"/>
      <c r="P76" s="522"/>
    </row>
    <row r="77" spans="2:16" ht="18">
      <c r="B77" s="834" t="s">
        <v>155</v>
      </c>
      <c r="C77" s="834"/>
      <c r="D77" s="834"/>
      <c r="E77" s="834"/>
      <c r="F77" s="834"/>
      <c r="G77" s="834"/>
      <c r="H77" s="834"/>
      <c r="I77" s="834"/>
      <c r="J77" s="834"/>
      <c r="K77" s="834"/>
      <c r="L77" s="834"/>
      <c r="M77" s="834"/>
      <c r="N77" s="234"/>
      <c r="O77" s="234"/>
      <c r="P77" s="521"/>
    </row>
    <row r="78" spans="2:16" ht="22.5" customHeight="1">
      <c r="B78" s="837" t="s">
        <v>226</v>
      </c>
      <c r="C78" s="838"/>
      <c r="D78" s="838"/>
      <c r="E78" s="838"/>
      <c r="F78" s="838"/>
      <c r="G78" s="838"/>
      <c r="H78" s="838"/>
      <c r="I78" s="838"/>
      <c r="J78" s="838"/>
      <c r="K78" s="838"/>
      <c r="L78" s="838"/>
      <c r="M78" s="839"/>
      <c r="N78" s="836" t="s">
        <v>211</v>
      </c>
      <c r="O78" s="234"/>
      <c r="P78" s="522"/>
    </row>
    <row r="79" spans="2:16" ht="22.5" customHeight="1">
      <c r="B79" s="348" t="s">
        <v>235</v>
      </c>
      <c r="C79" s="346"/>
      <c r="D79" s="346"/>
      <c r="E79" s="346"/>
      <c r="F79" s="346"/>
      <c r="G79" s="346"/>
      <c r="H79" s="346"/>
      <c r="I79" s="346"/>
      <c r="J79" s="346"/>
      <c r="K79" s="346"/>
      <c r="L79" s="346"/>
      <c r="M79" s="347"/>
      <c r="N79" s="836"/>
      <c r="O79" s="234"/>
      <c r="P79" s="522"/>
    </row>
    <row r="80" spans="2:16" ht="18">
      <c r="B80" s="835" t="s">
        <v>222</v>
      </c>
      <c r="C80" s="835"/>
      <c r="D80" s="835"/>
      <c r="E80" s="835"/>
      <c r="F80" s="835"/>
      <c r="G80" s="835"/>
      <c r="H80" s="835"/>
      <c r="I80" s="835"/>
      <c r="J80" s="835"/>
      <c r="K80" s="835"/>
      <c r="L80" s="835"/>
      <c r="M80" s="835"/>
      <c r="N80" s="836"/>
      <c r="O80" s="234"/>
      <c r="P80" s="521"/>
    </row>
    <row r="81" spans="2:16" ht="18">
      <c r="B81" s="834" t="s">
        <v>223</v>
      </c>
      <c r="C81" s="834"/>
      <c r="D81" s="834"/>
      <c r="E81" s="834"/>
      <c r="F81" s="834"/>
      <c r="G81" s="834"/>
      <c r="H81" s="834"/>
      <c r="I81" s="834"/>
      <c r="J81" s="834"/>
      <c r="K81" s="834"/>
      <c r="L81" s="834"/>
      <c r="M81" s="834"/>
      <c r="N81" s="836"/>
      <c r="O81" s="234"/>
      <c r="P81" s="522"/>
    </row>
    <row r="82" spans="2:16" ht="18">
      <c r="B82" s="835" t="s">
        <v>224</v>
      </c>
      <c r="C82" s="835"/>
      <c r="D82" s="835"/>
      <c r="E82" s="835"/>
      <c r="F82" s="835"/>
      <c r="G82" s="835"/>
      <c r="H82" s="835"/>
      <c r="I82" s="835"/>
      <c r="J82" s="835"/>
      <c r="K82" s="835"/>
      <c r="L82" s="835"/>
      <c r="M82" s="835"/>
      <c r="N82" s="836"/>
      <c r="O82" s="234"/>
      <c r="P82" s="522"/>
    </row>
    <row r="83" spans="2:16" ht="18">
      <c r="B83" s="835" t="s">
        <v>225</v>
      </c>
      <c r="C83" s="835"/>
      <c r="D83" s="835"/>
      <c r="E83" s="835"/>
      <c r="F83" s="835"/>
      <c r="G83" s="835"/>
      <c r="H83" s="835"/>
      <c r="I83" s="835"/>
      <c r="J83" s="835"/>
      <c r="K83" s="835"/>
      <c r="L83" s="835"/>
      <c r="M83" s="835"/>
      <c r="N83" s="836"/>
      <c r="O83" s="234"/>
      <c r="P83" s="521"/>
    </row>
    <row r="84" spans="2:16" ht="18">
      <c r="B84" s="265"/>
      <c r="M84" s="234"/>
      <c r="N84" s="836"/>
      <c r="O84" s="234"/>
      <c r="P84" s="522"/>
    </row>
    <row r="85" spans="2:16" ht="17.25" customHeight="1">
      <c r="B85" s="825" t="s">
        <v>156</v>
      </c>
      <c r="C85" s="826"/>
      <c r="D85" s="826"/>
      <c r="E85" s="826"/>
      <c r="F85" s="826"/>
      <c r="G85" s="826"/>
      <c r="H85" s="826"/>
      <c r="I85" s="826"/>
      <c r="J85" s="826"/>
      <c r="K85" s="826"/>
      <c r="L85" s="826"/>
      <c r="M85" s="827"/>
      <c r="N85" s="836"/>
      <c r="O85" s="234"/>
      <c r="P85" s="522"/>
    </row>
    <row r="86" spans="2:16" ht="17.25" customHeight="1">
      <c r="B86" s="825" t="s">
        <v>157</v>
      </c>
      <c r="C86" s="826"/>
      <c r="D86" s="826"/>
      <c r="E86" s="826"/>
      <c r="F86" s="826"/>
      <c r="G86" s="826"/>
      <c r="H86" s="826"/>
      <c r="I86" s="826"/>
      <c r="J86" s="826"/>
      <c r="K86" s="826"/>
      <c r="L86" s="826"/>
      <c r="M86" s="827"/>
      <c r="N86" s="836"/>
      <c r="O86" s="234"/>
      <c r="P86" s="521"/>
    </row>
    <row r="87" spans="2:16" ht="17.25" customHeight="1">
      <c r="B87" s="825" t="s">
        <v>158</v>
      </c>
      <c r="C87" s="826"/>
      <c r="D87" s="826"/>
      <c r="E87" s="826"/>
      <c r="F87" s="826"/>
      <c r="G87" s="826"/>
      <c r="H87" s="826"/>
      <c r="I87" s="826"/>
      <c r="J87" s="826"/>
      <c r="K87" s="826"/>
      <c r="L87" s="826"/>
      <c r="M87" s="827"/>
      <c r="N87" s="836"/>
      <c r="O87" s="234"/>
      <c r="P87" s="522"/>
    </row>
    <row r="88" spans="2:16" ht="18">
      <c r="B88" s="825" t="s">
        <v>159</v>
      </c>
      <c r="C88" s="826"/>
      <c r="D88" s="826"/>
      <c r="E88" s="826"/>
      <c r="F88" s="826"/>
      <c r="G88" s="826"/>
      <c r="H88" s="826"/>
      <c r="I88" s="826"/>
      <c r="J88" s="826"/>
      <c r="K88" s="826"/>
      <c r="L88" s="826"/>
      <c r="M88" s="827"/>
      <c r="N88" s="836"/>
      <c r="O88" s="234"/>
      <c r="P88" s="522"/>
    </row>
    <row r="89" spans="2:16" ht="18">
      <c r="B89" s="825" t="s">
        <v>160</v>
      </c>
      <c r="C89" s="826"/>
      <c r="D89" s="826"/>
      <c r="E89" s="826"/>
      <c r="F89" s="826"/>
      <c r="G89" s="826"/>
      <c r="H89" s="826"/>
      <c r="I89" s="826"/>
      <c r="J89" s="826"/>
      <c r="K89" s="826"/>
      <c r="L89" s="826"/>
      <c r="M89" s="827"/>
      <c r="N89" s="836"/>
      <c r="O89" s="234"/>
      <c r="P89" s="521"/>
    </row>
    <row r="90" spans="2:16" ht="18">
      <c r="B90" s="819" t="s">
        <v>161</v>
      </c>
      <c r="C90" s="820"/>
      <c r="D90" s="820"/>
      <c r="E90" s="820"/>
      <c r="F90" s="820"/>
      <c r="G90" s="820"/>
      <c r="H90" s="820"/>
      <c r="I90" s="820"/>
      <c r="J90" s="820"/>
      <c r="K90" s="820"/>
      <c r="L90" s="820"/>
      <c r="M90" s="821"/>
      <c r="N90" s="234"/>
      <c r="O90" s="234"/>
      <c r="P90" s="522"/>
    </row>
    <row r="91" spans="2:16" ht="18">
      <c r="B91" s="822" t="s">
        <v>162</v>
      </c>
      <c r="C91" s="823"/>
      <c r="D91" s="823"/>
      <c r="E91" s="823"/>
      <c r="F91" s="823"/>
      <c r="G91" s="823"/>
      <c r="H91" s="823"/>
      <c r="I91" s="823"/>
      <c r="J91" s="823"/>
      <c r="K91" s="823"/>
      <c r="L91" s="823"/>
      <c r="M91" s="824"/>
      <c r="N91" s="234"/>
      <c r="O91" s="234"/>
      <c r="P91" s="522"/>
    </row>
    <row r="92" spans="2:16" ht="18">
      <c r="B92" s="825" t="s">
        <v>233</v>
      </c>
      <c r="C92" s="826"/>
      <c r="D92" s="826"/>
      <c r="E92" s="826"/>
      <c r="F92" s="826"/>
      <c r="G92" s="826"/>
      <c r="H92" s="826"/>
      <c r="I92" s="826"/>
      <c r="J92" s="826"/>
      <c r="K92" s="826"/>
      <c r="L92" s="826"/>
      <c r="M92" s="827"/>
      <c r="N92" s="234"/>
      <c r="O92" s="234"/>
      <c r="P92" s="521"/>
    </row>
    <row r="93" spans="2:16" ht="18">
      <c r="B93" s="265"/>
      <c r="M93" s="234"/>
      <c r="N93" s="234"/>
      <c r="O93" s="234"/>
      <c r="P93" s="522"/>
    </row>
    <row r="94" spans="2:16" ht="18.600000000000001" thickBot="1">
      <c r="B94" s="265"/>
      <c r="M94" s="234"/>
      <c r="N94" s="234"/>
      <c r="O94" s="234"/>
      <c r="P94" s="522"/>
    </row>
    <row r="95" spans="2:16" ht="20.25" customHeight="1">
      <c r="B95" s="828" t="s">
        <v>163</v>
      </c>
      <c r="C95" s="828" t="s">
        <v>164</v>
      </c>
      <c r="D95" s="828" t="s">
        <v>165</v>
      </c>
      <c r="E95" s="828" t="s">
        <v>166</v>
      </c>
      <c r="F95" s="266" t="s">
        <v>167</v>
      </c>
      <c r="G95" s="290" t="s">
        <v>241</v>
      </c>
      <c r="H95" s="830" t="s">
        <v>240</v>
      </c>
      <c r="I95" s="830" t="s">
        <v>169</v>
      </c>
      <c r="J95" s="830" t="s">
        <v>170</v>
      </c>
      <c r="K95" s="830" t="s">
        <v>212</v>
      </c>
      <c r="L95" s="828" t="s">
        <v>171</v>
      </c>
      <c r="M95" s="828" t="s">
        <v>236</v>
      </c>
      <c r="N95" s="234"/>
      <c r="O95" s="234"/>
      <c r="P95" s="521"/>
    </row>
    <row r="96" spans="2:16" ht="18.600000000000001" thickBot="1">
      <c r="B96" s="829"/>
      <c r="C96" s="829"/>
      <c r="D96" s="829"/>
      <c r="E96" s="829"/>
      <c r="F96" s="267" t="s">
        <v>168</v>
      </c>
      <c r="G96" s="291"/>
      <c r="H96" s="831"/>
      <c r="I96" s="831"/>
      <c r="J96" s="831"/>
      <c r="K96" s="831"/>
      <c r="L96" s="829"/>
      <c r="M96" s="829"/>
      <c r="N96" s="234"/>
      <c r="O96" s="234"/>
      <c r="P96" s="522"/>
    </row>
    <row r="97" spans="1:17" ht="18.600000000000001" thickBot="1">
      <c r="B97" s="268">
        <v>1</v>
      </c>
      <c r="C97" s="269" t="s">
        <v>172</v>
      </c>
      <c r="D97" s="270"/>
      <c r="E97" s="270"/>
      <c r="F97" s="270"/>
      <c r="G97" s="292"/>
      <c r="H97" s="270"/>
      <c r="I97" s="270"/>
      <c r="J97" s="270"/>
      <c r="K97" s="271" t="s">
        <v>172</v>
      </c>
      <c r="L97" s="270"/>
      <c r="M97" s="270"/>
      <c r="N97" s="234"/>
      <c r="O97" s="234"/>
      <c r="P97" s="522"/>
    </row>
    <row r="98" spans="1:17" ht="18.600000000000001" thickBot="1">
      <c r="A98" s="283" t="s">
        <v>30</v>
      </c>
      <c r="B98" s="284">
        <v>2</v>
      </c>
      <c r="C98" s="285" t="s">
        <v>172</v>
      </c>
      <c r="D98" s="286" t="s">
        <v>172</v>
      </c>
      <c r="E98" s="286" t="s">
        <v>172</v>
      </c>
      <c r="F98" s="286" t="s">
        <v>213</v>
      </c>
      <c r="G98" s="292"/>
      <c r="H98" s="270"/>
      <c r="I98" s="270"/>
      <c r="J98" s="286" t="s">
        <v>214</v>
      </c>
      <c r="K98" s="286" t="s">
        <v>172</v>
      </c>
      <c r="L98" s="270"/>
      <c r="M98" s="270"/>
      <c r="N98" s="234" t="s">
        <v>215</v>
      </c>
      <c r="O98" s="234"/>
      <c r="P98" s="521"/>
      <c r="Q98" s="507"/>
    </row>
    <row r="99" spans="1:17" ht="18.600000000000001" thickBot="1">
      <c r="A99" s="283" t="s">
        <v>22</v>
      </c>
      <c r="B99" s="284">
        <v>3</v>
      </c>
      <c r="C99" s="285" t="s">
        <v>172</v>
      </c>
      <c r="D99" s="286" t="s">
        <v>172</v>
      </c>
      <c r="E99" s="286" t="s">
        <v>172</v>
      </c>
      <c r="F99" s="286" t="s">
        <v>172</v>
      </c>
      <c r="G99" s="292"/>
      <c r="H99" s="270"/>
      <c r="I99" s="270"/>
      <c r="J99" s="286" t="s">
        <v>172</v>
      </c>
      <c r="K99" s="286" t="s">
        <v>172</v>
      </c>
      <c r="L99" s="286" t="s">
        <v>172</v>
      </c>
      <c r="M99" s="270"/>
      <c r="N99" s="234"/>
      <c r="O99" s="234"/>
      <c r="P99" s="522"/>
      <c r="Q99" s="507"/>
    </row>
    <row r="100" spans="1:17" ht="18.600000000000001" thickBot="1">
      <c r="A100" s="283" t="s">
        <v>216</v>
      </c>
      <c r="B100" s="278">
        <v>4</v>
      </c>
      <c r="C100" s="279" t="s">
        <v>172</v>
      </c>
      <c r="D100" s="280" t="s">
        <v>172</v>
      </c>
      <c r="E100" s="280" t="s">
        <v>172</v>
      </c>
      <c r="F100" s="280" t="s">
        <v>172</v>
      </c>
      <c r="G100" s="280" t="s">
        <v>172</v>
      </c>
      <c r="H100" s="280" t="s">
        <v>172</v>
      </c>
      <c r="I100" s="270" t="s">
        <v>238</v>
      </c>
      <c r="J100" s="280" t="s">
        <v>172</v>
      </c>
      <c r="K100" s="280" t="s">
        <v>172</v>
      </c>
      <c r="L100" s="280" t="s">
        <v>172</v>
      </c>
      <c r="M100" s="280" t="s">
        <v>172</v>
      </c>
      <c r="N100" s="305" t="s">
        <v>237</v>
      </c>
      <c r="O100" s="234"/>
      <c r="P100" s="522"/>
    </row>
    <row r="101" spans="1:17" ht="18.600000000000001" thickBot="1">
      <c r="A101" s="283"/>
      <c r="B101" s="284">
        <v>5</v>
      </c>
      <c r="C101" s="285" t="s">
        <v>172</v>
      </c>
      <c r="D101" s="286" t="s">
        <v>172</v>
      </c>
      <c r="E101" s="286" t="s">
        <v>172</v>
      </c>
      <c r="F101" s="286" t="s">
        <v>172</v>
      </c>
      <c r="G101" s="286" t="s">
        <v>172</v>
      </c>
      <c r="H101" s="286" t="s">
        <v>172</v>
      </c>
      <c r="I101" s="286" t="s">
        <v>172</v>
      </c>
      <c r="J101" s="286" t="s">
        <v>172</v>
      </c>
      <c r="K101" s="286" t="s">
        <v>172</v>
      </c>
      <c r="L101" s="286" t="s">
        <v>172</v>
      </c>
      <c r="M101" s="286" t="s">
        <v>172</v>
      </c>
      <c r="N101" s="234"/>
      <c r="O101" s="234"/>
      <c r="Q101" s="507"/>
    </row>
    <row r="102" spans="1:17" ht="18.600000000000001" thickBot="1">
      <c r="B102" s="268">
        <v>6</v>
      </c>
      <c r="C102" s="269" t="s">
        <v>172</v>
      </c>
      <c r="D102" s="271" t="s">
        <v>172</v>
      </c>
      <c r="E102" s="271" t="s">
        <v>172</v>
      </c>
      <c r="F102" s="271" t="s">
        <v>172</v>
      </c>
      <c r="G102" s="271" t="s">
        <v>172</v>
      </c>
      <c r="H102" s="271" t="s">
        <v>172</v>
      </c>
      <c r="I102" s="271" t="s">
        <v>172</v>
      </c>
      <c r="J102" s="271" t="s">
        <v>172</v>
      </c>
      <c r="K102" s="271" t="s">
        <v>172</v>
      </c>
      <c r="L102" s="271" t="s">
        <v>172</v>
      </c>
      <c r="M102" s="271" t="s">
        <v>172</v>
      </c>
      <c r="N102" s="234"/>
      <c r="O102" s="234"/>
      <c r="Q102" s="507"/>
    </row>
    <row r="103" spans="1:17" ht="18.600000000000001" thickBot="1">
      <c r="B103" s="268">
        <v>7</v>
      </c>
      <c r="C103" s="269" t="s">
        <v>172</v>
      </c>
      <c r="D103" s="271" t="s">
        <v>172</v>
      </c>
      <c r="E103" s="271" t="s">
        <v>172</v>
      </c>
      <c r="F103" s="271" t="s">
        <v>172</v>
      </c>
      <c r="G103" s="271" t="s">
        <v>172</v>
      </c>
      <c r="H103" s="271" t="s">
        <v>172</v>
      </c>
      <c r="I103" s="271" t="s">
        <v>172</v>
      </c>
      <c r="J103" s="271" t="s">
        <v>172</v>
      </c>
      <c r="K103" s="271" t="s">
        <v>172</v>
      </c>
      <c r="L103" s="271" t="s">
        <v>172</v>
      </c>
      <c r="M103" s="271" t="s">
        <v>172</v>
      </c>
      <c r="N103" s="234"/>
      <c r="O103" s="234"/>
      <c r="Q103" s="507"/>
    </row>
    <row r="104" spans="1:17">
      <c r="N104" s="234"/>
      <c r="O104" s="234"/>
      <c r="Q104" s="507"/>
    </row>
    <row r="105" spans="1:17">
      <c r="I105" s="305" t="s">
        <v>239</v>
      </c>
      <c r="N105" s="234"/>
      <c r="O105" s="234"/>
      <c r="Q105" s="507"/>
    </row>
    <row r="106" spans="1:17">
      <c r="N106" s="234"/>
      <c r="O106" s="234"/>
      <c r="Q106" s="507"/>
    </row>
  </sheetData>
  <mergeCells count="39">
    <mergeCell ref="L33:N37"/>
    <mergeCell ref="L57:N73"/>
    <mergeCell ref="B77:M77"/>
    <mergeCell ref="B81:M81"/>
    <mergeCell ref="B82:M82"/>
    <mergeCell ref="N78:N89"/>
    <mergeCell ref="B80:M80"/>
    <mergeCell ref="B87:M87"/>
    <mergeCell ref="B88:M88"/>
    <mergeCell ref="B89:M89"/>
    <mergeCell ref="B78:M78"/>
    <mergeCell ref="B83:M83"/>
    <mergeCell ref="B85:M85"/>
    <mergeCell ref="B86:M86"/>
    <mergeCell ref="B74:H74"/>
    <mergeCell ref="B76:M76"/>
    <mergeCell ref="B90:M90"/>
    <mergeCell ref="B91:M91"/>
    <mergeCell ref="B92:M92"/>
    <mergeCell ref="B95:B96"/>
    <mergeCell ref="C95:C96"/>
    <mergeCell ref="D95:D96"/>
    <mergeCell ref="E95:E96"/>
    <mergeCell ref="H95:H96"/>
    <mergeCell ref="I95:I96"/>
    <mergeCell ref="J95:J96"/>
    <mergeCell ref="K95:K96"/>
    <mergeCell ref="L95:L96"/>
    <mergeCell ref="M95:M96"/>
    <mergeCell ref="B3:N3"/>
    <mergeCell ref="C8:L8"/>
    <mergeCell ref="C9:L9"/>
    <mergeCell ref="D12:E28"/>
    <mergeCell ref="M13:N13"/>
    <mergeCell ref="B5:N5"/>
    <mergeCell ref="M16:N29"/>
    <mergeCell ref="B7:N7"/>
    <mergeCell ref="B6:N6"/>
    <mergeCell ref="D29:E29"/>
  </mergeCells>
  <phoneticPr fontId="110"/>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BCAA2-C7EF-4706-83A5-72C4B25F00A3}">
  <dimension ref="C2:J28"/>
  <sheetViews>
    <sheetView topLeftCell="B1" workbookViewId="0">
      <selection activeCell="C4" sqref="C4:I27"/>
    </sheetView>
  </sheetViews>
  <sheetFormatPr defaultRowHeight="13.2"/>
  <cols>
    <col min="1" max="2" width="8.88671875" style="545"/>
    <col min="3" max="3" width="20.5546875" style="545" customWidth="1"/>
    <col min="4" max="5" width="10.109375" style="262" customWidth="1"/>
    <col min="6" max="6" width="12.5546875" style="488" customWidth="1"/>
    <col min="7" max="7" width="18.5546875" style="546" customWidth="1"/>
    <col min="8" max="8" width="18.5546875" style="547" customWidth="1"/>
    <col min="9" max="9" width="11.88671875" style="488" customWidth="1"/>
    <col min="10" max="10" width="16.109375" style="262" customWidth="1"/>
    <col min="11" max="16384" width="8.88671875" style="545"/>
  </cols>
  <sheetData>
    <row r="2" spans="3:9" ht="19.8" customHeight="1"/>
    <row r="3" spans="3:9" ht="20.399999999999999" customHeight="1" thickBot="1"/>
    <row r="4" spans="3:9" ht="22.8" customHeight="1" thickTop="1">
      <c r="C4" s="601"/>
      <c r="D4" s="602" t="s">
        <v>277</v>
      </c>
      <c r="E4" s="602" t="s">
        <v>278</v>
      </c>
      <c r="F4" s="603" t="s">
        <v>279</v>
      </c>
      <c r="G4" s="604" t="s">
        <v>277</v>
      </c>
      <c r="H4" s="604" t="s">
        <v>278</v>
      </c>
      <c r="I4" s="605" t="s">
        <v>279</v>
      </c>
    </row>
    <row r="5" spans="3:9" ht="22.8" customHeight="1">
      <c r="C5" s="620" t="s">
        <v>256</v>
      </c>
      <c r="D5" s="621" t="s">
        <v>302</v>
      </c>
      <c r="E5" s="621" t="s">
        <v>302</v>
      </c>
      <c r="F5" s="622" t="s">
        <v>301</v>
      </c>
      <c r="G5" s="623">
        <v>6718031680</v>
      </c>
      <c r="H5" s="623">
        <v>6936464185</v>
      </c>
      <c r="I5" s="624">
        <f>(H5-G5)/+G5</f>
        <v>3.251436066464039E-2</v>
      </c>
    </row>
    <row r="6" spans="3:9" ht="22.8" customHeight="1">
      <c r="C6" s="620" t="s">
        <v>269</v>
      </c>
      <c r="D6" s="621">
        <v>159.19999999999999</v>
      </c>
      <c r="E6" s="621">
        <v>160.80000000000001</v>
      </c>
      <c r="F6" s="622">
        <f>(E6-D6)/+D6</f>
        <v>1.0050251256281551E-2</v>
      </c>
      <c r="G6" s="623">
        <v>2232088000</v>
      </c>
      <c r="H6" s="623">
        <v>2254252000</v>
      </c>
      <c r="I6" s="624">
        <f t="shared" ref="I6:I11" si="0">(H6-G6)/+G6</f>
        <v>9.9297160327012201E-3</v>
      </c>
    </row>
    <row r="7" spans="3:9" ht="22.8" customHeight="1">
      <c r="C7" s="631" t="s">
        <v>286</v>
      </c>
      <c r="D7" s="621">
        <v>71.5</v>
      </c>
      <c r="E7" s="621">
        <v>75.099999999999994</v>
      </c>
      <c r="F7" s="626">
        <f t="shared" ref="F7:F11" si="1">(E7-D7)/+D7</f>
        <v>5.034965034965027E-2</v>
      </c>
      <c r="G7" s="623">
        <v>987113051</v>
      </c>
      <c r="H7" s="623">
        <v>1036568410</v>
      </c>
      <c r="I7" s="627">
        <f t="shared" si="0"/>
        <v>5.0101008136706322E-2</v>
      </c>
    </row>
    <row r="8" spans="3:9" ht="22.8" customHeight="1">
      <c r="C8" s="620" t="s">
        <v>260</v>
      </c>
      <c r="D8" s="621">
        <v>122.2</v>
      </c>
      <c r="E8" s="621">
        <v>124.2</v>
      </c>
      <c r="F8" s="622">
        <f t="shared" si="1"/>
        <v>1.6366612111292964E-2</v>
      </c>
      <c r="G8" s="623">
        <v>409291449</v>
      </c>
      <c r="H8" s="623">
        <v>416005448</v>
      </c>
      <c r="I8" s="624">
        <f t="shared" si="0"/>
        <v>1.6403956194061608E-2</v>
      </c>
    </row>
    <row r="9" spans="3:9" ht="22.8" customHeight="1">
      <c r="C9" s="625" t="s">
        <v>270</v>
      </c>
      <c r="D9" s="621">
        <v>121.8</v>
      </c>
      <c r="E9" s="621">
        <v>128.30000000000001</v>
      </c>
      <c r="F9" s="626">
        <f t="shared" si="1"/>
        <v>5.3366174055829343E-2</v>
      </c>
      <c r="G9" s="623">
        <v>258823504</v>
      </c>
      <c r="H9" s="623">
        <v>272673196</v>
      </c>
      <c r="I9" s="627">
        <f t="shared" si="0"/>
        <v>5.3510178890090292E-2</v>
      </c>
    </row>
    <row r="10" spans="3:9" ht="22.8" customHeight="1">
      <c r="C10" s="620" t="s">
        <v>273</v>
      </c>
      <c r="D10" s="621">
        <v>144.80000000000001</v>
      </c>
      <c r="E10" s="621">
        <v>148.30000000000001</v>
      </c>
      <c r="F10" s="622">
        <f t="shared" si="1"/>
        <v>2.4171270718232041E-2</v>
      </c>
      <c r="G10" s="623">
        <v>183344047</v>
      </c>
      <c r="H10" s="623">
        <v>187865740</v>
      </c>
      <c r="I10" s="624">
        <f t="shared" si="0"/>
        <v>2.4662338777762444E-2</v>
      </c>
    </row>
    <row r="11" spans="3:9" ht="22.8" customHeight="1">
      <c r="C11" s="628" t="s">
        <v>287</v>
      </c>
      <c r="D11" s="621">
        <v>63.3</v>
      </c>
      <c r="E11" s="621">
        <v>67.900000000000006</v>
      </c>
      <c r="F11" s="629">
        <f t="shared" si="1"/>
        <v>7.2669826224328729E-2</v>
      </c>
      <c r="G11" s="623">
        <v>173014525</v>
      </c>
      <c r="H11" s="623">
        <v>185616142</v>
      </c>
      <c r="I11" s="630">
        <f t="shared" si="0"/>
        <v>7.2835601519583404E-2</v>
      </c>
    </row>
    <row r="12" spans="3:9" ht="22.8" customHeight="1">
      <c r="C12" s="631" t="s">
        <v>290</v>
      </c>
      <c r="D12" s="621">
        <v>87</v>
      </c>
      <c r="E12" s="621">
        <v>90.9</v>
      </c>
      <c r="F12" s="626">
        <f t="shared" ref="F12:F27" si="2">(E12-D12)/+D12</f>
        <v>4.482758620689662E-2</v>
      </c>
      <c r="G12" s="623">
        <v>112198441</v>
      </c>
      <c r="H12" s="623">
        <v>117240849</v>
      </c>
      <c r="I12" s="627">
        <f t="shared" ref="I12:I27" si="3">(H12-G12)/+G12</f>
        <v>4.4941872231540184E-2</v>
      </c>
    </row>
    <row r="13" spans="3:9" ht="22.8" customHeight="1">
      <c r="C13" s="620" t="s">
        <v>268</v>
      </c>
      <c r="D13" s="621">
        <v>135.69999999999999</v>
      </c>
      <c r="E13" s="621">
        <v>137.4</v>
      </c>
      <c r="F13" s="622">
        <f t="shared" si="2"/>
        <v>1.2527634487840953E-2</v>
      </c>
      <c r="G13" s="623">
        <v>114425692</v>
      </c>
      <c r="H13" s="623">
        <v>115861861</v>
      </c>
      <c r="I13" s="624">
        <f t="shared" si="3"/>
        <v>1.2551106092502373E-2</v>
      </c>
    </row>
    <row r="14" spans="3:9" ht="22.8" customHeight="1">
      <c r="C14" s="620" t="s">
        <v>262</v>
      </c>
      <c r="D14" s="621">
        <v>132.4</v>
      </c>
      <c r="E14" s="621">
        <v>133.80000000000001</v>
      </c>
      <c r="F14" s="622">
        <f t="shared" si="2"/>
        <v>1.057401812688826E-2</v>
      </c>
      <c r="G14" s="623">
        <v>110223043</v>
      </c>
      <c r="H14" s="623">
        <v>111396022</v>
      </c>
      <c r="I14" s="624">
        <f t="shared" si="3"/>
        <v>1.0641867327143201E-2</v>
      </c>
    </row>
    <row r="15" spans="3:9" ht="22.8" customHeight="1">
      <c r="C15" s="628" t="s">
        <v>288</v>
      </c>
      <c r="D15" s="621">
        <v>42.4</v>
      </c>
      <c r="E15" s="621">
        <v>46.2</v>
      </c>
      <c r="F15" s="629">
        <f t="shared" si="2"/>
        <v>8.9622641509434067E-2</v>
      </c>
      <c r="G15" s="623">
        <v>93551193</v>
      </c>
      <c r="H15" s="623">
        <v>102067945</v>
      </c>
      <c r="I15" s="630">
        <f t="shared" si="3"/>
        <v>9.1038411450295453E-2</v>
      </c>
    </row>
    <row r="16" spans="3:9" ht="22.8" customHeight="1">
      <c r="C16" s="631" t="s">
        <v>289</v>
      </c>
      <c r="D16" s="621">
        <v>66.5</v>
      </c>
      <c r="E16" s="621">
        <v>69.900000000000006</v>
      </c>
      <c r="F16" s="626">
        <f t="shared" si="2"/>
        <v>5.1127819548872265E-2</v>
      </c>
      <c r="G16" s="623">
        <v>95885492</v>
      </c>
      <c r="H16" s="623">
        <v>100766655</v>
      </c>
      <c r="I16" s="627">
        <f t="shared" si="3"/>
        <v>5.0906168370080426E-2</v>
      </c>
    </row>
    <row r="17" spans="3:9" ht="22.8" customHeight="1">
      <c r="C17" s="620" t="s">
        <v>265</v>
      </c>
      <c r="D17" s="621">
        <v>141.19999999999999</v>
      </c>
      <c r="E17" s="621">
        <v>142.1</v>
      </c>
      <c r="F17" s="622">
        <f t="shared" si="2"/>
        <v>6.3739376770538649E-3</v>
      </c>
      <c r="G17" s="623">
        <v>95946391</v>
      </c>
      <c r="H17" s="623">
        <v>96573324</v>
      </c>
      <c r="I17" s="624">
        <f t="shared" si="3"/>
        <v>6.5342009581162881E-3</v>
      </c>
    </row>
    <row r="18" spans="3:9" ht="22.8" customHeight="1">
      <c r="C18" s="620" t="s">
        <v>259</v>
      </c>
      <c r="D18" s="621">
        <v>141.6</v>
      </c>
      <c r="E18" s="621">
        <v>142.4</v>
      </c>
      <c r="F18" s="622">
        <f t="shared" si="2"/>
        <v>5.6497175141243744E-3</v>
      </c>
      <c r="G18" s="623">
        <v>95741710</v>
      </c>
      <c r="H18" s="623">
        <v>96279562</v>
      </c>
      <c r="I18" s="624">
        <f t="shared" si="3"/>
        <v>5.6177396455526019E-3</v>
      </c>
    </row>
    <row r="19" spans="3:9" ht="22.8" customHeight="1">
      <c r="C19" s="620" t="s">
        <v>264</v>
      </c>
      <c r="D19" s="621">
        <v>147.69999999999999</v>
      </c>
      <c r="E19" s="621">
        <v>149.9</v>
      </c>
      <c r="F19" s="622">
        <f t="shared" si="2"/>
        <v>1.4895057549086101E-2</v>
      </c>
      <c r="G19" s="623">
        <v>87956663</v>
      </c>
      <c r="H19" s="623">
        <v>89274052</v>
      </c>
      <c r="I19" s="624">
        <f t="shared" si="3"/>
        <v>1.4977705554836704E-2</v>
      </c>
    </row>
    <row r="20" spans="3:9" ht="22.8" customHeight="1">
      <c r="C20" s="625" t="s">
        <v>272</v>
      </c>
      <c r="D20" s="621">
        <v>141.6</v>
      </c>
      <c r="E20" s="621">
        <v>147.80000000000001</v>
      </c>
      <c r="F20" s="626">
        <f t="shared" si="2"/>
        <v>4.3785310734463401E-2</v>
      </c>
      <c r="G20" s="623">
        <v>73315164</v>
      </c>
      <c r="H20" s="623">
        <v>76520101</v>
      </c>
      <c r="I20" s="627">
        <f t="shared" si="3"/>
        <v>4.3714517231387494E-2</v>
      </c>
    </row>
    <row r="21" spans="3:9" ht="22.8" customHeight="1">
      <c r="C21" s="620" t="s">
        <v>263</v>
      </c>
      <c r="D21" s="621">
        <v>150.19999999999999</v>
      </c>
      <c r="E21" s="621">
        <v>151.6</v>
      </c>
      <c r="F21" s="622">
        <f t="shared" si="2"/>
        <v>9.3209054593875219E-3</v>
      </c>
      <c r="G21" s="623">
        <v>71102258</v>
      </c>
      <c r="H21" s="623">
        <v>71779466</v>
      </c>
      <c r="I21" s="624">
        <f t="shared" si="3"/>
        <v>9.5244232609321636E-3</v>
      </c>
    </row>
    <row r="22" spans="3:9" ht="22.8" customHeight="1">
      <c r="C22" s="620" t="s">
        <v>261</v>
      </c>
      <c r="D22" s="621">
        <v>152.19999999999999</v>
      </c>
      <c r="E22" s="621">
        <v>153.80000000000001</v>
      </c>
      <c r="F22" s="622">
        <f t="shared" si="2"/>
        <v>1.0512483574244565E-2</v>
      </c>
      <c r="G22" s="623">
        <v>57837375</v>
      </c>
      <c r="H22" s="623">
        <v>58452306</v>
      </c>
      <c r="I22" s="624">
        <f t="shared" si="3"/>
        <v>1.0632069660837823E-2</v>
      </c>
    </row>
    <row r="23" spans="3:9" ht="22.8" customHeight="1">
      <c r="C23" s="625" t="s">
        <v>271</v>
      </c>
      <c r="D23" s="621">
        <v>123.9</v>
      </c>
      <c r="E23" s="621">
        <v>129.80000000000001</v>
      </c>
      <c r="F23" s="626">
        <f t="shared" si="2"/>
        <v>4.7619047619047665E-2</v>
      </c>
      <c r="G23" s="623">
        <v>56217372</v>
      </c>
      <c r="H23" s="623">
        <v>58885357</v>
      </c>
      <c r="I23" s="627">
        <f t="shared" si="3"/>
        <v>4.7458372831800107E-2</v>
      </c>
    </row>
    <row r="24" spans="3:9" ht="22.8" customHeight="1">
      <c r="C24" s="620" t="s">
        <v>267</v>
      </c>
      <c r="D24" s="621">
        <v>128.9</v>
      </c>
      <c r="E24" s="621">
        <v>130.69999999999999</v>
      </c>
      <c r="F24" s="622">
        <f t="shared" si="2"/>
        <v>1.3964313421256655E-2</v>
      </c>
      <c r="G24" s="623">
        <v>44862697</v>
      </c>
      <c r="H24" s="623">
        <v>45497613</v>
      </c>
      <c r="I24" s="624">
        <f t="shared" si="3"/>
        <v>1.4152426012194496E-2</v>
      </c>
    </row>
    <row r="25" spans="3:9" ht="17.399999999999999">
      <c r="C25" s="620" t="s">
        <v>266</v>
      </c>
      <c r="D25" s="621">
        <v>101.1</v>
      </c>
      <c r="E25" s="621">
        <v>102.2</v>
      </c>
      <c r="F25" s="622">
        <f t="shared" si="2"/>
        <v>1.0880316518298799E-2</v>
      </c>
      <c r="G25" s="623">
        <v>38373412</v>
      </c>
      <c r="H25" s="623">
        <v>38802190</v>
      </c>
      <c r="I25" s="624">
        <f t="shared" si="3"/>
        <v>1.1173830463655408E-2</v>
      </c>
    </row>
    <row r="26" spans="3:9" ht="17.399999999999999">
      <c r="C26" s="625" t="s">
        <v>258</v>
      </c>
      <c r="D26" s="621">
        <v>178.8</v>
      </c>
      <c r="E26" s="621">
        <v>186.4</v>
      </c>
      <c r="F26" s="626">
        <f t="shared" si="2"/>
        <v>4.250559284116328E-2</v>
      </c>
      <c r="G26" s="623">
        <v>34188420</v>
      </c>
      <c r="H26" s="623">
        <v>35629347</v>
      </c>
      <c r="I26" s="627">
        <f t="shared" si="3"/>
        <v>4.2146639125177472E-2</v>
      </c>
    </row>
    <row r="27" spans="3:9" ht="18" thickBot="1">
      <c r="C27" s="632" t="s">
        <v>257</v>
      </c>
      <c r="D27" s="633">
        <v>171.2</v>
      </c>
      <c r="E27" s="633">
        <v>172.3</v>
      </c>
      <c r="F27" s="634">
        <f t="shared" si="2"/>
        <v>6.4252336448599465E-3</v>
      </c>
      <c r="G27" s="635">
        <v>15781614</v>
      </c>
      <c r="H27" s="635">
        <v>15882007</v>
      </c>
      <c r="I27" s="636">
        <f t="shared" si="3"/>
        <v>6.3613899060007426E-3</v>
      </c>
    </row>
    <row r="28" spans="3:9" ht="13.8" thickTop="1"/>
  </sheetData>
  <phoneticPr fontId="11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A0B5F-5D09-41AD-8871-E2DD58FAF7BC}">
  <dimension ref="A1:W41"/>
  <sheetViews>
    <sheetView view="pageBreakPreview" zoomScaleNormal="100" zoomScaleSheetLayoutView="100" workbookViewId="0">
      <selection activeCell="N14" sqref="N14"/>
    </sheetView>
  </sheetViews>
  <sheetFormatPr defaultRowHeight="13.2"/>
  <cols>
    <col min="1" max="1" width="8.88671875" style="305"/>
    <col min="2" max="2" width="36.109375" style="305" customWidth="1"/>
    <col min="3" max="3" width="13" style="305" customWidth="1"/>
    <col min="4" max="4" width="18.88671875" style="696" customWidth="1"/>
    <col min="5" max="5" width="16" style="305" customWidth="1"/>
    <col min="6" max="6" width="3" style="305" customWidth="1"/>
    <col min="7" max="7" width="14.44140625" style="305" customWidth="1"/>
    <col min="8" max="8" width="15.44140625" style="305" customWidth="1"/>
    <col min="9" max="9" width="13.109375" style="305" customWidth="1"/>
    <col min="10" max="10" width="3.33203125" style="305" customWidth="1"/>
    <col min="11" max="11" width="3.88671875" style="305" customWidth="1"/>
    <col min="12" max="16384" width="8.88671875" style="305"/>
  </cols>
  <sheetData>
    <row r="1" spans="1:23" ht="13.8" thickBot="1">
      <c r="A1" s="659"/>
      <c r="B1" s="659"/>
      <c r="C1" s="659"/>
      <c r="D1" s="660"/>
      <c r="E1" s="659"/>
      <c r="F1" s="659"/>
      <c r="G1" s="659"/>
      <c r="H1" s="659"/>
      <c r="I1" s="659"/>
      <c r="J1" s="659"/>
      <c r="K1" s="659"/>
      <c r="L1" s="659"/>
      <c r="M1" s="659"/>
      <c r="N1" s="659"/>
      <c r="O1" s="659"/>
      <c r="P1" s="659"/>
      <c r="Q1" s="659"/>
      <c r="R1" s="659"/>
      <c r="S1" s="659"/>
      <c r="T1" s="659"/>
      <c r="U1" s="659"/>
      <c r="V1" s="659"/>
      <c r="W1" s="659"/>
    </row>
    <row r="2" spans="1:23" ht="24" thickBot="1">
      <c r="A2" s="659"/>
      <c r="B2" s="841" t="s">
        <v>503</v>
      </c>
      <c r="C2" s="842"/>
      <c r="D2" s="843"/>
      <c r="E2" s="661" t="s">
        <v>504</v>
      </c>
      <c r="F2" s="659"/>
      <c r="G2" s="659"/>
      <c r="H2" s="659"/>
      <c r="I2" s="659"/>
      <c r="J2" s="659"/>
      <c r="K2" s="659"/>
      <c r="L2" s="659"/>
      <c r="M2" s="659"/>
      <c r="N2" s="659"/>
      <c r="O2" s="659"/>
      <c r="P2" s="659"/>
      <c r="Q2" s="659"/>
      <c r="R2" s="659"/>
      <c r="S2" s="659"/>
      <c r="T2" s="659"/>
      <c r="U2" s="659"/>
      <c r="V2" s="659"/>
      <c r="W2" s="659"/>
    </row>
    <row r="3" spans="1:23" ht="13.8" thickBot="1">
      <c r="A3" s="659"/>
      <c r="B3" s="844"/>
      <c r="C3" s="844"/>
      <c r="D3" s="844"/>
      <c r="E3" s="845"/>
      <c r="F3" s="845"/>
      <c r="G3" s="845"/>
      <c r="H3" s="845"/>
      <c r="I3" s="845"/>
      <c r="J3" s="845"/>
      <c r="K3" s="845"/>
      <c r="L3" s="659"/>
      <c r="M3" s="659"/>
      <c r="N3" s="659"/>
      <c r="O3" s="659"/>
      <c r="P3" s="659"/>
      <c r="Q3" s="659"/>
      <c r="R3" s="659"/>
      <c r="S3" s="659"/>
      <c r="T3" s="659"/>
      <c r="U3" s="659"/>
      <c r="V3" s="659"/>
      <c r="W3" s="659"/>
    </row>
    <row r="4" spans="1:23" ht="13.8" thickTop="1">
      <c r="A4" s="659"/>
      <c r="B4" s="662"/>
      <c r="C4" s="663"/>
      <c r="D4" s="664"/>
      <c r="E4" s="663"/>
      <c r="F4" s="663"/>
      <c r="G4" s="665"/>
      <c r="H4" s="659"/>
      <c r="I4" s="659"/>
      <c r="J4" s="659"/>
      <c r="K4" s="659"/>
    </row>
    <row r="5" spans="1:23" ht="14.4">
      <c r="A5" s="659"/>
      <c r="B5" s="666" t="s">
        <v>505</v>
      </c>
      <c r="C5" s="667"/>
      <c r="D5" s="668"/>
      <c r="E5" s="667"/>
      <c r="F5" s="653"/>
      <c r="G5" s="669"/>
      <c r="H5" s="659"/>
      <c r="I5" s="659"/>
      <c r="J5" s="659"/>
      <c r="K5" s="659"/>
    </row>
    <row r="6" spans="1:23" ht="14.4">
      <c r="A6" s="659"/>
      <c r="B6" s="670" t="s">
        <v>506</v>
      </c>
      <c r="C6" s="667"/>
      <c r="D6" s="668"/>
      <c r="E6" s="667"/>
      <c r="F6" s="653"/>
      <c r="G6" s="669"/>
      <c r="H6" s="659"/>
      <c r="I6" s="659"/>
      <c r="J6" s="659"/>
      <c r="K6" s="659"/>
    </row>
    <row r="7" spans="1:23">
      <c r="A7" s="659"/>
      <c r="B7" s="671"/>
      <c r="C7" s="653"/>
      <c r="D7" s="672"/>
      <c r="E7" s="653"/>
      <c r="F7" s="653"/>
      <c r="G7" s="669"/>
      <c r="H7" s="659"/>
      <c r="I7" s="659"/>
      <c r="J7" s="659"/>
      <c r="K7" s="659"/>
    </row>
    <row r="8" spans="1:23">
      <c r="A8" s="659"/>
      <c r="B8" s="673"/>
      <c r="C8" s="659"/>
      <c r="D8" s="660"/>
      <c r="E8" s="659"/>
      <c r="F8" s="659"/>
      <c r="G8" s="674"/>
      <c r="H8" s="659"/>
      <c r="I8" s="659"/>
      <c r="J8" s="659"/>
      <c r="K8" s="659"/>
    </row>
    <row r="9" spans="1:23" ht="16.2">
      <c r="A9" s="659"/>
      <c r="B9" s="675" t="s">
        <v>507</v>
      </c>
      <c r="C9" s="676"/>
      <c r="D9" s="677"/>
      <c r="E9" s="676"/>
      <c r="F9" s="676"/>
      <c r="G9" s="678"/>
      <c r="H9" s="659"/>
      <c r="I9" s="659"/>
      <c r="J9" s="659"/>
      <c r="K9" s="659"/>
    </row>
    <row r="10" spans="1:23">
      <c r="A10" s="659"/>
      <c r="B10" s="679"/>
      <c r="C10" s="676"/>
      <c r="D10" s="677"/>
      <c r="E10" s="676"/>
      <c r="F10" s="676"/>
      <c r="G10" s="678"/>
      <c r="H10" s="659"/>
      <c r="I10" s="659"/>
      <c r="J10" s="659"/>
      <c r="K10" s="659"/>
    </row>
    <row r="11" spans="1:23" ht="13.8" thickBot="1">
      <c r="A11" s="659"/>
      <c r="B11" s="680"/>
      <c r="C11" s="681"/>
      <c r="D11" s="682"/>
      <c r="E11" s="681"/>
      <c r="F11" s="681"/>
      <c r="G11" s="683"/>
      <c r="H11" s="659"/>
      <c r="I11" s="659"/>
      <c r="J11" s="659"/>
      <c r="K11" s="659"/>
    </row>
    <row r="12" spans="1:23">
      <c r="A12" s="659"/>
      <c r="B12" s="659"/>
      <c r="C12" s="659"/>
      <c r="D12" s="660"/>
      <c r="E12" s="659"/>
      <c r="F12" s="659"/>
      <c r="G12" s="659"/>
      <c r="H12" s="659"/>
      <c r="I12" s="659"/>
      <c r="J12" s="659"/>
      <c r="K12" s="659"/>
    </row>
    <row r="13" spans="1:23">
      <c r="C13" s="659"/>
      <c r="D13" s="660"/>
      <c r="E13" s="659"/>
      <c r="F13" s="659"/>
      <c r="G13" s="659"/>
      <c r="H13" s="659"/>
      <c r="I13" s="659"/>
      <c r="J13" s="659"/>
      <c r="K13" s="659"/>
    </row>
    <row r="14" spans="1:23">
      <c r="A14" s="659"/>
      <c r="B14" s="659"/>
      <c r="C14" s="659"/>
      <c r="D14" s="660"/>
      <c r="E14" s="659"/>
      <c r="F14" s="659"/>
      <c r="G14" s="659"/>
      <c r="H14" s="659"/>
      <c r="I14" s="659"/>
      <c r="J14" s="659"/>
      <c r="K14" s="659"/>
    </row>
    <row r="15" spans="1:23">
      <c r="A15" s="659"/>
      <c r="B15" s="659"/>
      <c r="C15" s="659"/>
      <c r="D15" s="660"/>
      <c r="E15" s="659"/>
      <c r="F15" s="659"/>
      <c r="G15" s="659"/>
      <c r="H15" s="659"/>
      <c r="I15" s="659"/>
      <c r="J15" s="659"/>
      <c r="K15" s="659"/>
    </row>
    <row r="16" spans="1:23">
      <c r="A16" s="659"/>
      <c r="B16" s="659" t="s">
        <v>30</v>
      </c>
      <c r="C16" s="659" t="s">
        <v>22</v>
      </c>
      <c r="D16" s="660" t="s">
        <v>22</v>
      </c>
      <c r="E16" s="659"/>
      <c r="F16" s="659"/>
      <c r="G16" s="659" t="s">
        <v>22</v>
      </c>
      <c r="H16" s="659"/>
      <c r="I16" s="659"/>
      <c r="J16" s="659"/>
      <c r="K16" s="659"/>
    </row>
    <row r="17" spans="1:11">
      <c r="A17" s="659"/>
      <c r="B17" s="659"/>
      <c r="C17" s="659"/>
      <c r="D17" s="660"/>
      <c r="E17" s="659"/>
      <c r="F17" s="659"/>
      <c r="G17" s="659"/>
      <c r="H17" s="659"/>
      <c r="I17" s="659"/>
      <c r="J17" s="659"/>
      <c r="K17" s="659"/>
    </row>
    <row r="18" spans="1:11">
      <c r="A18" s="659"/>
      <c r="B18" s="659"/>
      <c r="C18" s="659"/>
      <c r="D18" s="660"/>
      <c r="E18" s="659"/>
      <c r="F18" s="659"/>
      <c r="G18" s="659"/>
      <c r="H18" s="659"/>
      <c r="I18" s="659"/>
      <c r="J18" s="659"/>
      <c r="K18" s="659"/>
    </row>
    <row r="19" spans="1:11">
      <c r="A19" s="659"/>
      <c r="B19" s="659"/>
      <c r="C19" s="659"/>
      <c r="D19" s="660"/>
      <c r="E19" s="659"/>
      <c r="F19" s="659"/>
      <c r="G19" s="684"/>
      <c r="H19" s="685"/>
      <c r="I19" s="685"/>
      <c r="J19" s="659"/>
      <c r="K19" s="659"/>
    </row>
    <row r="20" spans="1:11">
      <c r="A20" s="659"/>
      <c r="B20" s="659"/>
      <c r="C20" s="659"/>
      <c r="D20" s="660"/>
      <c r="E20" s="659"/>
      <c r="F20" s="660"/>
      <c r="G20" s="659"/>
      <c r="H20" s="686"/>
      <c r="I20" s="659"/>
      <c r="J20" s="659"/>
      <c r="K20" s="659"/>
    </row>
    <row r="21" spans="1:11">
      <c r="A21" s="659"/>
      <c r="B21" s="659"/>
      <c r="C21" s="659"/>
      <c r="D21" s="660"/>
      <c r="E21" s="659"/>
      <c r="F21" s="660"/>
      <c r="G21" s="659"/>
      <c r="H21" s="687"/>
      <c r="I21" s="659"/>
      <c r="J21" s="659"/>
      <c r="K21" s="659"/>
    </row>
    <row r="22" spans="1:11">
      <c r="A22" s="659"/>
      <c r="B22" s="659"/>
      <c r="C22" s="659"/>
      <c r="D22" s="660"/>
      <c r="E22" s="659"/>
      <c r="F22" s="660"/>
      <c r="G22" s="659"/>
      <c r="H22" s="659"/>
      <c r="I22" s="659"/>
      <c r="J22" s="659"/>
      <c r="K22" s="659"/>
    </row>
    <row r="23" spans="1:11">
      <c r="A23" s="659"/>
      <c r="B23" s="659"/>
      <c r="C23" s="659"/>
      <c r="D23" s="660"/>
      <c r="E23" s="659"/>
      <c r="F23" s="660"/>
      <c r="G23" s="659"/>
      <c r="H23" s="659"/>
      <c r="I23" s="659"/>
      <c r="J23" s="659"/>
      <c r="K23" s="659"/>
    </row>
    <row r="24" spans="1:11">
      <c r="A24" s="659"/>
      <c r="B24" s="659"/>
      <c r="C24" s="659"/>
      <c r="D24" s="660"/>
      <c r="E24" s="659"/>
      <c r="F24" s="660"/>
      <c r="G24" s="659"/>
      <c r="H24" s="659"/>
      <c r="I24" s="659"/>
      <c r="J24" s="659"/>
      <c r="K24" s="659"/>
    </row>
    <row r="25" spans="1:11">
      <c r="A25" s="659"/>
      <c r="B25" s="659"/>
      <c r="C25" s="659"/>
      <c r="D25" s="660"/>
      <c r="E25" s="659"/>
      <c r="F25" s="660"/>
      <c r="G25" s="688"/>
      <c r="H25" s="659"/>
      <c r="I25" s="686"/>
      <c r="J25" s="659"/>
      <c r="K25" s="659"/>
    </row>
    <row r="26" spans="1:11">
      <c r="A26" s="659"/>
      <c r="B26" s="659"/>
      <c r="C26" s="659"/>
      <c r="D26" s="660"/>
      <c r="E26" s="659"/>
      <c r="F26" s="659"/>
      <c r="G26" s="659"/>
      <c r="H26" s="659"/>
      <c r="I26" s="659"/>
      <c r="J26" s="659"/>
      <c r="K26" s="659"/>
    </row>
    <row r="27" spans="1:11">
      <c r="A27" s="659"/>
      <c r="B27" s="659"/>
      <c r="C27" s="659"/>
      <c r="D27" s="660"/>
      <c r="E27" s="659"/>
      <c r="F27" s="659"/>
      <c r="G27" s="659"/>
      <c r="H27" s="659"/>
      <c r="I27" s="659"/>
      <c r="J27" s="659"/>
      <c r="K27" s="659"/>
    </row>
    <row r="28" spans="1:11">
      <c r="A28" s="659"/>
      <c r="B28" s="659"/>
      <c r="C28" s="659"/>
      <c r="D28" s="660"/>
      <c r="E28" s="659"/>
      <c r="F28" s="659"/>
      <c r="G28" s="689"/>
      <c r="H28" s="659"/>
      <c r="I28" s="689"/>
      <c r="J28" s="689"/>
      <c r="K28" s="659"/>
    </row>
    <row r="29" spans="1:11">
      <c r="A29" s="659"/>
      <c r="B29" s="659"/>
      <c r="C29" s="659"/>
      <c r="D29" s="660"/>
      <c r="E29" s="659"/>
      <c r="F29" s="659"/>
      <c r="G29" s="659"/>
      <c r="H29" s="660"/>
      <c r="I29" s="659"/>
      <c r="J29" s="659"/>
      <c r="K29" s="659"/>
    </row>
    <row r="30" spans="1:11" ht="14.4">
      <c r="A30" s="659"/>
      <c r="B30" s="659"/>
      <c r="C30" s="659"/>
      <c r="D30" s="690"/>
      <c r="E30" s="659"/>
      <c r="F30" s="659"/>
      <c r="G30" s="659"/>
      <c r="H30" s="659"/>
      <c r="I30" s="659"/>
      <c r="J30" s="659"/>
      <c r="K30" s="659"/>
    </row>
    <row r="31" spans="1:11">
      <c r="A31" s="659"/>
      <c r="B31" s="659"/>
      <c r="C31" s="659"/>
      <c r="D31" s="660"/>
      <c r="E31" s="659"/>
      <c r="F31" s="659"/>
      <c r="G31" s="659"/>
      <c r="H31" s="691"/>
      <c r="I31" s="659"/>
      <c r="J31" s="659"/>
      <c r="K31" s="659"/>
    </row>
    <row r="32" spans="1:11">
      <c r="A32" s="659"/>
      <c r="B32" s="659"/>
      <c r="C32" s="659"/>
      <c r="D32" s="660"/>
      <c r="E32" s="659"/>
      <c r="F32" s="659"/>
      <c r="G32" s="660"/>
      <c r="H32" s="659"/>
      <c r="I32" s="659"/>
      <c r="J32" s="659"/>
      <c r="K32" s="659"/>
    </row>
    <row r="33" spans="1:11">
      <c r="A33" s="659"/>
      <c r="B33" s="659"/>
      <c r="C33" s="659"/>
      <c r="D33" s="660"/>
      <c r="E33" s="659"/>
      <c r="F33" s="659"/>
      <c r="G33" s="659"/>
      <c r="H33" s="659"/>
      <c r="I33" s="659"/>
      <c r="J33" s="659"/>
      <c r="K33" s="659"/>
    </row>
    <row r="34" spans="1:11" ht="14.4">
      <c r="A34" s="659"/>
      <c r="B34" s="659"/>
      <c r="C34" s="659"/>
      <c r="D34" s="690"/>
      <c r="E34" s="692"/>
      <c r="F34" s="659"/>
      <c r="G34" s="693"/>
      <c r="H34" s="659"/>
      <c r="I34" s="659"/>
      <c r="J34" s="659"/>
      <c r="K34" s="659"/>
    </row>
    <row r="35" spans="1:11">
      <c r="A35" s="659"/>
      <c r="B35" s="659"/>
      <c r="C35" s="659"/>
      <c r="D35" s="660"/>
      <c r="E35" s="659"/>
      <c r="F35" s="659"/>
      <c r="G35" s="694"/>
      <c r="H35" s="659"/>
      <c r="I35" s="659"/>
      <c r="J35" s="659"/>
      <c r="K35" s="659"/>
    </row>
    <row r="36" spans="1:11">
      <c r="A36" s="659"/>
      <c r="B36" s="659"/>
      <c r="C36" s="659"/>
      <c r="D36" s="660"/>
      <c r="E36" s="659"/>
      <c r="F36" s="659"/>
      <c r="G36" s="659"/>
      <c r="H36" s="691"/>
      <c r="I36" s="659"/>
      <c r="J36" s="659"/>
      <c r="K36" s="659"/>
    </row>
    <row r="37" spans="1:11">
      <c r="A37" s="659"/>
      <c r="B37" s="659"/>
      <c r="C37" s="659"/>
      <c r="D37" s="660"/>
      <c r="E37" s="659"/>
      <c r="F37" s="659"/>
      <c r="G37" s="659"/>
      <c r="H37" s="659"/>
      <c r="I37" s="659"/>
      <c r="J37" s="659"/>
      <c r="K37" s="659"/>
    </row>
    <row r="38" spans="1:11">
      <c r="A38" s="659"/>
      <c r="B38" s="659"/>
      <c r="C38" s="695" t="s">
        <v>22</v>
      </c>
      <c r="D38" s="660"/>
      <c r="E38" s="846"/>
      <c r="F38" s="659"/>
      <c r="G38" s="659"/>
      <c r="H38" s="659"/>
      <c r="I38" s="659"/>
      <c r="J38" s="659"/>
      <c r="K38" s="659"/>
    </row>
    <row r="39" spans="1:11" ht="14.4">
      <c r="A39" s="659"/>
      <c r="B39" s="659"/>
      <c r="C39" s="659"/>
      <c r="D39" s="690"/>
      <c r="E39" s="846"/>
      <c r="F39" s="659"/>
      <c r="G39" s="659"/>
      <c r="H39" s="659"/>
      <c r="I39" s="659"/>
      <c r="J39" s="659"/>
      <c r="K39" s="659"/>
    </row>
    <row r="40" spans="1:11">
      <c r="A40" s="659"/>
      <c r="B40" s="659"/>
      <c r="C40" s="659"/>
      <c r="D40" s="660"/>
      <c r="E40" s="846"/>
      <c r="F40" s="659"/>
      <c r="G40" s="659"/>
      <c r="H40" s="691"/>
      <c r="I40" s="659"/>
      <c r="J40" s="659"/>
      <c r="K40" s="659"/>
    </row>
    <row r="41" spans="1:11">
      <c r="A41" s="659"/>
      <c r="B41" s="659"/>
      <c r="C41" s="659"/>
      <c r="D41" s="660"/>
      <c r="E41" s="659"/>
      <c r="F41" s="659"/>
      <c r="G41" s="659"/>
      <c r="H41" s="659"/>
      <c r="I41" s="659"/>
      <c r="J41" s="659"/>
      <c r="K41" s="659"/>
    </row>
  </sheetData>
  <mergeCells count="3">
    <mergeCell ref="B2:D2"/>
    <mergeCell ref="B3:K3"/>
    <mergeCell ref="E38:E40"/>
  </mergeCells>
  <phoneticPr fontId="110"/>
  <pageMargins left="0.7" right="0.7" top="0.75" bottom="0.75" header="0.3" footer="0.3"/>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7"/>
  <sheetViews>
    <sheetView showGridLines="0" zoomScale="85" zoomScaleNormal="85" zoomScaleSheetLayoutView="79" workbookViewId="0">
      <selection activeCell="A29" sqref="A29:XFD34"/>
    </sheetView>
  </sheetViews>
  <sheetFormatPr defaultColWidth="9" defaultRowHeight="19.2"/>
  <cols>
    <col min="1" max="1" width="185.33203125" style="6" customWidth="1"/>
    <col min="2" max="2" width="11.21875" style="4" customWidth="1"/>
    <col min="3" max="3" width="27.44140625" style="4" customWidth="1"/>
    <col min="4" max="4" width="17.88671875" style="95" customWidth="1"/>
    <col min="5" max="16384" width="9" style="7"/>
  </cols>
  <sheetData>
    <row r="1" spans="1:4" s="81" customFormat="1" ht="44.25" customHeight="1" thickBot="1">
      <c r="A1" s="548" t="s">
        <v>326</v>
      </c>
      <c r="B1" s="549" t="s">
        <v>0</v>
      </c>
      <c r="C1" s="550" t="s">
        <v>1</v>
      </c>
      <c r="D1" s="551" t="s">
        <v>2</v>
      </c>
    </row>
    <row r="2" spans="1:4" s="306" customFormat="1" ht="44.25" customHeight="1" thickBot="1">
      <c r="A2" s="490" t="s">
        <v>331</v>
      </c>
      <c r="B2" s="464"/>
      <c r="C2" s="875" t="s">
        <v>335</v>
      </c>
      <c r="D2" s="866">
        <v>44502</v>
      </c>
    </row>
    <row r="3" spans="1:4" s="306" customFormat="1" ht="115.2" customHeight="1" thickBot="1">
      <c r="A3" s="491" t="s">
        <v>332</v>
      </c>
      <c r="B3" s="465" t="s">
        <v>334</v>
      </c>
      <c r="C3" s="876"/>
      <c r="D3" s="867"/>
    </row>
    <row r="4" spans="1:4" s="306" customFormat="1" ht="34.799999999999997" customHeight="1" thickBot="1">
      <c r="A4" s="492" t="s">
        <v>333</v>
      </c>
      <c r="B4" s="466"/>
      <c r="C4" s="877"/>
      <c r="D4" s="867"/>
    </row>
    <row r="5" spans="1:4" s="306" customFormat="1" ht="51.6" customHeight="1" thickBot="1">
      <c r="A5" s="490" t="s">
        <v>336</v>
      </c>
      <c r="B5" s="464"/>
      <c r="C5" s="875" t="s">
        <v>340</v>
      </c>
      <c r="D5" s="866">
        <v>44500</v>
      </c>
    </row>
    <row r="6" spans="1:4" s="306" customFormat="1" ht="202.2" customHeight="1" thickBot="1">
      <c r="A6" s="491" t="s">
        <v>337</v>
      </c>
      <c r="B6" s="465" t="s">
        <v>339</v>
      </c>
      <c r="C6" s="876"/>
      <c r="D6" s="867"/>
    </row>
    <row r="7" spans="1:4" s="306" customFormat="1" ht="30.6" customHeight="1" thickBot="1">
      <c r="A7" s="492" t="s">
        <v>338</v>
      </c>
      <c r="B7" s="466"/>
      <c r="C7" s="877"/>
      <c r="D7" s="867"/>
    </row>
    <row r="8" spans="1:4" s="81" customFormat="1" ht="44.25" customHeight="1" thickTop="1" thickBot="1">
      <c r="A8" s="493" t="s">
        <v>341</v>
      </c>
      <c r="B8" s="883" t="s">
        <v>345</v>
      </c>
      <c r="C8" s="863" t="s">
        <v>344</v>
      </c>
      <c r="D8" s="866">
        <v>44502</v>
      </c>
    </row>
    <row r="9" spans="1:4" s="81" customFormat="1" ht="114.6" customHeight="1" thickBot="1">
      <c r="A9" s="494" t="s">
        <v>342</v>
      </c>
      <c r="B9" s="884"/>
      <c r="C9" s="864"/>
      <c r="D9" s="867"/>
    </row>
    <row r="10" spans="1:4" s="81" customFormat="1" ht="43.2" customHeight="1" thickBot="1">
      <c r="A10" s="575" t="s">
        <v>343</v>
      </c>
      <c r="B10" s="885"/>
      <c r="C10" s="886"/>
      <c r="D10" s="867"/>
    </row>
    <row r="11" spans="1:4" s="306" customFormat="1" ht="43.2" customHeight="1" thickTop="1" thickBot="1">
      <c r="A11" s="495" t="s">
        <v>346</v>
      </c>
      <c r="B11" s="880" t="s">
        <v>347</v>
      </c>
      <c r="C11" s="863" t="s">
        <v>349</v>
      </c>
      <c r="D11" s="866">
        <v>44501</v>
      </c>
    </row>
    <row r="12" spans="1:4" s="306" customFormat="1" ht="306" customHeight="1" thickBot="1">
      <c r="A12" s="496" t="s">
        <v>348</v>
      </c>
      <c r="B12" s="881"/>
      <c r="C12" s="864"/>
      <c r="D12" s="867"/>
    </row>
    <row r="13" spans="1:4" s="306" customFormat="1" ht="43.2" customHeight="1" thickBot="1">
      <c r="A13" s="497" t="s">
        <v>350</v>
      </c>
      <c r="B13" s="882"/>
      <c r="C13" s="865"/>
      <c r="D13" s="868"/>
    </row>
    <row r="14" spans="1:4" s="306" customFormat="1" ht="44.25" customHeight="1" thickTop="1" thickBot="1">
      <c r="A14" s="493" t="s">
        <v>351</v>
      </c>
      <c r="B14" s="883" t="s">
        <v>354</v>
      </c>
      <c r="C14" s="863" t="s">
        <v>355</v>
      </c>
      <c r="D14" s="866">
        <v>44501</v>
      </c>
    </row>
    <row r="15" spans="1:4" s="306" customFormat="1" ht="188.4" customHeight="1" thickBot="1">
      <c r="A15" s="494" t="s">
        <v>352</v>
      </c>
      <c r="B15" s="884"/>
      <c r="C15" s="864"/>
      <c r="D15" s="867"/>
    </row>
    <row r="16" spans="1:4" s="306" customFormat="1" ht="43.2" customHeight="1" thickBot="1">
      <c r="A16" s="618" t="s">
        <v>353</v>
      </c>
      <c r="B16" s="885"/>
      <c r="C16" s="886"/>
      <c r="D16" s="867"/>
    </row>
    <row r="17" spans="1:4" s="306" customFormat="1" ht="48.6" customHeight="1" thickTop="1" thickBot="1">
      <c r="A17" s="495" t="s">
        <v>356</v>
      </c>
      <c r="B17" s="880" t="s">
        <v>359</v>
      </c>
      <c r="C17" s="863" t="s">
        <v>360</v>
      </c>
      <c r="D17" s="866">
        <v>44502</v>
      </c>
    </row>
    <row r="18" spans="1:4" s="306" customFormat="1" ht="147" customHeight="1" thickBot="1">
      <c r="A18" s="496" t="s">
        <v>357</v>
      </c>
      <c r="B18" s="881"/>
      <c r="C18" s="864"/>
      <c r="D18" s="867"/>
    </row>
    <row r="19" spans="1:4" s="306" customFormat="1" ht="40.799999999999997" customHeight="1" thickBot="1">
      <c r="A19" s="497" t="s">
        <v>358</v>
      </c>
      <c r="B19" s="882"/>
      <c r="C19" s="865"/>
      <c r="D19" s="868"/>
    </row>
    <row r="20" spans="1:4" s="81" customFormat="1" ht="45.6" customHeight="1" thickTop="1" thickBot="1">
      <c r="A20" s="498" t="s">
        <v>437</v>
      </c>
      <c r="B20" s="878" t="s">
        <v>439</v>
      </c>
      <c r="C20" s="879" t="s">
        <v>440</v>
      </c>
      <c r="D20" s="866">
        <v>44506</v>
      </c>
    </row>
    <row r="21" spans="1:4" s="306" customFormat="1" ht="130.19999999999999" customHeight="1" thickBot="1">
      <c r="A21" s="499" t="s">
        <v>438</v>
      </c>
      <c r="B21" s="855"/>
      <c r="C21" s="853"/>
      <c r="D21" s="867"/>
    </row>
    <row r="22" spans="1:4" s="306" customFormat="1" ht="33" customHeight="1" thickBot="1">
      <c r="A22" s="564" t="s">
        <v>441</v>
      </c>
      <c r="B22" s="856"/>
      <c r="C22" s="854"/>
      <c r="D22" s="867"/>
    </row>
    <row r="23" spans="1:4" s="81" customFormat="1" ht="43.8" customHeight="1" thickTop="1" thickBot="1">
      <c r="A23" s="500" t="s">
        <v>442</v>
      </c>
      <c r="B23" s="847" t="s">
        <v>443</v>
      </c>
      <c r="C23" s="872" t="s">
        <v>445</v>
      </c>
      <c r="D23" s="866">
        <v>44506</v>
      </c>
    </row>
    <row r="24" spans="1:4" s="81" customFormat="1" ht="117.6" customHeight="1" thickBot="1">
      <c r="A24" s="501" t="s">
        <v>444</v>
      </c>
      <c r="B24" s="848"/>
      <c r="C24" s="873"/>
      <c r="D24" s="867"/>
    </row>
    <row r="25" spans="1:4" s="445" customFormat="1" ht="34.200000000000003" customHeight="1" thickBot="1">
      <c r="A25" s="565" t="s">
        <v>446</v>
      </c>
      <c r="B25" s="849"/>
      <c r="C25" s="874"/>
      <c r="D25" s="871"/>
    </row>
    <row r="26" spans="1:4" s="81" customFormat="1" ht="49.2" customHeight="1" thickBot="1">
      <c r="A26" s="489" t="s">
        <v>447</v>
      </c>
      <c r="B26" s="855" t="s">
        <v>451</v>
      </c>
      <c r="C26" s="853" t="s">
        <v>450</v>
      </c>
      <c r="D26" s="851">
        <v>44322</v>
      </c>
    </row>
    <row r="27" spans="1:4" s="81" customFormat="1" ht="244.2" customHeight="1" thickBot="1">
      <c r="A27" s="421" t="s">
        <v>449</v>
      </c>
      <c r="B27" s="855"/>
      <c r="C27" s="853"/>
      <c r="D27" s="852"/>
    </row>
    <row r="28" spans="1:4" s="81" customFormat="1" ht="37.200000000000003" customHeight="1" thickBot="1">
      <c r="A28" s="566" t="s">
        <v>448</v>
      </c>
      <c r="B28" s="856"/>
      <c r="C28" s="854"/>
      <c r="D28" s="852"/>
    </row>
    <row r="29" spans="1:4" s="81" customFormat="1" ht="37.799999999999997" hidden="1" customHeight="1" thickTop="1" thickBot="1">
      <c r="A29" s="329"/>
      <c r="B29" s="327"/>
      <c r="C29" s="328"/>
      <c r="D29" s="434"/>
    </row>
    <row r="30" spans="1:4" s="81" customFormat="1" ht="226.8" hidden="1" customHeight="1" thickTop="1">
      <c r="A30" s="300"/>
      <c r="B30" s="859"/>
      <c r="C30" s="861"/>
      <c r="D30" s="857"/>
    </row>
    <row r="31" spans="1:4" s="81" customFormat="1" ht="37.799999999999997" hidden="1" customHeight="1" thickBot="1">
      <c r="A31" s="78"/>
      <c r="B31" s="860"/>
      <c r="C31" s="862"/>
      <c r="D31" s="858"/>
    </row>
    <row r="32" spans="1:4" s="81" customFormat="1" ht="29.25" hidden="1" customHeight="1">
      <c r="A32" s="329"/>
      <c r="B32" s="850"/>
      <c r="C32" s="870"/>
      <c r="D32" s="869"/>
    </row>
    <row r="33" spans="1:4" s="81" customFormat="1" ht="139.19999999999999" hidden="1" customHeight="1">
      <c r="A33" s="87"/>
      <c r="B33" s="850"/>
      <c r="C33" s="870"/>
      <c r="D33" s="869"/>
    </row>
    <row r="34" spans="1:4" s="81" customFormat="1" ht="40.200000000000003" hidden="1" customHeight="1" thickBot="1">
      <c r="A34" s="78"/>
      <c r="B34" s="850"/>
      <c r="C34" s="870"/>
      <c r="D34" s="869"/>
    </row>
    <row r="35" spans="1:4" s="81" customFormat="1" ht="36.75" customHeight="1" thickTop="1">
      <c r="A35" s="437"/>
      <c r="B35" s="424"/>
      <c r="C35" s="424"/>
      <c r="D35" s="424"/>
    </row>
    <row r="36" spans="1:4" s="81" customFormat="1" ht="44.25" customHeight="1">
      <c r="A36" s="442" t="s">
        <v>29</v>
      </c>
      <c r="B36" s="4"/>
      <c r="C36" s="4"/>
      <c r="D36" s="95"/>
    </row>
    <row r="37" spans="1:4">
      <c r="A37" s="443" t="s">
        <v>28</v>
      </c>
    </row>
  </sheetData>
  <mergeCells count="31">
    <mergeCell ref="C2:C4"/>
    <mergeCell ref="D2:D4"/>
    <mergeCell ref="C5:C7"/>
    <mergeCell ref="D5:D7"/>
    <mergeCell ref="B20:B22"/>
    <mergeCell ref="C20:C22"/>
    <mergeCell ref="D20:D22"/>
    <mergeCell ref="B17:B19"/>
    <mergeCell ref="D17:D19"/>
    <mergeCell ref="C17:C19"/>
    <mergeCell ref="B8:B10"/>
    <mergeCell ref="C8:C10"/>
    <mergeCell ref="D8:D10"/>
    <mergeCell ref="B14:B16"/>
    <mergeCell ref="C14:C16"/>
    <mergeCell ref="B11:B13"/>
    <mergeCell ref="C11:C13"/>
    <mergeCell ref="D11:D13"/>
    <mergeCell ref="D14:D16"/>
    <mergeCell ref="D32:D34"/>
    <mergeCell ref="C32:C34"/>
    <mergeCell ref="D23:D25"/>
    <mergeCell ref="C23:C25"/>
    <mergeCell ref="B23:B25"/>
    <mergeCell ref="B32:B34"/>
    <mergeCell ref="D26:D28"/>
    <mergeCell ref="C26:C28"/>
    <mergeCell ref="B26:B28"/>
    <mergeCell ref="D30:D31"/>
    <mergeCell ref="B30:B31"/>
    <mergeCell ref="C30:C31"/>
  </mergeCells>
  <phoneticPr fontId="16"/>
  <hyperlinks>
    <hyperlink ref="A4" r:id="rId1" xr:uid="{A679B8D1-AB7F-4F2A-8C32-BFA402CB5C2B}"/>
    <hyperlink ref="A7" r:id="rId2" xr:uid="{DCC242C5-7EF0-4C10-94D7-AFC93E9363DC}"/>
    <hyperlink ref="A10" r:id="rId3" xr:uid="{16E2F524-A121-4B94-B6EB-AD11AEC3C268}"/>
    <hyperlink ref="A13" r:id="rId4" xr:uid="{B84BC477-3B37-429F-AAA3-38C4103B93E8}"/>
    <hyperlink ref="A16" r:id="rId5" xr:uid="{2E0DE0AE-9CAC-4BFA-8A03-92774FFA8485}"/>
    <hyperlink ref="A19" r:id="rId6" xr:uid="{EF26085E-DE32-46BF-BC55-DEE88CD2015F}"/>
    <hyperlink ref="A22" r:id="rId7" xr:uid="{35D558E6-9DAF-4C26-BCFC-B005E23607A6}"/>
    <hyperlink ref="A25" r:id="rId8" xr:uid="{EB2714B7-7D4A-4C34-A5C4-EF3FD68617E2}"/>
    <hyperlink ref="A28" r:id="rId9" xr:uid="{6B4E096D-5909-4097-8166-407DD1926611}"/>
  </hyperlinks>
  <pageMargins left="0" right="0" top="0.19685039370078741" bottom="0.39370078740157483" header="0" footer="0.19685039370078741"/>
  <pageSetup paperSize="8" scale="28" orientation="portrait" horizontalDpi="300" verticalDpi="300"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71"/>
  <sheetViews>
    <sheetView view="pageBreakPreview" zoomScale="85" zoomScaleNormal="66" zoomScaleSheetLayoutView="85" workbookViewId="0">
      <selection activeCell="D30" sqref="D30"/>
    </sheetView>
  </sheetViews>
  <sheetFormatPr defaultColWidth="9" defaultRowHeight="19.2"/>
  <cols>
    <col min="1" max="1" width="206.5546875" style="67" customWidth="1"/>
    <col min="2" max="2" width="17.109375" style="343" customWidth="1"/>
    <col min="3" max="3" width="20.109375" style="344" customWidth="1"/>
    <col min="4" max="16384" width="9" style="66"/>
  </cols>
  <sheetData>
    <row r="1" spans="1:3" ht="58.95" customHeight="1" thickBot="1">
      <c r="A1" s="65" t="s">
        <v>327</v>
      </c>
      <c r="B1" s="331" t="s">
        <v>25</v>
      </c>
      <c r="C1" s="332" t="s">
        <v>2</v>
      </c>
    </row>
    <row r="2" spans="1:3" ht="48" customHeight="1">
      <c r="A2" s="307" t="s">
        <v>452</v>
      </c>
      <c r="B2" s="333"/>
      <c r="C2" s="334"/>
    </row>
    <row r="3" spans="1:3" ht="201.6" customHeight="1">
      <c r="A3" s="254" t="s">
        <v>468</v>
      </c>
      <c r="B3" s="335" t="s">
        <v>482</v>
      </c>
      <c r="C3" s="336">
        <v>44505</v>
      </c>
    </row>
    <row r="4" spans="1:3" ht="27.6" customHeight="1" thickBot="1">
      <c r="A4" s="658" t="s">
        <v>458</v>
      </c>
      <c r="B4" s="335"/>
      <c r="C4" s="336"/>
    </row>
    <row r="5" spans="1:3" ht="48" customHeight="1">
      <c r="A5" s="307" t="s">
        <v>459</v>
      </c>
      <c r="B5" s="333"/>
      <c r="C5" s="334"/>
    </row>
    <row r="6" spans="1:3" ht="316.2" customHeight="1">
      <c r="A6" s="502" t="s">
        <v>469</v>
      </c>
      <c r="B6" s="444" t="s">
        <v>354</v>
      </c>
      <c r="C6" s="423">
        <v>44505</v>
      </c>
    </row>
    <row r="7" spans="1:3" ht="39.75" customHeight="1" thickBot="1">
      <c r="A7" s="372" t="s">
        <v>460</v>
      </c>
      <c r="B7" s="337"/>
      <c r="C7" s="338"/>
    </row>
    <row r="8" spans="1:3" ht="48" customHeight="1">
      <c r="A8" s="307" t="s">
        <v>461</v>
      </c>
      <c r="B8" s="333"/>
      <c r="C8" s="334"/>
    </row>
    <row r="9" spans="1:3" ht="115.8" customHeight="1">
      <c r="A9" s="502" t="s">
        <v>471</v>
      </c>
      <c r="B9" s="444" t="s">
        <v>345</v>
      </c>
      <c r="C9" s="423">
        <v>44504</v>
      </c>
    </row>
    <row r="10" spans="1:3" ht="39.75" customHeight="1" thickBot="1">
      <c r="A10" s="372" t="s">
        <v>470</v>
      </c>
      <c r="B10" s="337"/>
      <c r="C10" s="338"/>
    </row>
    <row r="11" spans="1:3" ht="44.4" customHeight="1">
      <c r="A11" s="586" t="s">
        <v>453</v>
      </c>
      <c r="B11" s="333"/>
      <c r="C11" s="334" t="s">
        <v>486</v>
      </c>
    </row>
    <row r="12" spans="1:3" ht="207" customHeight="1">
      <c r="A12" s="254" t="s">
        <v>472</v>
      </c>
      <c r="B12" s="335" t="s">
        <v>354</v>
      </c>
      <c r="C12" s="336">
        <v>44504</v>
      </c>
    </row>
    <row r="13" spans="1:3" ht="46.2" customHeight="1" thickBot="1">
      <c r="A13" s="92" t="s">
        <v>467</v>
      </c>
      <c r="B13" s="337"/>
      <c r="C13" s="338"/>
    </row>
    <row r="14" spans="1:3" ht="48" customHeight="1">
      <c r="A14" s="307" t="s">
        <v>466</v>
      </c>
      <c r="B14" s="333"/>
      <c r="C14" s="334"/>
    </row>
    <row r="15" spans="1:3" ht="374.4" customHeight="1">
      <c r="A15" s="502" t="s">
        <v>474</v>
      </c>
      <c r="B15" s="444" t="s">
        <v>483</v>
      </c>
      <c r="C15" s="423">
        <v>44504</v>
      </c>
    </row>
    <row r="16" spans="1:3" ht="39.75" customHeight="1" thickBot="1">
      <c r="A16" s="372" t="s">
        <v>473</v>
      </c>
      <c r="B16" s="337"/>
      <c r="C16" s="338"/>
    </row>
    <row r="17" spans="1:3" ht="48" customHeight="1">
      <c r="A17" s="307" t="s">
        <v>465</v>
      </c>
      <c r="B17" s="333"/>
      <c r="C17" s="334"/>
    </row>
    <row r="18" spans="1:3" ht="95.4" customHeight="1">
      <c r="A18" s="502" t="s">
        <v>476</v>
      </c>
      <c r="B18" s="444" t="s">
        <v>484</v>
      </c>
      <c r="C18" s="423">
        <v>44502</v>
      </c>
    </row>
    <row r="19" spans="1:3" ht="39.75" customHeight="1" thickBot="1">
      <c r="A19" s="372" t="s">
        <v>475</v>
      </c>
      <c r="B19" s="337"/>
      <c r="C19" s="338"/>
    </row>
    <row r="20" spans="1:3" ht="45" customHeight="1">
      <c r="A20" s="307" t="s">
        <v>454</v>
      </c>
      <c r="B20" s="333"/>
      <c r="C20" s="334"/>
    </row>
    <row r="21" spans="1:3" ht="296.39999999999998" customHeight="1">
      <c r="A21" s="254" t="s">
        <v>477</v>
      </c>
      <c r="B21" s="335" t="s">
        <v>482</v>
      </c>
      <c r="C21" s="336">
        <v>44502</v>
      </c>
    </row>
    <row r="22" spans="1:3" ht="36" customHeight="1" thickBot="1">
      <c r="A22" s="92" t="s">
        <v>457</v>
      </c>
      <c r="B22" s="337"/>
      <c r="C22" s="338"/>
    </row>
    <row r="23" spans="1:3" ht="45.6" customHeight="1">
      <c r="A23" s="307" t="s">
        <v>464</v>
      </c>
      <c r="B23" s="333"/>
      <c r="C23" s="334"/>
    </row>
    <row r="24" spans="1:3" ht="355.2" customHeight="1">
      <c r="A24" s="254" t="s">
        <v>479</v>
      </c>
      <c r="B24" s="335" t="s">
        <v>485</v>
      </c>
      <c r="C24" s="336">
        <v>44501</v>
      </c>
    </row>
    <row r="25" spans="1:3" ht="37.200000000000003" customHeight="1" thickBot="1">
      <c r="A25" s="92" t="s">
        <v>478</v>
      </c>
      <c r="B25" s="337"/>
      <c r="C25" s="338"/>
    </row>
    <row r="26" spans="1:3" ht="36" customHeight="1">
      <c r="A26" s="307" t="s">
        <v>455</v>
      </c>
      <c r="B26" s="333"/>
      <c r="C26" s="334"/>
    </row>
    <row r="27" spans="1:3" ht="109.2" customHeight="1">
      <c r="A27" s="254" t="s">
        <v>480</v>
      </c>
      <c r="B27" s="335" t="s">
        <v>354</v>
      </c>
      <c r="C27" s="423">
        <v>44501</v>
      </c>
    </row>
    <row r="28" spans="1:3" ht="36" customHeight="1" thickBot="1">
      <c r="A28" s="92" t="s">
        <v>456</v>
      </c>
      <c r="B28" s="337"/>
      <c r="C28" s="338"/>
    </row>
    <row r="29" spans="1:3" ht="40.799999999999997" customHeight="1">
      <c r="A29" s="307" t="s">
        <v>462</v>
      </c>
      <c r="B29" s="333"/>
      <c r="C29" s="334"/>
    </row>
    <row r="30" spans="1:3" ht="148.19999999999999" customHeight="1">
      <c r="A30" s="313" t="s">
        <v>481</v>
      </c>
      <c r="B30" s="335" t="s">
        <v>485</v>
      </c>
      <c r="C30" s="423">
        <v>44501</v>
      </c>
    </row>
    <row r="31" spans="1:3" ht="36" customHeight="1" thickBot="1">
      <c r="A31" s="375" t="s">
        <v>463</v>
      </c>
      <c r="B31" s="337"/>
      <c r="C31" s="338"/>
    </row>
    <row r="32" spans="1:3" ht="36" hidden="1" customHeight="1">
      <c r="A32" s="307"/>
      <c r="B32" s="333"/>
      <c r="C32" s="334"/>
    </row>
    <row r="33" spans="1:3" ht="189.6" hidden="1" customHeight="1" thickBot="1">
      <c r="A33" s="254"/>
      <c r="B33" s="470"/>
      <c r="C33" s="423"/>
    </row>
    <row r="34" spans="1:3" ht="36" hidden="1" customHeight="1" thickBot="1">
      <c r="A34" s="92"/>
      <c r="B34" s="470"/>
      <c r="C34" s="338"/>
    </row>
    <row r="35" spans="1:3" ht="36" hidden="1" customHeight="1" thickBot="1">
      <c r="A35" s="307"/>
      <c r="B35" s="333"/>
      <c r="C35" s="334"/>
    </row>
    <row r="36" spans="1:3" ht="157.80000000000001" hidden="1" customHeight="1">
      <c r="A36" s="254"/>
      <c r="B36" s="335"/>
      <c r="C36" s="334"/>
    </row>
    <row r="37" spans="1:3" ht="36" hidden="1" customHeight="1" thickBot="1">
      <c r="A37" s="92"/>
      <c r="B37" s="337"/>
      <c r="C37" s="338"/>
    </row>
    <row r="38" spans="1:3" ht="36" hidden="1" customHeight="1" thickBot="1">
      <c r="A38" s="307"/>
      <c r="B38" s="333"/>
      <c r="C38" s="334"/>
    </row>
    <row r="39" spans="1:3" ht="219.6" hidden="1" customHeight="1">
      <c r="A39" s="254"/>
      <c r="B39" s="339"/>
      <c r="C39" s="334"/>
    </row>
    <row r="40" spans="1:3" ht="36" hidden="1" customHeight="1" thickBot="1">
      <c r="A40" s="92"/>
      <c r="B40" s="337"/>
      <c r="C40" s="338"/>
    </row>
    <row r="41" spans="1:3" s="228" customFormat="1" ht="36" hidden="1" customHeight="1">
      <c r="A41" s="307"/>
      <c r="B41" s="333"/>
      <c r="C41" s="334"/>
    </row>
    <row r="42" spans="1:3" s="226" customFormat="1" ht="71.400000000000006" hidden="1" customHeight="1">
      <c r="A42" s="254"/>
      <c r="B42" s="339"/>
      <c r="C42" s="336"/>
    </row>
    <row r="43" spans="1:3" s="2" customFormat="1" ht="39.6" hidden="1" customHeight="1" thickBot="1">
      <c r="A43" s="92"/>
      <c r="B43" s="337"/>
      <c r="C43" s="338"/>
    </row>
    <row r="44" spans="1:3" s="2" customFormat="1" ht="39.6" hidden="1" customHeight="1">
      <c r="A44" s="307"/>
      <c r="B44" s="333"/>
      <c r="C44" s="334"/>
    </row>
    <row r="45" spans="1:3" s="2" customFormat="1" ht="191.4" hidden="1" customHeight="1">
      <c r="A45" s="254"/>
      <c r="B45" s="339"/>
      <c r="C45" s="336"/>
    </row>
    <row r="46" spans="1:3" s="2" customFormat="1" ht="39.6" hidden="1" customHeight="1" thickBot="1">
      <c r="A46" s="92"/>
      <c r="B46" s="337"/>
      <c r="C46" s="338"/>
    </row>
    <row r="47" spans="1:3" ht="27" hidden="1" customHeight="1">
      <c r="A47" s="307"/>
      <c r="B47" s="333"/>
      <c r="C47" s="334"/>
    </row>
    <row r="48" spans="1:3" ht="28.5" hidden="1" customHeight="1">
      <c r="A48" s="254"/>
      <c r="B48" s="339"/>
      <c r="C48" s="336"/>
    </row>
    <row r="49" spans="1:3" ht="23.4" hidden="1" customHeight="1" thickBot="1">
      <c r="A49" s="92"/>
      <c r="B49" s="337"/>
      <c r="C49" s="338"/>
    </row>
    <row r="50" spans="1:3" ht="23.4" customHeight="1">
      <c r="A50" s="227"/>
      <c r="B50" s="340"/>
      <c r="C50" s="341"/>
    </row>
    <row r="51" spans="1:3" ht="28.5" customHeight="1" thickBot="1">
      <c r="A51" s="273"/>
      <c r="B51" s="342"/>
      <c r="C51" s="342"/>
    </row>
    <row r="52" spans="1:3" ht="28.5" customHeight="1">
      <c r="A52" s="887" t="s">
        <v>29</v>
      </c>
      <c r="B52" s="888"/>
      <c r="C52" s="888"/>
    </row>
    <row r="53" spans="1:3" ht="28.5" customHeight="1">
      <c r="A53" s="889" t="s">
        <v>28</v>
      </c>
      <c r="B53" s="890"/>
      <c r="C53" s="890"/>
    </row>
    <row r="54" spans="1:3" ht="248.25" customHeight="1"/>
    <row r="55" spans="1:3" ht="37.5" customHeight="1"/>
    <row r="56" spans="1:3" ht="24" customHeight="1"/>
    <row r="57" spans="1:3" ht="24" customHeight="1"/>
    <row r="58" spans="1:3" ht="26.25" customHeight="1"/>
    <row r="59" spans="1:3" ht="26.25" customHeight="1"/>
    <row r="60" spans="1:3" ht="199.5" customHeight="1"/>
    <row r="61" spans="1:3" ht="33.75" customHeight="1"/>
    <row r="62" spans="1:3" ht="48.75" customHeight="1"/>
    <row r="63" spans="1:3" ht="233.25" customHeight="1"/>
    <row r="64" spans="1:3" ht="33.75" customHeight="1"/>
    <row r="65" ht="19.5" customHeight="1"/>
    <row r="66" ht="19.5" customHeight="1"/>
    <row r="67" ht="28.5" customHeight="1"/>
    <row r="68" ht="35.25" customHeight="1"/>
    <row r="69" ht="218.25" customHeight="1"/>
    <row r="70" ht="218.25" customHeight="1"/>
    <row r="71" ht="218.25" customHeight="1"/>
  </sheetData>
  <mergeCells count="2">
    <mergeCell ref="A52:C52"/>
    <mergeCell ref="A53:C53"/>
  </mergeCells>
  <phoneticPr fontId="16"/>
  <hyperlinks>
    <hyperlink ref="A28" r:id="rId1" xr:uid="{E9A43B31-A240-4704-98F7-8D0E84BB48C3}"/>
    <hyperlink ref="A4" r:id="rId2" xr:uid="{9734DBE2-C8B4-4BD2-86ED-EDE247480012}"/>
    <hyperlink ref="A7" r:id="rId3" xr:uid="{95773B74-B32C-4BB3-A621-2929EE7CDCD9}"/>
    <hyperlink ref="A31" r:id="rId4" xr:uid="{DEFAA6C4-1953-4D3B-9280-8F9FBA7777B6}"/>
    <hyperlink ref="A22" r:id="rId5" xr:uid="{C43C507E-C6FB-4A81-898D-67B13C95F6AD}"/>
    <hyperlink ref="A13" r:id="rId6" xr:uid="{6C8AAD7A-E63F-4B2F-AB10-3A3553D6ED0A}"/>
    <hyperlink ref="A10" r:id="rId7" xr:uid="{AE78C847-D33E-40EC-A602-ED3880620FF5}"/>
    <hyperlink ref="A16" r:id="rId8" xr:uid="{1921CBC1-D1A0-4B62-B5C5-4998B287F943}"/>
    <hyperlink ref="A19" r:id="rId9" xr:uid="{B4E832CD-8DF3-4645-A4A6-E699769ED5D3}"/>
    <hyperlink ref="A25" r:id="rId10" xr:uid="{EA0AEE0C-30FC-436B-8C6B-EED62F789682}"/>
  </hyperlinks>
  <pageMargins left="0.74803149606299213" right="0.74803149606299213" top="0.98425196850393704" bottom="0.98425196850393704" header="0.51181102362204722" footer="0.51181102362204722"/>
  <pageSetup paperSize="9" scale="19" fitToHeight="3"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6"/>
  </sheetPr>
  <dimension ref="A1:AD37"/>
  <sheetViews>
    <sheetView zoomScale="94" zoomScaleNormal="94" zoomScaleSheetLayoutView="100" workbookViewId="0">
      <selection activeCell="AE32" sqref="AE32"/>
    </sheetView>
  </sheetViews>
  <sheetFormatPr defaultColWidth="9" defaultRowHeight="13.2"/>
  <cols>
    <col min="1" max="13" width="6.77734375" style="1" customWidth="1"/>
    <col min="14" max="14" width="7.44140625" style="1" customWidth="1"/>
    <col min="15" max="15" width="5.88671875" style="1" customWidth="1"/>
    <col min="16" max="16" width="7.109375" style="1" customWidth="1"/>
    <col min="17" max="29" width="6.77734375" style="1" customWidth="1"/>
    <col min="30" max="16384" width="9" style="1"/>
  </cols>
  <sheetData>
    <row r="1" spans="1:29" ht="15" customHeight="1">
      <c r="A1" s="897" t="s">
        <v>3</v>
      </c>
      <c r="B1" s="898"/>
      <c r="C1" s="898"/>
      <c r="D1" s="898"/>
      <c r="E1" s="898"/>
      <c r="F1" s="898"/>
      <c r="G1" s="898"/>
      <c r="H1" s="898"/>
      <c r="I1" s="898"/>
      <c r="J1" s="898"/>
      <c r="K1" s="898"/>
      <c r="L1" s="898"/>
      <c r="M1" s="898"/>
      <c r="N1" s="899"/>
      <c r="P1" s="900" t="s">
        <v>4</v>
      </c>
      <c r="Q1" s="901"/>
      <c r="R1" s="901"/>
      <c r="S1" s="901"/>
      <c r="T1" s="901"/>
      <c r="U1" s="901"/>
      <c r="V1" s="901"/>
      <c r="W1" s="901"/>
      <c r="X1" s="901"/>
      <c r="Y1" s="901"/>
      <c r="Z1" s="901"/>
      <c r="AA1" s="901"/>
      <c r="AB1" s="901"/>
      <c r="AC1" s="902"/>
    </row>
    <row r="2" spans="1:29" ht="18" customHeight="1" thickBot="1">
      <c r="A2" s="903" t="s">
        <v>5</v>
      </c>
      <c r="B2" s="904"/>
      <c r="C2" s="904"/>
      <c r="D2" s="904"/>
      <c r="E2" s="904"/>
      <c r="F2" s="904"/>
      <c r="G2" s="904"/>
      <c r="H2" s="904"/>
      <c r="I2" s="904"/>
      <c r="J2" s="904"/>
      <c r="K2" s="904"/>
      <c r="L2" s="904"/>
      <c r="M2" s="904"/>
      <c r="N2" s="905"/>
      <c r="P2" s="906" t="s">
        <v>6</v>
      </c>
      <c r="Q2" s="904"/>
      <c r="R2" s="904"/>
      <c r="S2" s="904"/>
      <c r="T2" s="904"/>
      <c r="U2" s="904"/>
      <c r="V2" s="904"/>
      <c r="W2" s="904"/>
      <c r="X2" s="904"/>
      <c r="Y2" s="904"/>
      <c r="Z2" s="904"/>
      <c r="AA2" s="904"/>
      <c r="AB2" s="904"/>
      <c r="AC2" s="907"/>
    </row>
    <row r="3" spans="1:29" ht="13.8" thickBot="1">
      <c r="A3" s="9"/>
      <c r="B3" s="387" t="s">
        <v>152</v>
      </c>
      <c r="C3" s="387" t="s">
        <v>7</v>
      </c>
      <c r="D3" s="387" t="s">
        <v>8</v>
      </c>
      <c r="E3" s="387" t="s">
        <v>9</v>
      </c>
      <c r="F3" s="387" t="s">
        <v>10</v>
      </c>
      <c r="G3" s="387" t="s">
        <v>11</v>
      </c>
      <c r="H3" s="387" t="s">
        <v>12</v>
      </c>
      <c r="I3" s="387" t="s">
        <v>13</v>
      </c>
      <c r="J3" s="387" t="s">
        <v>14</v>
      </c>
      <c r="K3" s="360" t="s">
        <v>15</v>
      </c>
      <c r="L3" s="9" t="s">
        <v>16</v>
      </c>
      <c r="M3" s="9" t="s">
        <v>17</v>
      </c>
      <c r="N3" s="10" t="s">
        <v>18</v>
      </c>
      <c r="P3" s="11"/>
      <c r="Q3" s="386" t="s">
        <v>152</v>
      </c>
      <c r="R3" s="386" t="s">
        <v>7</v>
      </c>
      <c r="S3" s="386" t="s">
        <v>8</v>
      </c>
      <c r="T3" s="386" t="s">
        <v>9</v>
      </c>
      <c r="U3" s="386" t="s">
        <v>10</v>
      </c>
      <c r="V3" s="386" t="s">
        <v>11</v>
      </c>
      <c r="W3" s="386" t="s">
        <v>12</v>
      </c>
      <c r="X3" s="386" t="s">
        <v>13</v>
      </c>
      <c r="Y3" s="387" t="s">
        <v>14</v>
      </c>
      <c r="Z3" s="360" t="s">
        <v>15</v>
      </c>
      <c r="AA3" s="11" t="s">
        <v>16</v>
      </c>
      <c r="AB3" s="11" t="s">
        <v>17</v>
      </c>
      <c r="AC3" s="12" t="s">
        <v>19</v>
      </c>
    </row>
    <row r="4" spans="1:29" ht="19.8" thickBot="1">
      <c r="A4" s="13" t="s">
        <v>20</v>
      </c>
      <c r="B4" s="88">
        <f>AVERAGE(B7:B16)</f>
        <v>65.400000000000006</v>
      </c>
      <c r="C4" s="88">
        <f t="shared" ref="C4:L4" si="0">AVERAGE(C6:C16)</f>
        <v>57.2</v>
      </c>
      <c r="D4" s="88">
        <f t="shared" si="0"/>
        <v>63.7</v>
      </c>
      <c r="E4" s="88">
        <f t="shared" si="0"/>
        <v>103.8</v>
      </c>
      <c r="F4" s="88">
        <f t="shared" si="0"/>
        <v>177.5</v>
      </c>
      <c r="G4" s="88">
        <f t="shared" si="0"/>
        <v>404.2</v>
      </c>
      <c r="H4" s="88">
        <f t="shared" si="0"/>
        <v>621</v>
      </c>
      <c r="I4" s="88">
        <f t="shared" si="0"/>
        <v>906</v>
      </c>
      <c r="J4" s="88">
        <f t="shared" si="0"/>
        <v>563.4</v>
      </c>
      <c r="K4" s="88">
        <f t="shared" si="0"/>
        <v>332.90909090909093</v>
      </c>
      <c r="L4" s="88">
        <f t="shared" si="0"/>
        <v>209.77777777777777</v>
      </c>
      <c r="M4" s="88">
        <f>AVERAGE(M6:M16)</f>
        <v>120.66666666666667</v>
      </c>
      <c r="N4" s="88">
        <f>SUM(B4:M4)</f>
        <v>3625.5535353535356</v>
      </c>
      <c r="O4" s="14"/>
      <c r="P4" s="13" t="str">
        <f>+A4</f>
        <v>12-18年月平均</v>
      </c>
      <c r="Q4" s="88">
        <f>AVERAGE(Q7:Q16)</f>
        <v>9.6999999999999993</v>
      </c>
      <c r="R4" s="88">
        <f>AVERAGE(R7:R16)</f>
        <v>9.9</v>
      </c>
      <c r="S4" s="88">
        <f t="shared" ref="S4:AB4" si="1">AVERAGE(S7:S16)</f>
        <v>15</v>
      </c>
      <c r="T4" s="88">
        <f t="shared" ref="T4" si="2">AVERAGE(T7:T16)</f>
        <v>7.5</v>
      </c>
      <c r="U4" s="88">
        <f t="shared" ref="U4" si="3">AVERAGE(U7:U16)</f>
        <v>10.7</v>
      </c>
      <c r="V4" s="88">
        <f t="shared" si="1"/>
        <v>9.9</v>
      </c>
      <c r="W4" s="88">
        <f t="shared" si="1"/>
        <v>8.9</v>
      </c>
      <c r="X4" s="88">
        <f t="shared" si="1"/>
        <v>12.6</v>
      </c>
      <c r="Y4" s="88">
        <f t="shared" si="1"/>
        <v>10.9</v>
      </c>
      <c r="Z4" s="88">
        <f t="shared" si="1"/>
        <v>21.7</v>
      </c>
      <c r="AA4" s="88">
        <f t="shared" si="1"/>
        <v>14.222222222222221</v>
      </c>
      <c r="AB4" s="88">
        <f t="shared" si="1"/>
        <v>14.333333333333334</v>
      </c>
      <c r="AC4" s="88">
        <f>SUM(Q4:AB4)</f>
        <v>145.35555555555555</v>
      </c>
    </row>
    <row r="5" spans="1:29" s="356" customFormat="1" ht="13.8" thickBot="1">
      <c r="A5" s="358"/>
      <c r="B5" s="345"/>
      <c r="C5" s="345"/>
      <c r="D5" s="345"/>
      <c r="E5" s="345"/>
      <c r="F5" s="345"/>
      <c r="G5" s="345"/>
      <c r="H5" s="345"/>
      <c r="I5" s="345"/>
      <c r="J5" s="345"/>
      <c r="K5" s="367" t="s">
        <v>21</v>
      </c>
      <c r="L5" s="359"/>
      <c r="M5" s="359"/>
      <c r="N5" s="359"/>
      <c r="O5" s="14"/>
      <c r="P5" s="369"/>
      <c r="Q5" s="224"/>
      <c r="R5" s="224"/>
      <c r="S5" s="224"/>
      <c r="T5" s="224"/>
      <c r="U5" s="224"/>
      <c r="V5" s="224"/>
      <c r="W5" s="224"/>
      <c r="X5" s="224"/>
      <c r="Y5" s="224"/>
      <c r="Z5" s="16" t="s">
        <v>21</v>
      </c>
      <c r="AA5" s="359"/>
      <c r="AB5" s="359"/>
      <c r="AC5" s="359"/>
    </row>
    <row r="6" spans="1:29" ht="13.8" thickBot="1">
      <c r="A6" s="15"/>
      <c r="B6" s="345"/>
      <c r="C6" s="345"/>
      <c r="D6" s="345"/>
      <c r="E6" s="345"/>
      <c r="F6" s="345"/>
      <c r="G6" s="345"/>
      <c r="H6" s="345"/>
      <c r="I6" s="345"/>
      <c r="J6" s="345"/>
      <c r="K6" s="571">
        <v>83</v>
      </c>
      <c r="L6" s="224"/>
      <c r="M6" s="224"/>
      <c r="N6" s="18"/>
      <c r="O6" s="19" t="s">
        <v>22</v>
      </c>
      <c r="P6" s="370"/>
      <c r="Q6" s="345"/>
      <c r="R6" s="345"/>
      <c r="S6" s="345"/>
      <c r="T6" s="345"/>
      <c r="U6" s="345"/>
      <c r="V6" s="345"/>
      <c r="W6" s="345" t="s">
        <v>229</v>
      </c>
      <c r="X6" s="345" t="s">
        <v>229</v>
      </c>
      <c r="Y6" s="345" t="s">
        <v>229</v>
      </c>
      <c r="Z6" s="571">
        <v>0</v>
      </c>
      <c r="AA6" s="224"/>
      <c r="AB6" s="224"/>
      <c r="AC6" s="17"/>
    </row>
    <row r="7" spans="1:29" ht="18" thickBot="1">
      <c r="A7" s="252" t="s">
        <v>231</v>
      </c>
      <c r="B7" s="461">
        <v>81</v>
      </c>
      <c r="C7" s="461">
        <v>48</v>
      </c>
      <c r="D7" s="561">
        <v>71</v>
      </c>
      <c r="E7" s="461">
        <v>128</v>
      </c>
      <c r="F7" s="461">
        <v>171</v>
      </c>
      <c r="G7" s="461">
        <v>350</v>
      </c>
      <c r="H7" s="461">
        <v>569</v>
      </c>
      <c r="I7" s="461">
        <v>554</v>
      </c>
      <c r="J7" s="461">
        <v>458</v>
      </c>
      <c r="K7" s="561">
        <v>221</v>
      </c>
      <c r="L7" s="354"/>
      <c r="M7" s="361" t="s">
        <v>229</v>
      </c>
      <c r="N7" s="368">
        <f>SUM(B7:M7)</f>
        <v>2651</v>
      </c>
      <c r="O7" s="19"/>
      <c r="P7" s="252" t="s">
        <v>230</v>
      </c>
      <c r="Q7" s="435">
        <v>1</v>
      </c>
      <c r="R7" s="435">
        <v>2</v>
      </c>
      <c r="S7" s="435">
        <v>1</v>
      </c>
      <c r="T7" s="435">
        <v>0</v>
      </c>
      <c r="U7" s="536">
        <v>0</v>
      </c>
      <c r="V7" s="536">
        <v>0</v>
      </c>
      <c r="W7" s="536">
        <v>1</v>
      </c>
      <c r="X7" s="225">
        <v>1</v>
      </c>
      <c r="Y7" s="225">
        <v>0</v>
      </c>
      <c r="Z7" s="225">
        <v>0</v>
      </c>
      <c r="AA7" s="225"/>
      <c r="AB7" s="225" t="s">
        <v>229</v>
      </c>
      <c r="AC7" s="362">
        <f>SUM(Q7:AB7)</f>
        <v>6</v>
      </c>
    </row>
    <row r="8" spans="1:29" s="235" customFormat="1" ht="15" thickBot="1">
      <c r="A8" s="357" t="s">
        <v>149</v>
      </c>
      <c r="B8" s="556">
        <v>112</v>
      </c>
      <c r="C8" s="556">
        <v>85</v>
      </c>
      <c r="D8" s="556">
        <v>60</v>
      </c>
      <c r="E8" s="556">
        <v>97</v>
      </c>
      <c r="F8" s="556">
        <v>95</v>
      </c>
      <c r="G8" s="556">
        <v>305</v>
      </c>
      <c r="H8" s="556">
        <v>544</v>
      </c>
      <c r="I8" s="556">
        <v>449</v>
      </c>
      <c r="J8" s="556">
        <v>475</v>
      </c>
      <c r="K8" s="556">
        <v>505</v>
      </c>
      <c r="L8" s="556">
        <v>219</v>
      </c>
      <c r="M8" s="557">
        <v>98</v>
      </c>
      <c r="N8" s="362">
        <f>SUM(B8:M8)</f>
        <v>3044</v>
      </c>
      <c r="O8" s="19"/>
      <c r="P8" s="357" t="s">
        <v>149</v>
      </c>
      <c r="Q8" s="259">
        <v>16</v>
      </c>
      <c r="R8" s="259">
        <v>1</v>
      </c>
      <c r="S8" s="259">
        <v>19</v>
      </c>
      <c r="T8" s="345">
        <v>3</v>
      </c>
      <c r="U8" s="345">
        <v>13</v>
      </c>
      <c r="V8" s="345">
        <v>1</v>
      </c>
      <c r="W8" s="345">
        <v>2</v>
      </c>
      <c r="X8" s="345">
        <v>2</v>
      </c>
      <c r="Y8" s="345">
        <v>0</v>
      </c>
      <c r="Z8" s="345">
        <v>24</v>
      </c>
      <c r="AA8" s="345">
        <v>4</v>
      </c>
      <c r="AB8" s="345">
        <v>1</v>
      </c>
      <c r="AC8" s="345">
        <f>SUM(Q8:AB8)</f>
        <v>86</v>
      </c>
    </row>
    <row r="9" spans="1:29" ht="15.6" thickBot="1">
      <c r="A9" s="21" t="s">
        <v>31</v>
      </c>
      <c r="B9" s="309">
        <v>84</v>
      </c>
      <c r="C9" s="309">
        <v>100</v>
      </c>
      <c r="D9" s="310">
        <v>77</v>
      </c>
      <c r="E9" s="310">
        <v>80</v>
      </c>
      <c r="F9" s="311">
        <v>236</v>
      </c>
      <c r="G9" s="311">
        <v>438</v>
      </c>
      <c r="H9" s="312">
        <v>631</v>
      </c>
      <c r="I9" s="311">
        <v>752</v>
      </c>
      <c r="J9" s="308">
        <v>523</v>
      </c>
      <c r="K9" s="311">
        <v>427</v>
      </c>
      <c r="L9" s="308">
        <v>253</v>
      </c>
      <c r="M9" s="355">
        <v>136</v>
      </c>
      <c r="N9" s="251">
        <f>SUM(B9:M9)</f>
        <v>3737</v>
      </c>
      <c r="O9" s="19"/>
      <c r="P9" s="22" t="s">
        <v>23</v>
      </c>
      <c r="Q9" s="23">
        <v>7</v>
      </c>
      <c r="R9" s="23">
        <v>7</v>
      </c>
      <c r="S9" s="30">
        <v>13</v>
      </c>
      <c r="T9" s="30">
        <v>3</v>
      </c>
      <c r="U9" s="30">
        <v>8</v>
      </c>
      <c r="V9" s="30">
        <v>11</v>
      </c>
      <c r="W9" s="23">
        <v>5</v>
      </c>
      <c r="X9" s="30">
        <v>11</v>
      </c>
      <c r="Y9" s="30">
        <v>9</v>
      </c>
      <c r="Z9" s="30">
        <v>9</v>
      </c>
      <c r="AA9" s="250">
        <v>20</v>
      </c>
      <c r="AB9" s="250">
        <v>35</v>
      </c>
      <c r="AC9" s="23">
        <f>SUM(Q9:AB9)</f>
        <v>138</v>
      </c>
    </row>
    <row r="10" spans="1:29" ht="15" thickBot="1">
      <c r="A10" s="21" t="s">
        <v>32</v>
      </c>
      <c r="B10" s="30">
        <v>41</v>
      </c>
      <c r="C10" s="30">
        <v>44</v>
      </c>
      <c r="D10" s="30">
        <v>67</v>
      </c>
      <c r="E10" s="30">
        <v>103</v>
      </c>
      <c r="F10" s="238">
        <v>311</v>
      </c>
      <c r="G10" s="30">
        <v>415</v>
      </c>
      <c r="H10" s="30">
        <v>539</v>
      </c>
      <c r="I10" s="238">
        <v>1165</v>
      </c>
      <c r="J10" s="30">
        <v>534</v>
      </c>
      <c r="K10" s="30">
        <v>297</v>
      </c>
      <c r="L10" s="23">
        <v>205</v>
      </c>
      <c r="M10" s="24">
        <v>92</v>
      </c>
      <c r="N10" s="24">
        <f>SUM(B10:M10)</f>
        <v>3813</v>
      </c>
      <c r="O10" s="19"/>
      <c r="P10" s="21" t="s">
        <v>32</v>
      </c>
      <c r="Q10" s="30">
        <v>9</v>
      </c>
      <c r="R10" s="30">
        <v>22</v>
      </c>
      <c r="S10" s="23">
        <v>18</v>
      </c>
      <c r="T10" s="30">
        <v>9</v>
      </c>
      <c r="U10" s="237">
        <v>21</v>
      </c>
      <c r="V10" s="30">
        <v>14</v>
      </c>
      <c r="W10" s="30">
        <v>6</v>
      </c>
      <c r="X10" s="30">
        <v>13</v>
      </c>
      <c r="Y10" s="30">
        <v>7</v>
      </c>
      <c r="Z10" s="247">
        <v>81</v>
      </c>
      <c r="AA10" s="237">
        <v>31</v>
      </c>
      <c r="AB10" s="247">
        <v>37</v>
      </c>
      <c r="AC10" s="82">
        <f t="shared" ref="AC10:AC17" si="4">SUM(Q10:AB10)</f>
        <v>268</v>
      </c>
    </row>
    <row r="11" spans="1:29" ht="15" thickBot="1">
      <c r="A11" s="21" t="s">
        <v>33</v>
      </c>
      <c r="B11" s="30">
        <v>57</v>
      </c>
      <c r="C11" s="23">
        <v>35</v>
      </c>
      <c r="D11" s="30">
        <v>95</v>
      </c>
      <c r="E11" s="23">
        <v>112</v>
      </c>
      <c r="F11" s="30">
        <v>131</v>
      </c>
      <c r="G11" s="25">
        <v>340</v>
      </c>
      <c r="H11" s="25">
        <v>483</v>
      </c>
      <c r="I11" s="26">
        <v>1339</v>
      </c>
      <c r="J11" s="25">
        <v>614</v>
      </c>
      <c r="K11" s="25">
        <v>349</v>
      </c>
      <c r="L11" s="27">
        <v>236</v>
      </c>
      <c r="M11" s="89">
        <v>68</v>
      </c>
      <c r="N11" s="239">
        <f t="shared" ref="N11:N17" si="5">SUM(B11:M11)</f>
        <v>3859</v>
      </c>
      <c r="O11" s="19"/>
      <c r="P11" s="21" t="s">
        <v>33</v>
      </c>
      <c r="Q11" s="30">
        <v>19</v>
      </c>
      <c r="R11" s="30">
        <v>12</v>
      </c>
      <c r="S11" s="30">
        <v>8</v>
      </c>
      <c r="T11" s="23">
        <v>12</v>
      </c>
      <c r="U11" s="30">
        <v>7</v>
      </c>
      <c r="V11" s="30">
        <v>15</v>
      </c>
      <c r="W11" s="25">
        <v>16</v>
      </c>
      <c r="X11" s="89">
        <v>12</v>
      </c>
      <c r="Y11" s="23">
        <v>16</v>
      </c>
      <c r="Z11" s="30">
        <v>6</v>
      </c>
      <c r="AA11" s="23">
        <v>12</v>
      </c>
      <c r="AB11" s="23">
        <v>6</v>
      </c>
      <c r="AC11" s="23">
        <f t="shared" si="4"/>
        <v>141</v>
      </c>
    </row>
    <row r="12" spans="1:29" ht="13.8" thickBot="1">
      <c r="A12" s="21" t="s">
        <v>34</v>
      </c>
      <c r="B12" s="28">
        <v>68</v>
      </c>
      <c r="C12" s="30">
        <v>42</v>
      </c>
      <c r="D12" s="30">
        <v>44</v>
      </c>
      <c r="E12" s="23">
        <v>75</v>
      </c>
      <c r="F12" s="23">
        <v>135</v>
      </c>
      <c r="G12" s="23">
        <v>448</v>
      </c>
      <c r="H12" s="30">
        <v>507</v>
      </c>
      <c r="I12" s="30">
        <v>808</v>
      </c>
      <c r="J12" s="237">
        <v>795</v>
      </c>
      <c r="K12" s="23">
        <v>313</v>
      </c>
      <c r="L12" s="23">
        <v>246</v>
      </c>
      <c r="M12" s="23">
        <v>143</v>
      </c>
      <c r="N12" s="240">
        <f>SUM(B12:M12)</f>
        <v>3624</v>
      </c>
      <c r="O12" s="19"/>
      <c r="P12" s="21" t="s">
        <v>34</v>
      </c>
      <c r="Q12" s="29">
        <v>9</v>
      </c>
      <c r="R12" s="30">
        <v>16</v>
      </c>
      <c r="S12" s="30">
        <v>12</v>
      </c>
      <c r="T12" s="23">
        <v>6</v>
      </c>
      <c r="U12" s="248">
        <v>7</v>
      </c>
      <c r="V12" s="248">
        <v>14</v>
      </c>
      <c r="W12" s="30">
        <v>9</v>
      </c>
      <c r="X12" s="30">
        <v>14</v>
      </c>
      <c r="Y12" s="30">
        <v>9</v>
      </c>
      <c r="Z12" s="30">
        <v>9</v>
      </c>
      <c r="AA12" s="249">
        <v>8</v>
      </c>
      <c r="AB12" s="249">
        <v>7</v>
      </c>
      <c r="AC12" s="23">
        <f t="shared" si="4"/>
        <v>120</v>
      </c>
    </row>
    <row r="13" spans="1:29" ht="13.8" thickBot="1">
      <c r="A13" s="21" t="s">
        <v>35</v>
      </c>
      <c r="B13" s="31">
        <v>71</v>
      </c>
      <c r="C13" s="31">
        <v>97</v>
      </c>
      <c r="D13" s="31">
        <v>61</v>
      </c>
      <c r="E13" s="33">
        <v>105</v>
      </c>
      <c r="F13" s="33">
        <v>198</v>
      </c>
      <c r="G13" s="33">
        <v>442</v>
      </c>
      <c r="H13" s="37">
        <v>790</v>
      </c>
      <c r="I13" s="32">
        <v>674</v>
      </c>
      <c r="J13" s="32">
        <v>594</v>
      </c>
      <c r="K13" s="33">
        <v>275</v>
      </c>
      <c r="L13" s="33">
        <v>133</v>
      </c>
      <c r="M13" s="33">
        <v>108</v>
      </c>
      <c r="N13" s="240">
        <f t="shared" si="5"/>
        <v>3548</v>
      </c>
      <c r="O13" s="14"/>
      <c r="P13" s="34" t="s">
        <v>35</v>
      </c>
      <c r="Q13" s="31">
        <v>7</v>
      </c>
      <c r="R13" s="31">
        <v>13</v>
      </c>
      <c r="S13" s="31">
        <v>11</v>
      </c>
      <c r="T13" s="33">
        <v>11</v>
      </c>
      <c r="U13" s="33">
        <v>12</v>
      </c>
      <c r="V13" s="33">
        <v>15</v>
      </c>
      <c r="W13" s="33">
        <v>20</v>
      </c>
      <c r="X13" s="33">
        <v>15</v>
      </c>
      <c r="Y13" s="33">
        <v>15</v>
      </c>
      <c r="Z13" s="33">
        <v>20</v>
      </c>
      <c r="AA13" s="33">
        <v>9</v>
      </c>
      <c r="AB13" s="33">
        <v>7</v>
      </c>
      <c r="AC13" s="33">
        <f t="shared" si="4"/>
        <v>155</v>
      </c>
    </row>
    <row r="14" spans="1:29" ht="13.8" hidden="1" thickBot="1">
      <c r="A14" s="36" t="s">
        <v>36</v>
      </c>
      <c r="B14" s="29">
        <v>38</v>
      </c>
      <c r="C14" s="33">
        <v>19</v>
      </c>
      <c r="D14" s="33">
        <v>38</v>
      </c>
      <c r="E14" s="33">
        <v>203</v>
      </c>
      <c r="F14" s="33">
        <v>146</v>
      </c>
      <c r="G14" s="33">
        <v>439</v>
      </c>
      <c r="H14" s="37">
        <v>964</v>
      </c>
      <c r="I14" s="37">
        <v>1154</v>
      </c>
      <c r="J14" s="33">
        <v>423</v>
      </c>
      <c r="K14" s="33">
        <v>388</v>
      </c>
      <c r="L14" s="33">
        <v>176</v>
      </c>
      <c r="M14" s="33">
        <v>143</v>
      </c>
      <c r="N14" s="241">
        <f t="shared" si="5"/>
        <v>4131</v>
      </c>
      <c r="O14" s="14"/>
      <c r="P14" s="34" t="s">
        <v>36</v>
      </c>
      <c r="Q14" s="33">
        <v>7</v>
      </c>
      <c r="R14" s="33">
        <v>7</v>
      </c>
      <c r="S14" s="33">
        <v>8</v>
      </c>
      <c r="T14" s="33">
        <v>12</v>
      </c>
      <c r="U14" s="33">
        <v>9</v>
      </c>
      <c r="V14" s="33">
        <v>6</v>
      </c>
      <c r="W14" s="33">
        <v>11</v>
      </c>
      <c r="X14" s="33">
        <v>8</v>
      </c>
      <c r="Y14" s="33">
        <v>16</v>
      </c>
      <c r="Z14" s="33">
        <v>40</v>
      </c>
      <c r="AA14" s="33">
        <v>17</v>
      </c>
      <c r="AB14" s="33">
        <v>16</v>
      </c>
      <c r="AC14" s="33">
        <f t="shared" si="4"/>
        <v>157</v>
      </c>
    </row>
    <row r="15" spans="1:29" ht="13.8" hidden="1" thickBot="1">
      <c r="A15" s="38" t="s">
        <v>37</v>
      </c>
      <c r="B15" s="32">
        <v>49</v>
      </c>
      <c r="C15" s="32">
        <v>63</v>
      </c>
      <c r="D15" s="32">
        <v>50</v>
      </c>
      <c r="E15" s="32">
        <v>71</v>
      </c>
      <c r="F15" s="32">
        <v>144</v>
      </c>
      <c r="G15" s="32">
        <v>374</v>
      </c>
      <c r="H15" s="242">
        <v>729</v>
      </c>
      <c r="I15" s="242">
        <v>1097</v>
      </c>
      <c r="J15" s="242">
        <v>650</v>
      </c>
      <c r="K15" s="32">
        <v>397</v>
      </c>
      <c r="L15" s="32">
        <v>192</v>
      </c>
      <c r="M15" s="32">
        <v>217</v>
      </c>
      <c r="N15" s="241">
        <f t="shared" si="5"/>
        <v>4033</v>
      </c>
      <c r="O15" s="14"/>
      <c r="P15" s="39" t="s">
        <v>37</v>
      </c>
      <c r="Q15" s="32">
        <v>10</v>
      </c>
      <c r="R15" s="32">
        <v>6</v>
      </c>
      <c r="S15" s="32">
        <v>14</v>
      </c>
      <c r="T15" s="32">
        <v>10</v>
      </c>
      <c r="U15" s="32">
        <v>10</v>
      </c>
      <c r="V15" s="32">
        <v>19</v>
      </c>
      <c r="W15" s="32">
        <v>11</v>
      </c>
      <c r="X15" s="32">
        <v>20</v>
      </c>
      <c r="Y15" s="32">
        <v>15</v>
      </c>
      <c r="Z15" s="32">
        <v>8</v>
      </c>
      <c r="AA15" s="32">
        <v>11</v>
      </c>
      <c r="AB15" s="32">
        <v>8</v>
      </c>
      <c r="AC15" s="33">
        <f t="shared" si="4"/>
        <v>142</v>
      </c>
    </row>
    <row r="16" spans="1:29" ht="13.8" hidden="1" thickBot="1">
      <c r="A16" s="36" t="s">
        <v>38</v>
      </c>
      <c r="B16" s="32">
        <v>53</v>
      </c>
      <c r="C16" s="32">
        <v>39</v>
      </c>
      <c r="D16" s="32">
        <v>74</v>
      </c>
      <c r="E16" s="32">
        <v>64</v>
      </c>
      <c r="F16" s="32">
        <v>208</v>
      </c>
      <c r="G16" s="32">
        <v>491</v>
      </c>
      <c r="H16" s="32">
        <v>454</v>
      </c>
      <c r="I16" s="242">
        <v>1068</v>
      </c>
      <c r="J16" s="32">
        <v>568</v>
      </c>
      <c r="K16" s="32">
        <v>407</v>
      </c>
      <c r="L16" s="32">
        <v>228</v>
      </c>
      <c r="M16" s="32">
        <v>81</v>
      </c>
      <c r="N16" s="243">
        <f t="shared" si="5"/>
        <v>3735</v>
      </c>
      <c r="O16" s="14"/>
      <c r="P16" s="34" t="s">
        <v>38</v>
      </c>
      <c r="Q16" s="32">
        <v>12</v>
      </c>
      <c r="R16" s="32">
        <v>13</v>
      </c>
      <c r="S16" s="32">
        <v>46</v>
      </c>
      <c r="T16" s="32">
        <v>9</v>
      </c>
      <c r="U16" s="32">
        <v>20</v>
      </c>
      <c r="V16" s="32">
        <v>4</v>
      </c>
      <c r="W16" s="32">
        <v>8</v>
      </c>
      <c r="X16" s="32">
        <v>30</v>
      </c>
      <c r="Y16" s="32">
        <v>22</v>
      </c>
      <c r="Z16" s="32">
        <v>20</v>
      </c>
      <c r="AA16" s="32">
        <v>16</v>
      </c>
      <c r="AB16" s="32">
        <v>12</v>
      </c>
      <c r="AC16" s="35">
        <f t="shared" si="4"/>
        <v>212</v>
      </c>
    </row>
    <row r="17" spans="1:30" ht="13.8" hidden="1" thickBot="1">
      <c r="A17" s="36" t="s">
        <v>24</v>
      </c>
      <c r="B17" s="244">
        <v>67</v>
      </c>
      <c r="C17" s="244">
        <v>62</v>
      </c>
      <c r="D17" s="244">
        <v>57</v>
      </c>
      <c r="E17" s="244">
        <v>77</v>
      </c>
      <c r="F17" s="244">
        <v>473</v>
      </c>
      <c r="G17" s="244">
        <v>468</v>
      </c>
      <c r="H17" s="245">
        <v>659</v>
      </c>
      <c r="I17" s="244">
        <v>851</v>
      </c>
      <c r="J17" s="244">
        <v>542</v>
      </c>
      <c r="K17" s="244">
        <v>270</v>
      </c>
      <c r="L17" s="244">
        <v>208</v>
      </c>
      <c r="M17" s="244">
        <v>174</v>
      </c>
      <c r="N17" s="246">
        <f t="shared" si="5"/>
        <v>3908</v>
      </c>
      <c r="O17" s="14" t="s">
        <v>30</v>
      </c>
      <c r="P17" s="40" t="s">
        <v>24</v>
      </c>
      <c r="Q17" s="32">
        <v>6</v>
      </c>
      <c r="R17" s="32">
        <v>25</v>
      </c>
      <c r="S17" s="32">
        <v>29</v>
      </c>
      <c r="T17" s="32">
        <v>4</v>
      </c>
      <c r="U17" s="32">
        <v>17</v>
      </c>
      <c r="V17" s="32">
        <v>19</v>
      </c>
      <c r="W17" s="32">
        <v>14</v>
      </c>
      <c r="X17" s="32">
        <v>37</v>
      </c>
      <c r="Y17" s="41">
        <v>76</v>
      </c>
      <c r="Z17" s="32">
        <v>34</v>
      </c>
      <c r="AA17" s="32">
        <v>17</v>
      </c>
      <c r="AB17" s="32">
        <v>18</v>
      </c>
      <c r="AC17" s="35">
        <f t="shared" si="4"/>
        <v>296</v>
      </c>
    </row>
    <row r="18" spans="1:30">
      <c r="A18" s="42"/>
      <c r="B18" s="43"/>
      <c r="C18" s="43"/>
      <c r="D18" s="43"/>
      <c r="E18" s="43"/>
      <c r="F18" s="43"/>
      <c r="G18" s="43"/>
      <c r="H18" s="43"/>
      <c r="I18" s="43"/>
      <c r="J18" s="43"/>
      <c r="K18" s="43"/>
      <c r="L18" s="43"/>
      <c r="M18" s="43"/>
      <c r="N18" s="44"/>
      <c r="O18" s="14"/>
      <c r="P18" s="45"/>
      <c r="Q18" s="46"/>
      <c r="R18" s="46"/>
      <c r="S18" s="46"/>
      <c r="T18" s="46"/>
      <c r="U18" s="46"/>
      <c r="V18" s="46"/>
      <c r="W18" s="46"/>
      <c r="X18" s="46"/>
      <c r="Y18" s="46"/>
      <c r="Z18" s="46"/>
      <c r="AA18" s="46"/>
      <c r="AB18" s="46"/>
      <c r="AC18" s="47"/>
    </row>
    <row r="19" spans="1:30" ht="13.5" customHeight="1">
      <c r="A19" s="893" t="s">
        <v>307</v>
      </c>
      <c r="B19" s="894"/>
      <c r="C19" s="894"/>
      <c r="D19" s="894"/>
      <c r="E19" s="894"/>
      <c r="F19" s="894"/>
      <c r="G19" s="894"/>
      <c r="H19" s="894"/>
      <c r="I19" s="894"/>
      <c r="J19" s="894"/>
      <c r="K19" s="894"/>
      <c r="L19" s="894"/>
      <c r="M19" s="894"/>
      <c r="N19" s="895"/>
      <c r="O19" s="14"/>
      <c r="P19" s="896" t="str">
        <f>+A19</f>
        <v>※2021年 第42週（10/18～10/24） 現在</v>
      </c>
      <c r="Q19" s="894"/>
      <c r="R19" s="894"/>
      <c r="S19" s="894"/>
      <c r="T19" s="894"/>
      <c r="U19" s="894"/>
      <c r="V19" s="894"/>
      <c r="W19" s="894"/>
      <c r="X19" s="894"/>
      <c r="Y19" s="894"/>
      <c r="Z19" s="894"/>
      <c r="AA19" s="894"/>
      <c r="AB19" s="894"/>
      <c r="AC19" s="895"/>
    </row>
    <row r="20" spans="1:30" ht="13.8" thickBot="1">
      <c r="A20" s="48"/>
      <c r="B20" s="49"/>
      <c r="C20" s="49"/>
      <c r="D20" s="49"/>
      <c r="E20" s="49"/>
      <c r="F20" s="49"/>
      <c r="G20" s="49" t="s">
        <v>22</v>
      </c>
      <c r="H20" s="49"/>
      <c r="I20" s="49"/>
      <c r="J20" s="49"/>
      <c r="K20" s="49"/>
      <c r="L20" s="49"/>
      <c r="M20" s="49"/>
      <c r="N20" s="50"/>
      <c r="O20" s="14"/>
      <c r="P20" s="416"/>
      <c r="Q20" s="49"/>
      <c r="R20" s="49"/>
      <c r="S20" s="49"/>
      <c r="T20" s="49"/>
      <c r="U20" s="49"/>
      <c r="V20" s="49"/>
      <c r="W20" s="49"/>
      <c r="X20" s="49"/>
      <c r="Y20" s="49"/>
      <c r="Z20" s="49"/>
      <c r="AA20" s="49"/>
      <c r="AB20" s="49"/>
      <c r="AC20" s="52"/>
    </row>
    <row r="21" spans="1:30" ht="17.25" customHeight="1" thickBot="1">
      <c r="A21" s="48"/>
      <c r="B21" s="281" t="s">
        <v>190</v>
      </c>
      <c r="C21" s="49"/>
      <c r="D21" s="53" t="s">
        <v>303</v>
      </c>
      <c r="E21" s="54"/>
      <c r="F21" s="49"/>
      <c r="G21" s="49" t="s">
        <v>22</v>
      </c>
      <c r="H21" s="49"/>
      <c r="I21" s="49"/>
      <c r="J21" s="49"/>
      <c r="K21" s="49"/>
      <c r="L21" s="49"/>
      <c r="M21" s="49"/>
      <c r="N21" s="50"/>
      <c r="O21" s="253" t="s">
        <v>22</v>
      </c>
      <c r="P21" s="417"/>
      <c r="Q21" s="282" t="s">
        <v>188</v>
      </c>
      <c r="R21" s="891" t="s">
        <v>298</v>
      </c>
      <c r="S21" s="892"/>
      <c r="T21" s="49" t="s">
        <v>197</v>
      </c>
      <c r="U21" s="49"/>
      <c r="V21" s="49"/>
      <c r="W21" s="49"/>
      <c r="X21" s="49"/>
      <c r="Y21" s="49"/>
      <c r="Z21" s="49"/>
      <c r="AA21" s="49"/>
      <c r="AB21" s="49"/>
      <c r="AC21" s="52"/>
    </row>
    <row r="22" spans="1:30" ht="15" customHeight="1">
      <c r="A22" s="48"/>
      <c r="B22" s="49"/>
      <c r="C22" s="49"/>
      <c r="D22" s="49" t="s">
        <v>229</v>
      </c>
      <c r="E22" s="49"/>
      <c r="F22" s="49"/>
      <c r="G22" s="49"/>
      <c r="H22" s="49"/>
      <c r="I22" s="49"/>
      <c r="J22" s="49"/>
      <c r="K22" s="49"/>
      <c r="L22" s="49"/>
      <c r="M22" s="49"/>
      <c r="N22" s="50"/>
      <c r="O22" s="19" t="s">
        <v>22</v>
      </c>
      <c r="P22" s="416"/>
      <c r="Q22" s="49"/>
      <c r="R22" s="49"/>
      <c r="S22" s="49"/>
      <c r="T22" s="49"/>
      <c r="U22" s="49"/>
      <c r="V22" s="49"/>
      <c r="W22" s="49"/>
      <c r="X22" s="49"/>
      <c r="Y22" s="49"/>
      <c r="Z22" s="49"/>
      <c r="AA22" s="49"/>
      <c r="AB22" s="49"/>
      <c r="AC22" s="52"/>
    </row>
    <row r="23" spans="1:30" ht="9" customHeight="1">
      <c r="A23" s="48"/>
      <c r="B23" s="49"/>
      <c r="C23" s="49"/>
      <c r="D23" s="49"/>
      <c r="E23" s="49"/>
      <c r="F23" s="49"/>
      <c r="G23" s="49"/>
      <c r="H23" s="49"/>
      <c r="I23" s="49"/>
      <c r="J23" s="49"/>
      <c r="K23" s="49"/>
      <c r="L23" s="49"/>
      <c r="M23" s="49"/>
      <c r="N23" s="50"/>
      <c r="O23" s="19" t="s">
        <v>22</v>
      </c>
      <c r="P23" s="51"/>
      <c r="Q23" s="49"/>
      <c r="R23" s="49"/>
      <c r="S23" s="49"/>
      <c r="T23" s="49"/>
      <c r="U23" s="49"/>
      <c r="V23" s="49"/>
      <c r="W23" s="49"/>
      <c r="X23" s="49"/>
      <c r="Y23" s="49"/>
      <c r="Z23" s="49"/>
      <c r="AA23" s="49"/>
      <c r="AB23" s="49"/>
      <c r="AC23" s="52"/>
    </row>
    <row r="24" spans="1:30">
      <c r="A24" s="48"/>
      <c r="B24" s="49"/>
      <c r="C24" s="49"/>
      <c r="D24" s="49"/>
      <c r="E24" s="49"/>
      <c r="F24" s="49"/>
      <c r="G24" s="49"/>
      <c r="H24" s="49"/>
      <c r="I24" s="49"/>
      <c r="J24" s="49"/>
      <c r="K24" s="49"/>
      <c r="L24" s="49"/>
      <c r="M24" s="49"/>
      <c r="N24" s="50"/>
      <c r="O24" s="14" t="s">
        <v>22</v>
      </c>
      <c r="P24" s="20"/>
      <c r="Q24" s="55"/>
      <c r="R24" s="55"/>
      <c r="S24" s="55"/>
      <c r="T24" s="55"/>
      <c r="U24" s="55"/>
      <c r="V24" s="55"/>
      <c r="W24" s="55"/>
      <c r="X24" s="55"/>
      <c r="Y24" s="55"/>
      <c r="Z24" s="55"/>
      <c r="AA24" s="55"/>
      <c r="AB24" s="55"/>
      <c r="AC24" s="56"/>
    </row>
    <row r="25" spans="1:30">
      <c r="A25" s="48"/>
      <c r="B25" s="49"/>
      <c r="C25" s="49"/>
      <c r="D25" s="49"/>
      <c r="E25" s="49"/>
      <c r="F25" s="49"/>
      <c r="G25" s="49"/>
      <c r="H25" s="49"/>
      <c r="I25" s="49"/>
      <c r="J25" s="49"/>
      <c r="K25" s="49"/>
      <c r="L25" s="49"/>
      <c r="M25" s="49"/>
      <c r="N25" s="50"/>
      <c r="O25" s="14" t="s">
        <v>22</v>
      </c>
      <c r="P25" s="20"/>
      <c r="Q25" s="55"/>
      <c r="R25" s="55"/>
      <c r="S25" s="55"/>
      <c r="T25" s="55"/>
      <c r="U25" s="55"/>
      <c r="V25" s="55"/>
      <c r="W25" s="55"/>
      <c r="X25" s="55"/>
      <c r="Y25" s="55"/>
      <c r="Z25" s="55"/>
      <c r="AA25" s="55"/>
      <c r="AB25" s="55"/>
      <c r="AC25" s="56"/>
    </row>
    <row r="26" spans="1:30">
      <c r="A26" s="48"/>
      <c r="B26" s="49"/>
      <c r="C26" s="49"/>
      <c r="D26" s="49"/>
      <c r="E26" s="49"/>
      <c r="F26" s="49"/>
      <c r="G26" s="49"/>
      <c r="H26" s="49"/>
      <c r="I26" s="49"/>
      <c r="J26" s="49"/>
      <c r="K26" s="49"/>
      <c r="L26" s="49"/>
      <c r="M26" s="49"/>
      <c r="N26" s="50"/>
      <c r="O26" s="14" t="s">
        <v>22</v>
      </c>
      <c r="P26" s="20"/>
      <c r="Q26" s="55"/>
      <c r="R26" s="55"/>
      <c r="S26" s="55"/>
      <c r="T26" s="55"/>
      <c r="U26" s="55"/>
      <c r="V26" s="55"/>
      <c r="W26" s="55"/>
      <c r="X26" s="55"/>
      <c r="Y26" s="55"/>
      <c r="Z26" s="55"/>
      <c r="AA26" s="55"/>
      <c r="AB26" s="55"/>
      <c r="AC26" s="56"/>
      <c r="AD26" s="562"/>
    </row>
    <row r="27" spans="1:30">
      <c r="A27" s="48"/>
      <c r="B27" s="49"/>
      <c r="C27" s="49"/>
      <c r="D27" s="49"/>
      <c r="E27" s="49"/>
      <c r="F27" s="49"/>
      <c r="G27" s="49"/>
      <c r="H27" s="49"/>
      <c r="I27" s="49"/>
      <c r="J27" s="49"/>
      <c r="K27" s="49"/>
      <c r="L27" s="49"/>
      <c r="M27" s="49"/>
      <c r="N27" s="50"/>
      <c r="O27" s="14"/>
      <c r="P27" s="20"/>
      <c r="Q27" s="55"/>
      <c r="R27" s="55"/>
      <c r="S27" s="55"/>
      <c r="T27" s="55"/>
      <c r="U27" s="55"/>
      <c r="V27" s="55"/>
      <c r="W27" s="55"/>
      <c r="X27" s="55"/>
      <c r="Y27" s="55"/>
      <c r="Z27" s="55"/>
      <c r="AA27" s="55"/>
      <c r="AB27" s="55"/>
      <c r="AC27" s="56"/>
    </row>
    <row r="28" spans="1:30">
      <c r="A28" s="48"/>
      <c r="B28" s="49"/>
      <c r="C28" s="49"/>
      <c r="D28" s="49"/>
      <c r="E28" s="49"/>
      <c r="F28" s="49"/>
      <c r="G28" s="49"/>
      <c r="H28" s="49"/>
      <c r="I28" s="49"/>
      <c r="J28" s="49"/>
      <c r="K28" s="49"/>
      <c r="L28" s="49"/>
      <c r="M28" s="49"/>
      <c r="N28" s="50"/>
      <c r="O28" s="14"/>
      <c r="P28" s="20"/>
      <c r="Q28" s="55"/>
      <c r="R28" s="55"/>
      <c r="S28" s="55"/>
      <c r="T28" s="55"/>
      <c r="U28" s="55"/>
      <c r="V28" s="55"/>
      <c r="W28" s="55"/>
      <c r="X28" s="55"/>
      <c r="Y28" s="55"/>
      <c r="Z28" s="55"/>
      <c r="AA28" s="55"/>
      <c r="AB28" s="55"/>
      <c r="AC28" s="56"/>
    </row>
    <row r="29" spans="1:30" ht="13.8" thickBot="1">
      <c r="A29" s="57"/>
      <c r="B29" s="58"/>
      <c r="C29" s="58"/>
      <c r="D29" s="58"/>
      <c r="E29" s="58"/>
      <c r="F29" s="58"/>
      <c r="G29" s="58"/>
      <c r="H29" s="58"/>
      <c r="I29" s="58"/>
      <c r="J29" s="58"/>
      <c r="K29" s="58"/>
      <c r="L29" s="58"/>
      <c r="M29" s="58"/>
      <c r="N29" s="59"/>
      <c r="O29" s="14"/>
      <c r="P29" s="60"/>
      <c r="Q29" s="61"/>
      <c r="R29" s="61"/>
      <c r="S29" s="61"/>
      <c r="T29" s="61"/>
      <c r="U29" s="61"/>
      <c r="V29" s="61"/>
      <c r="W29" s="61"/>
      <c r="X29" s="61"/>
      <c r="Y29" s="61"/>
      <c r="Z29" s="61"/>
      <c r="AA29" s="61"/>
      <c r="AB29" s="61"/>
      <c r="AC29" s="62"/>
    </row>
    <row r="30" spans="1:30">
      <c r="A30" s="63"/>
      <c r="C30" s="49"/>
      <c r="D30" s="49"/>
      <c r="E30" s="49"/>
      <c r="F30" s="49"/>
      <c r="G30" s="49"/>
      <c r="H30" s="49"/>
      <c r="I30" s="49"/>
      <c r="J30" s="49"/>
      <c r="K30" s="49"/>
      <c r="L30" s="49"/>
      <c r="M30" s="49"/>
      <c r="N30" s="49"/>
      <c r="O30" s="14"/>
    </row>
    <row r="31" spans="1:30">
      <c r="O31" s="14"/>
    </row>
    <row r="32" spans="1:30">
      <c r="K32" s="64" t="s">
        <v>30</v>
      </c>
      <c r="O32" s="14"/>
    </row>
    <row r="33" spans="1:29">
      <c r="O33" s="14"/>
    </row>
    <row r="34" spans="1:29">
      <c r="O34" s="14"/>
    </row>
    <row r="35" spans="1:29">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c r="Q36" s="295" t="s">
        <v>195</v>
      </c>
      <c r="R36" s="295"/>
      <c r="S36" s="295"/>
      <c r="T36" s="295"/>
      <c r="U36" s="295"/>
      <c r="V36" s="295"/>
      <c r="W36" s="295"/>
      <c r="X36" s="295"/>
    </row>
    <row r="37" spans="1:29">
      <c r="Q37" s="295" t="s">
        <v>196</v>
      </c>
      <c r="R37" s="295"/>
      <c r="S37" s="295"/>
      <c r="T37" s="295"/>
      <c r="U37" s="295"/>
      <c r="V37" s="295"/>
      <c r="W37" s="295"/>
      <c r="X37" s="295"/>
    </row>
  </sheetData>
  <mergeCells count="7">
    <mergeCell ref="R21:S21"/>
    <mergeCell ref="A19:N19"/>
    <mergeCell ref="P19:AC19"/>
    <mergeCell ref="A1:N1"/>
    <mergeCell ref="P1:AC1"/>
    <mergeCell ref="A2:N2"/>
    <mergeCell ref="P2:AC2"/>
  </mergeCells>
  <phoneticPr fontId="31"/>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ヘッドライン</vt:lpstr>
      <vt:lpstr>スポンサー広告</vt:lpstr>
      <vt:lpstr>43ノロウイルス関連情報 </vt:lpstr>
      <vt:lpstr>43　新型コロナウイルス情報</vt:lpstr>
      <vt:lpstr>Sheet2</vt:lpstr>
      <vt:lpstr>43　 衛生教養</vt:lpstr>
      <vt:lpstr>43　食中毒記事等 </vt:lpstr>
      <vt:lpstr>43 海外情報</vt:lpstr>
      <vt:lpstr>42　感染症統計</vt:lpstr>
      <vt:lpstr>41　感染症情報</vt:lpstr>
      <vt:lpstr>43 食品回収</vt:lpstr>
      <vt:lpstr>43　食品表示</vt:lpstr>
      <vt:lpstr>43 残留農薬　等 </vt:lpstr>
      <vt:lpstr>'41　感染症情報'!Print_Area</vt:lpstr>
      <vt:lpstr>'42　感染症統計'!Print_Area</vt:lpstr>
      <vt:lpstr>'43　 衛生教養'!Print_Area</vt:lpstr>
      <vt:lpstr>'43 海外情報'!Print_Area</vt:lpstr>
      <vt:lpstr>'43 残留農薬　等 '!Print_Area</vt:lpstr>
      <vt:lpstr>'43　食中毒記事等 '!Print_Area</vt:lpstr>
      <vt:lpstr>'43 食品回収'!Print_Area</vt:lpstr>
      <vt:lpstr>'43　食品表示'!Print_Area</vt:lpstr>
      <vt:lpstr>'43ノロウイルス関連情報 '!Print_Area</vt:lpstr>
      <vt:lpstr>'43 残留農薬　等 '!Print_Titles</vt:lpstr>
      <vt:lpstr>'43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2021-11-07T05:51:27Z</dcterms:modified>
</cp:coreProperties>
</file>